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600" windowHeight="7650" tabRatio="760"/>
  </bookViews>
  <sheets>
    <sheet name="PROFILE" sheetId="1" r:id="rId1"/>
    <sheet name="RS PA I" sheetId="2" r:id="rId2"/>
    <sheet name="RC PA I" sheetId="3" r:id="rId3"/>
    <sheet name="RS HY" sheetId="6" r:id="rId4"/>
    <sheet name="RC HY" sheetId="7" r:id="rId5"/>
    <sheet name="half yearly 40" sheetId="12" r:id="rId6"/>
    <sheet name="RS PA II" sheetId="4" r:id="rId7"/>
    <sheet name="RC PA II" sheetId="5" r:id="rId8"/>
    <sheet name="final 40" sheetId="11" r:id="rId9"/>
    <sheet name="RS FINAL" sheetId="8" r:id="rId10"/>
    <sheet name="RC FINAL" sheetId="9" r:id="rId11"/>
    <sheet name="FINAL 8O'S" sheetId="10" r:id="rId12"/>
    <sheet name="Sheet1" sheetId="13" r:id="rId13"/>
  </sheets>
  <definedNames>
    <definedName name="_xlnm._FilterDatabase" localSheetId="0" hidden="1">PROFILE!$F$1:$F$112</definedName>
    <definedName name="_xlnm._FilterDatabase" localSheetId="12" hidden="1">Sheet1!$F$6:$F$19</definedName>
    <definedName name="_xlnm.Print_Area" localSheetId="11">'FINAL 8O''S'!$A$1:$J$42</definedName>
  </definedNames>
  <calcPr calcId="144525"/>
</workbook>
</file>

<file path=xl/calcChain.xml><?xml version="1.0" encoding="utf-8"?>
<calcChain xmlns="http://schemas.openxmlformats.org/spreadsheetml/2006/main">
  <c r="M30" i="13" l="1"/>
  <c r="L30" i="13"/>
  <c r="G21" i="13"/>
  <c r="F21" i="13"/>
  <c r="BI40" i="8" l="1"/>
  <c r="BI41" i="8"/>
  <c r="M1494" i="9" l="1"/>
  <c r="M1495" i="9"/>
  <c r="M1493" i="9"/>
  <c r="M1548" i="9"/>
  <c r="M1443" i="9"/>
  <c r="M1444" i="9"/>
  <c r="M1445" i="9"/>
  <c r="M1442" i="9"/>
  <c r="BL8" i="8" l="1"/>
  <c r="BL9" i="8"/>
  <c r="BL10" i="8"/>
  <c r="BL11" i="8"/>
  <c r="BL12" i="8"/>
  <c r="BL13" i="8"/>
  <c r="BL14" i="8"/>
  <c r="BL15" i="8"/>
  <c r="BL17" i="8"/>
  <c r="BL18" i="8"/>
  <c r="BL19" i="8"/>
  <c r="BL20" i="8"/>
  <c r="BL21" i="8"/>
  <c r="BL22" i="8"/>
  <c r="BL23" i="8"/>
  <c r="BL24" i="8"/>
  <c r="BL25" i="8"/>
  <c r="BL26" i="8"/>
  <c r="BL27" i="8"/>
  <c r="BL29" i="8"/>
  <c r="BL30" i="8"/>
  <c r="BL31" i="8"/>
  <c r="BL32" i="8"/>
  <c r="BL33" i="8"/>
  <c r="BL34" i="8"/>
  <c r="BL35" i="8"/>
  <c r="BL36" i="8"/>
  <c r="BL37" i="8"/>
  <c r="BL38" i="8"/>
  <c r="BL39" i="8"/>
  <c r="BL41" i="8"/>
  <c r="BL7" i="8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I5" i="11"/>
  <c r="G5" i="11"/>
  <c r="E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5" i="11"/>
  <c r="Y31" i="8" l="1"/>
  <c r="N931" i="9" l="1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7" i="8"/>
  <c r="M1855" i="9" l="1"/>
  <c r="M1854" i="9"/>
  <c r="L1853" i="9"/>
  <c r="M1853" i="9" s="1"/>
  <c r="L1852" i="9"/>
  <c r="M1852" i="9" s="1"/>
  <c r="L1801" i="9"/>
  <c r="M1801" i="9" s="1"/>
  <c r="L1800" i="9"/>
  <c r="M1800" i="9" s="1"/>
  <c r="F1752" i="9"/>
  <c r="G1752" i="9" s="1"/>
  <c r="F1751" i="9"/>
  <c r="G1751" i="9" s="1"/>
  <c r="F1750" i="9"/>
  <c r="AG41" i="8"/>
  <c r="L1701" i="9"/>
  <c r="M1701" i="9" s="1"/>
  <c r="F1701" i="9"/>
  <c r="G1701" i="9" s="1"/>
  <c r="L1700" i="9"/>
  <c r="M1700" i="9" s="1"/>
  <c r="F1700" i="9"/>
  <c r="G1700" i="9" s="1"/>
  <c r="L1699" i="9"/>
  <c r="M1699" i="9" s="1"/>
  <c r="F1699" i="9"/>
  <c r="G1699" i="9" s="1"/>
  <c r="L1698" i="9"/>
  <c r="M1698" i="9" s="1"/>
  <c r="F1698" i="9"/>
  <c r="G1698" i="9" s="1"/>
  <c r="L1650" i="9"/>
  <c r="M1650" i="9" s="1"/>
  <c r="F1650" i="9"/>
  <c r="G1650" i="9" s="1"/>
  <c r="L1649" i="9"/>
  <c r="M1649" i="9" s="1"/>
  <c r="F1649" i="9"/>
  <c r="G1649" i="9" s="1"/>
  <c r="L1648" i="9"/>
  <c r="M1648" i="9" s="1"/>
  <c r="F1648" i="9"/>
  <c r="G1648" i="9" s="1"/>
  <c r="L1647" i="9"/>
  <c r="M1647" i="9" s="1"/>
  <c r="F1647" i="9"/>
  <c r="G1647" i="9" s="1"/>
  <c r="M1599" i="9"/>
  <c r="F1599" i="9"/>
  <c r="G1599" i="9" s="1"/>
  <c r="M1598" i="9"/>
  <c r="F1598" i="9"/>
  <c r="G1598" i="9" s="1"/>
  <c r="M1597" i="9"/>
  <c r="F1597" i="9"/>
  <c r="G1597" i="9" s="1"/>
  <c r="M1596" i="9"/>
  <c r="F1596" i="9"/>
  <c r="G1596" i="9" s="1"/>
  <c r="F1547" i="9"/>
  <c r="G1547" i="9" s="1"/>
  <c r="F1546" i="9"/>
  <c r="G1546" i="9" s="1"/>
  <c r="F1545" i="9"/>
  <c r="G1545" i="9" s="1"/>
  <c r="M1544" i="9"/>
  <c r="F1544" i="9"/>
  <c r="G1544" i="9" s="1"/>
  <c r="F1496" i="9"/>
  <c r="G1496" i="9" s="1"/>
  <c r="F1495" i="9"/>
  <c r="G1495" i="9" s="1"/>
  <c r="L1494" i="9"/>
  <c r="F1494" i="9"/>
  <c r="G1494" i="9" s="1"/>
  <c r="L1493" i="9"/>
  <c r="F1493" i="9"/>
  <c r="G1493" i="9" s="1"/>
  <c r="F1445" i="9"/>
  <c r="G1445" i="9" s="1"/>
  <c r="F1444" i="9"/>
  <c r="G1444" i="9" s="1"/>
  <c r="F1443" i="9"/>
  <c r="G1443" i="9" s="1"/>
  <c r="F1442" i="9"/>
  <c r="G1442" i="9" s="1"/>
  <c r="F1393" i="9"/>
  <c r="G1393" i="9" s="1"/>
  <c r="F1392" i="9"/>
  <c r="G1392" i="9" s="1"/>
  <c r="F1391" i="9"/>
  <c r="G1391" i="9" s="1"/>
  <c r="F1390" i="9"/>
  <c r="G1390" i="9" s="1"/>
  <c r="F1339" i="9"/>
  <c r="G1339" i="9" s="1"/>
  <c r="AG27" i="8" l="1"/>
  <c r="AG28" i="8"/>
  <c r="AG29" i="8"/>
  <c r="AG30" i="8"/>
  <c r="AG31" i="8"/>
  <c r="AG32" i="8"/>
  <c r="AG33" i="8"/>
  <c r="AG34" i="8"/>
  <c r="AG35" i="8"/>
  <c r="AG36" i="8"/>
  <c r="AG37" i="8"/>
  <c r="AG38" i="8"/>
  <c r="AG39" i="8"/>
  <c r="AG40" i="8"/>
  <c r="M2680" i="9" l="1"/>
  <c r="M2679" i="9"/>
  <c r="D2679" i="9"/>
  <c r="G2679" i="9" s="1"/>
  <c r="L2679" i="9" s="1"/>
  <c r="M2678" i="9"/>
  <c r="D2678" i="9"/>
  <c r="G2678" i="9" s="1"/>
  <c r="L2678" i="9" s="1"/>
  <c r="M2629" i="9"/>
  <c r="M2628" i="9"/>
  <c r="D2628" i="9"/>
  <c r="G2628" i="9" s="1"/>
  <c r="L2628" i="9" s="1"/>
  <c r="M2627" i="9"/>
  <c r="D2627" i="9"/>
  <c r="G2627" i="9" s="1"/>
  <c r="L2627" i="9" s="1"/>
  <c r="M2577" i="9"/>
  <c r="M2576" i="9"/>
  <c r="D2576" i="9"/>
  <c r="G2576" i="9" s="1"/>
  <c r="L2576" i="9" s="1"/>
  <c r="M2575" i="9"/>
  <c r="D2575" i="9"/>
  <c r="G2575" i="9" s="1"/>
  <c r="L2575" i="9" s="1"/>
  <c r="M2526" i="9"/>
  <c r="M2525" i="9"/>
  <c r="D2525" i="9"/>
  <c r="G2525" i="9" s="1"/>
  <c r="L2525" i="9" s="1"/>
  <c r="M2524" i="9"/>
  <c r="D2524" i="9"/>
  <c r="G2524" i="9" s="1"/>
  <c r="L2524" i="9" s="1"/>
  <c r="M2475" i="9"/>
  <c r="M2474" i="9"/>
  <c r="D2474" i="9"/>
  <c r="G2474" i="9" s="1"/>
  <c r="L2474" i="9" s="1"/>
  <c r="M2473" i="9"/>
  <c r="D2473" i="9"/>
  <c r="G2473" i="9" s="1"/>
  <c r="L2473" i="9" s="1"/>
  <c r="M2424" i="9"/>
  <c r="M2423" i="9"/>
  <c r="D2423" i="9"/>
  <c r="G2423" i="9" s="1"/>
  <c r="L2423" i="9" s="1"/>
  <c r="M2422" i="9"/>
  <c r="D2422" i="9"/>
  <c r="G2422" i="9" s="1"/>
  <c r="L2422" i="9" s="1"/>
  <c r="M2373" i="9"/>
  <c r="M2372" i="9"/>
  <c r="D2372" i="9"/>
  <c r="G2372" i="9" s="1"/>
  <c r="L2372" i="9" s="1"/>
  <c r="M2371" i="9"/>
  <c r="D2371" i="9"/>
  <c r="G2371" i="9" s="1"/>
  <c r="L2371" i="9" s="1"/>
  <c r="M2323" i="9"/>
  <c r="M2322" i="9"/>
  <c r="D2322" i="9"/>
  <c r="G2322" i="9" s="1"/>
  <c r="L2322" i="9" s="1"/>
  <c r="M2321" i="9"/>
  <c r="D2321" i="9"/>
  <c r="G2321" i="9" s="1"/>
  <c r="L2321" i="9" s="1"/>
  <c r="M2272" i="9"/>
  <c r="M2271" i="9"/>
  <c r="D2271" i="9"/>
  <c r="G2271" i="9" s="1"/>
  <c r="L2271" i="9" s="1"/>
  <c r="M2270" i="9"/>
  <c r="D2270" i="9"/>
  <c r="G2270" i="9" s="1"/>
  <c r="L2270" i="9" s="1"/>
  <c r="M2221" i="9"/>
  <c r="M2220" i="9"/>
  <c r="D2220" i="9"/>
  <c r="G2220" i="9" s="1"/>
  <c r="L2220" i="9" s="1"/>
  <c r="M2219" i="9"/>
  <c r="D2219" i="9"/>
  <c r="G2219" i="9" s="1"/>
  <c r="L2219" i="9" s="1"/>
  <c r="M2170" i="9"/>
  <c r="M2169" i="9"/>
  <c r="D2169" i="9"/>
  <c r="G2169" i="9" s="1"/>
  <c r="L2169" i="9" s="1"/>
  <c r="M2168" i="9"/>
  <c r="D2168" i="9"/>
  <c r="G2168" i="9" s="1"/>
  <c r="L2168" i="9" s="1"/>
  <c r="M2118" i="9"/>
  <c r="M2117" i="9"/>
  <c r="D2117" i="9"/>
  <c r="G2117" i="9" s="1"/>
  <c r="L2117" i="9" s="1"/>
  <c r="M2116" i="9"/>
  <c r="D2116" i="9"/>
  <c r="G2116" i="9" s="1"/>
  <c r="L2116" i="9" s="1"/>
  <c r="M2067" i="9"/>
  <c r="M2066" i="9"/>
  <c r="D2066" i="9"/>
  <c r="G2066" i="9" s="1"/>
  <c r="L2066" i="9" s="1"/>
  <c r="M2065" i="9"/>
  <c r="D2065" i="9"/>
  <c r="G2065" i="9" s="1"/>
  <c r="L2065" i="9" s="1"/>
  <c r="M2016" i="9"/>
  <c r="M2015" i="9"/>
  <c r="D2015" i="9"/>
  <c r="G2015" i="9" s="1"/>
  <c r="L2015" i="9" s="1"/>
  <c r="M2014" i="9"/>
  <c r="D2014" i="9"/>
  <c r="G2014" i="9" s="1"/>
  <c r="L2014" i="9" s="1"/>
  <c r="M1964" i="9"/>
  <c r="M1963" i="9"/>
  <c r="D1963" i="9"/>
  <c r="G1963" i="9" s="1"/>
  <c r="L1963" i="9" s="1"/>
  <c r="M1962" i="9"/>
  <c r="D1962" i="9"/>
  <c r="G1962" i="9" s="1"/>
  <c r="L1962" i="9" s="1"/>
  <c r="M1913" i="9"/>
  <c r="M1912" i="9"/>
  <c r="D1912" i="9"/>
  <c r="G1912" i="9" s="1"/>
  <c r="L1912" i="9" s="1"/>
  <c r="M1911" i="9"/>
  <c r="D1911" i="9"/>
  <c r="G1911" i="9" s="1"/>
  <c r="L1911" i="9" s="1"/>
  <c r="M1860" i="9"/>
  <c r="D1860" i="9"/>
  <c r="G1860" i="9" s="1"/>
  <c r="L1860" i="9" s="1"/>
  <c r="M1859" i="9"/>
  <c r="D1859" i="9"/>
  <c r="G1859" i="9" s="1"/>
  <c r="L1859" i="9" s="1"/>
  <c r="M1809" i="9"/>
  <c r="M1808" i="9"/>
  <c r="D1808" i="9"/>
  <c r="G1808" i="9" s="1"/>
  <c r="L1808" i="9" s="1"/>
  <c r="M1807" i="9"/>
  <c r="D1807" i="9"/>
  <c r="G1807" i="9" s="1"/>
  <c r="L1807" i="9" s="1"/>
  <c r="M1758" i="9"/>
  <c r="M1757" i="9"/>
  <c r="D1757" i="9"/>
  <c r="G1757" i="9" s="1"/>
  <c r="L1757" i="9" s="1"/>
  <c r="M1756" i="9"/>
  <c r="D1756" i="9"/>
  <c r="G1756" i="9" s="1"/>
  <c r="L1756" i="9" s="1"/>
  <c r="M1707" i="9"/>
  <c r="M1706" i="9"/>
  <c r="D1706" i="9"/>
  <c r="G1706" i="9" s="1"/>
  <c r="L1706" i="9" s="1"/>
  <c r="M1705" i="9"/>
  <c r="D1705" i="9"/>
  <c r="G1705" i="9" s="1"/>
  <c r="L1705" i="9" s="1"/>
  <c r="M1656" i="9"/>
  <c r="M1655" i="9"/>
  <c r="D1655" i="9"/>
  <c r="G1655" i="9" s="1"/>
  <c r="L1655" i="9" s="1"/>
  <c r="M1654" i="9"/>
  <c r="D1654" i="9"/>
  <c r="G1654" i="9" s="1"/>
  <c r="L1654" i="9" s="1"/>
  <c r="M1605" i="9"/>
  <c r="M1604" i="9"/>
  <c r="D1604" i="9"/>
  <c r="G1604" i="9" s="1"/>
  <c r="L1604" i="9" s="1"/>
  <c r="M1603" i="9"/>
  <c r="D1603" i="9"/>
  <c r="M1553" i="9"/>
  <c r="M1552" i="9"/>
  <c r="D1552" i="9"/>
  <c r="G1552" i="9" s="1"/>
  <c r="L1552" i="9" s="1"/>
  <c r="M1551" i="9"/>
  <c r="D1551" i="9"/>
  <c r="G1551" i="9" s="1"/>
  <c r="L1551" i="9" s="1"/>
  <c r="M1502" i="9"/>
  <c r="M1501" i="9"/>
  <c r="D1501" i="9"/>
  <c r="G1501" i="9" s="1"/>
  <c r="L1501" i="9" s="1"/>
  <c r="M1500" i="9"/>
  <c r="D1500" i="9"/>
  <c r="G1500" i="9" s="1"/>
  <c r="L1500" i="9" s="1"/>
  <c r="M1451" i="9"/>
  <c r="M1450" i="9"/>
  <c r="D1450" i="9"/>
  <c r="G1450" i="9" s="1"/>
  <c r="L1450" i="9" s="1"/>
  <c r="M1449" i="9"/>
  <c r="D1449" i="9"/>
  <c r="G1449" i="9" s="1"/>
  <c r="L1449" i="9" s="1"/>
  <c r="M1399" i="9"/>
  <c r="M1398" i="9"/>
  <c r="D1398" i="9"/>
  <c r="G1398" i="9" s="1"/>
  <c r="L1398" i="9" s="1"/>
  <c r="M1397" i="9"/>
  <c r="D1397" i="9"/>
  <c r="G1397" i="9" s="1"/>
  <c r="L1397" i="9" s="1"/>
  <c r="M1348" i="9"/>
  <c r="M1347" i="9"/>
  <c r="D1347" i="9"/>
  <c r="G1347" i="9" s="1"/>
  <c r="L1347" i="9" s="1"/>
  <c r="M1346" i="9"/>
  <c r="D1346" i="9"/>
  <c r="G1346" i="9" s="1"/>
  <c r="L1346" i="9" s="1"/>
  <c r="M1298" i="9"/>
  <c r="M1297" i="9"/>
  <c r="D1297" i="9"/>
  <c r="G1297" i="9" s="1"/>
  <c r="L1297" i="9" s="1"/>
  <c r="M1296" i="9"/>
  <c r="D1296" i="9"/>
  <c r="G1296" i="9" s="1"/>
  <c r="L1296" i="9" s="1"/>
  <c r="M1247" i="9"/>
  <c r="M1246" i="9"/>
  <c r="D1246" i="9"/>
  <c r="G1246" i="9" s="1"/>
  <c r="L1246" i="9" s="1"/>
  <c r="M1245" i="9"/>
  <c r="D1245" i="9"/>
  <c r="G1245" i="9" s="1"/>
  <c r="L1245" i="9" s="1"/>
  <c r="M1196" i="9"/>
  <c r="M1195" i="9"/>
  <c r="D1195" i="9"/>
  <c r="G1195" i="9" s="1"/>
  <c r="L1195" i="9" s="1"/>
  <c r="M1194" i="9"/>
  <c r="D1194" i="9"/>
  <c r="G1194" i="9" s="1"/>
  <c r="L1194" i="9" s="1"/>
  <c r="M1145" i="9"/>
  <c r="M1144" i="9"/>
  <c r="D1144" i="9"/>
  <c r="G1144" i="9" s="1"/>
  <c r="L1144" i="9" s="1"/>
  <c r="M1143" i="9"/>
  <c r="D1143" i="9"/>
  <c r="G1143" i="9" s="1"/>
  <c r="L1143" i="9" s="1"/>
  <c r="M1094" i="9"/>
  <c r="M1093" i="9"/>
  <c r="G1093" i="9"/>
  <c r="L1093" i="9" s="1"/>
  <c r="M1092" i="9"/>
  <c r="D1092" i="9"/>
  <c r="G1092" i="9" s="1"/>
  <c r="L1092" i="9" s="1"/>
  <c r="M1043" i="9"/>
  <c r="M1042" i="9"/>
  <c r="D1042" i="9"/>
  <c r="G1042" i="9" s="1"/>
  <c r="L1042" i="9" s="1"/>
  <c r="M1041" i="9"/>
  <c r="D1041" i="9"/>
  <c r="G1041" i="9" s="1"/>
  <c r="L1041" i="9" s="1"/>
  <c r="M992" i="9"/>
  <c r="M991" i="9"/>
  <c r="D991" i="9"/>
  <c r="G991" i="9" s="1"/>
  <c r="L991" i="9" s="1"/>
  <c r="M990" i="9"/>
  <c r="D990" i="9"/>
  <c r="G990" i="9" s="1"/>
  <c r="L990" i="9" s="1"/>
  <c r="M940" i="9"/>
  <c r="M939" i="9"/>
  <c r="D939" i="9"/>
  <c r="G939" i="9" s="1"/>
  <c r="L939" i="9" s="1"/>
  <c r="M938" i="9"/>
  <c r="D938" i="9"/>
  <c r="G938" i="9" s="1"/>
  <c r="L938" i="9" s="1"/>
  <c r="M889" i="9"/>
  <c r="M888" i="9"/>
  <c r="D888" i="9"/>
  <c r="G888" i="9" s="1"/>
  <c r="L888" i="9" s="1"/>
  <c r="M887" i="9"/>
  <c r="D887" i="9"/>
  <c r="G887" i="9" s="1"/>
  <c r="L887" i="9" s="1"/>
  <c r="M838" i="9"/>
  <c r="M837" i="9"/>
  <c r="D837" i="9"/>
  <c r="G837" i="9" s="1"/>
  <c r="L837" i="9" s="1"/>
  <c r="M836" i="9"/>
  <c r="D836" i="9"/>
  <c r="G836" i="9" s="1"/>
  <c r="L836" i="9" s="1"/>
  <c r="M787" i="9"/>
  <c r="M786" i="9"/>
  <c r="G786" i="9"/>
  <c r="L786" i="9" s="1"/>
  <c r="M785" i="9"/>
  <c r="D785" i="9"/>
  <c r="G785" i="9" s="1"/>
  <c r="L785" i="9" s="1"/>
  <c r="M736" i="9"/>
  <c r="M735" i="9"/>
  <c r="D735" i="9"/>
  <c r="G735" i="9" s="1"/>
  <c r="L735" i="9" s="1"/>
  <c r="M734" i="9"/>
  <c r="D734" i="9"/>
  <c r="G734" i="9" s="1"/>
  <c r="L734" i="9" s="1"/>
  <c r="M684" i="9"/>
  <c r="M683" i="9"/>
  <c r="D683" i="9"/>
  <c r="G683" i="9" s="1"/>
  <c r="L683" i="9" s="1"/>
  <c r="M682" i="9"/>
  <c r="D682" i="9"/>
  <c r="G682" i="9" s="1"/>
  <c r="L682" i="9" s="1"/>
  <c r="M633" i="9"/>
  <c r="M632" i="9"/>
  <c r="D632" i="9"/>
  <c r="G632" i="9" s="1"/>
  <c r="L632" i="9" s="1"/>
  <c r="M631" i="9"/>
  <c r="D631" i="9"/>
  <c r="G631" i="9" s="1"/>
  <c r="L631" i="9" s="1"/>
  <c r="M582" i="9"/>
  <c r="M581" i="9"/>
  <c r="D581" i="9"/>
  <c r="G581" i="9" s="1"/>
  <c r="L581" i="9" s="1"/>
  <c r="M580" i="9"/>
  <c r="D580" i="9"/>
  <c r="G580" i="9" s="1"/>
  <c r="L580" i="9" s="1"/>
  <c r="M531" i="9"/>
  <c r="M530" i="9"/>
  <c r="D530" i="9"/>
  <c r="G530" i="9" s="1"/>
  <c r="L530" i="9" s="1"/>
  <c r="M529" i="9"/>
  <c r="D529" i="9"/>
  <c r="G529" i="9" s="1"/>
  <c r="L529" i="9" s="1"/>
  <c r="M480" i="9"/>
  <c r="M479" i="9"/>
  <c r="D479" i="9"/>
  <c r="G479" i="9" s="1"/>
  <c r="L479" i="9" s="1"/>
  <c r="M478" i="9"/>
  <c r="D478" i="9"/>
  <c r="G478" i="9" s="1"/>
  <c r="L478" i="9" s="1"/>
  <c r="M429" i="9"/>
  <c r="M428" i="9"/>
  <c r="D428" i="9"/>
  <c r="G428" i="9" s="1"/>
  <c r="L428" i="9" s="1"/>
  <c r="M427" i="9"/>
  <c r="D427" i="9"/>
  <c r="G427" i="9" s="1"/>
  <c r="L427" i="9" s="1"/>
  <c r="M378" i="9"/>
  <c r="M377" i="9"/>
  <c r="D377" i="9"/>
  <c r="G377" i="9" s="1"/>
  <c r="L377" i="9" s="1"/>
  <c r="M376" i="9"/>
  <c r="D376" i="9"/>
  <c r="G376" i="9" s="1"/>
  <c r="L376" i="9" s="1"/>
  <c r="M327" i="9"/>
  <c r="M326" i="9"/>
  <c r="D326" i="9"/>
  <c r="G326" i="9" s="1"/>
  <c r="L326" i="9" s="1"/>
  <c r="M325" i="9"/>
  <c r="D325" i="9"/>
  <c r="G325" i="9" s="1"/>
  <c r="L325" i="9" s="1"/>
  <c r="M276" i="9"/>
  <c r="M275" i="9"/>
  <c r="D275" i="9"/>
  <c r="G275" i="9" s="1"/>
  <c r="L275" i="9" s="1"/>
  <c r="M274" i="9"/>
  <c r="D274" i="9"/>
  <c r="G274" i="9" s="1"/>
  <c r="L274" i="9" s="1"/>
  <c r="M225" i="9"/>
  <c r="M224" i="9"/>
  <c r="D224" i="9"/>
  <c r="G224" i="9" s="1"/>
  <c r="L224" i="9" s="1"/>
  <c r="M223" i="9"/>
  <c r="D223" i="9"/>
  <c r="G223" i="9" s="1"/>
  <c r="L223" i="9" s="1"/>
  <c r="M174" i="9"/>
  <c r="M173" i="9"/>
  <c r="D173" i="9"/>
  <c r="G173" i="9" s="1"/>
  <c r="L173" i="9" s="1"/>
  <c r="M172" i="9"/>
  <c r="D172" i="9"/>
  <c r="G172" i="9" s="1"/>
  <c r="L172" i="9" s="1"/>
  <c r="M123" i="9"/>
  <c r="M122" i="9"/>
  <c r="D122" i="9"/>
  <c r="G122" i="9" s="1"/>
  <c r="L122" i="9" s="1"/>
  <c r="M121" i="9"/>
  <c r="D121" i="9"/>
  <c r="G121" i="9" s="1"/>
  <c r="L121" i="9" s="1"/>
  <c r="M72" i="9"/>
  <c r="M71" i="9"/>
  <c r="D71" i="9"/>
  <c r="G71" i="9" s="1"/>
  <c r="L71" i="9" s="1"/>
  <c r="M70" i="9"/>
  <c r="D70" i="9"/>
  <c r="S30" i="8"/>
  <c r="T30" i="8" s="1"/>
  <c r="S17" i="8"/>
  <c r="BM29" i="8"/>
  <c r="G36" i="8"/>
  <c r="H36" i="8" s="1"/>
  <c r="G37" i="8"/>
  <c r="G38" i="8"/>
  <c r="H38" i="8" s="1"/>
  <c r="G39" i="8"/>
  <c r="G40" i="8"/>
  <c r="H42" i="8"/>
  <c r="H43" i="8"/>
  <c r="S36" i="8"/>
  <c r="T36" i="8" s="1"/>
  <c r="S37" i="8"/>
  <c r="T37" i="8" s="1"/>
  <c r="S38" i="8"/>
  <c r="T38" i="8" s="1"/>
  <c r="S39" i="8"/>
  <c r="T39" i="8" s="1"/>
  <c r="S40" i="8"/>
  <c r="T40" i="8" s="1"/>
  <c r="S41" i="8"/>
  <c r="S42" i="8"/>
  <c r="T42" i="8" s="1"/>
  <c r="S43" i="8"/>
  <c r="T43" i="8" s="1"/>
  <c r="AH40" i="8"/>
  <c r="AH41" i="8"/>
  <c r="AG42" i="8"/>
  <c r="AH42" i="8" s="1"/>
  <c r="AG43" i="8"/>
  <c r="AH43" i="8" s="1"/>
  <c r="AM30" i="8"/>
  <c r="AN30" i="8" s="1"/>
  <c r="AM31" i="8"/>
  <c r="AN31" i="8" s="1"/>
  <c r="AM32" i="8"/>
  <c r="AN32" i="8" s="1"/>
  <c r="AN33" i="8"/>
  <c r="AM34" i="8"/>
  <c r="AN34" i="8" s="1"/>
  <c r="AN35" i="8"/>
  <c r="AN36" i="8"/>
  <c r="AN37" i="8"/>
  <c r="AN38" i="8"/>
  <c r="AM39" i="8"/>
  <c r="AN39" i="8" s="1"/>
  <c r="AM40" i="8"/>
  <c r="AN40" i="8" s="1"/>
  <c r="AN41" i="8"/>
  <c r="AN43" i="8"/>
  <c r="AM9" i="8"/>
  <c r="AM7" i="8"/>
  <c r="AN7" i="8" s="1"/>
  <c r="AS30" i="8"/>
  <c r="AT30" i="8" s="1"/>
  <c r="AS31" i="8"/>
  <c r="AT31" i="8" s="1"/>
  <c r="AS32" i="8"/>
  <c r="AT32" i="8" s="1"/>
  <c r="AS33" i="8"/>
  <c r="AT33" i="8" s="1"/>
  <c r="AS34" i="8"/>
  <c r="AT34" i="8" s="1"/>
  <c r="AS35" i="8"/>
  <c r="AT35" i="8" s="1"/>
  <c r="AS36" i="8"/>
  <c r="AT36" i="8" s="1"/>
  <c r="AS37" i="8"/>
  <c r="AT37" i="8" s="1"/>
  <c r="AS38" i="8"/>
  <c r="AT38" i="8" s="1"/>
  <c r="AS39" i="8"/>
  <c r="AT39" i="8" s="1"/>
  <c r="AS40" i="8"/>
  <c r="AT40" i="8" s="1"/>
  <c r="AS41" i="8"/>
  <c r="AT41" i="8" s="1"/>
  <c r="AS42" i="8"/>
  <c r="AT42" i="8" s="1"/>
  <c r="AS43" i="8"/>
  <c r="AT43" i="8" s="1"/>
  <c r="AY30" i="8"/>
  <c r="AZ30" i="8" s="1"/>
  <c r="AY31" i="8"/>
  <c r="AZ31" i="8" s="1"/>
  <c r="AY32" i="8"/>
  <c r="AZ32" i="8" s="1"/>
  <c r="AZ34" i="8"/>
  <c r="AY35" i="8"/>
  <c r="AZ35" i="8" s="1"/>
  <c r="AZ36" i="8"/>
  <c r="AZ37" i="8"/>
  <c r="AZ38" i="8"/>
  <c r="AY39" i="8"/>
  <c r="AZ39" i="8" s="1"/>
  <c r="AY40" i="8"/>
  <c r="AZ40" i="8" s="1"/>
  <c r="AZ41" i="8"/>
  <c r="AZ43" i="8"/>
  <c r="AH33" i="8"/>
  <c r="AH30" i="8"/>
  <c r="AH31" i="8"/>
  <c r="AH32" i="8"/>
  <c r="AH34" i="8"/>
  <c r="AH35" i="8"/>
  <c r="AH36" i="8"/>
  <c r="AH37" i="8"/>
  <c r="AH38" i="8"/>
  <c r="AH39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S31" i="8"/>
  <c r="T31" i="8" s="1"/>
  <c r="S32" i="8"/>
  <c r="T32" i="8" s="1"/>
  <c r="S33" i="8"/>
  <c r="T33" i="8" s="1"/>
  <c r="S34" i="8"/>
  <c r="T34" i="8" s="1"/>
  <c r="S35" i="8"/>
  <c r="T35" i="8" s="1"/>
  <c r="Y30" i="8"/>
  <c r="Z30" i="8" s="1"/>
  <c r="Z31" i="8"/>
  <c r="Y32" i="8"/>
  <c r="Z32" i="8" s="1"/>
  <c r="Y33" i="8"/>
  <c r="Z33" i="8" s="1"/>
  <c r="Y34" i="8"/>
  <c r="Z34" i="8" s="1"/>
  <c r="Y35" i="8"/>
  <c r="Z35" i="8" s="1"/>
  <c r="Y36" i="8"/>
  <c r="Z36" i="8" s="1"/>
  <c r="Y37" i="8"/>
  <c r="Z37" i="8" s="1"/>
  <c r="Y38" i="8"/>
  <c r="Z38" i="8" s="1"/>
  <c r="Y39" i="8"/>
  <c r="Z39" i="8" s="1"/>
  <c r="Y40" i="8"/>
  <c r="Z40" i="8" s="1"/>
  <c r="Y42" i="8"/>
  <c r="Z42" i="8" s="1"/>
  <c r="Y43" i="8"/>
  <c r="Z43" i="8" s="1"/>
  <c r="M12" i="4"/>
  <c r="L8" i="4"/>
  <c r="AS7" i="8"/>
  <c r="AT7" i="8" s="1"/>
  <c r="AY7" i="8"/>
  <c r="AZ7" i="8" s="1"/>
  <c r="L9" i="4"/>
  <c r="K6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O8" i="4"/>
  <c r="O7" i="4"/>
  <c r="O6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1" i="4"/>
  <c r="M10" i="4"/>
  <c r="M9" i="4"/>
  <c r="M8" i="4"/>
  <c r="M7" i="4"/>
  <c r="M6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7" i="4"/>
  <c r="L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G35" i="8"/>
  <c r="H35" i="8" s="1"/>
  <c r="G34" i="8"/>
  <c r="H34" i="8" s="1"/>
  <c r="G33" i="8"/>
  <c r="H33" i="8" s="1"/>
  <c r="G32" i="8"/>
  <c r="H32" i="8" s="1"/>
  <c r="G31" i="8"/>
  <c r="H31" i="8" s="1"/>
  <c r="G30" i="8"/>
  <c r="H30" i="8" s="1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L7" i="2"/>
  <c r="J7" i="2"/>
  <c r="H7" i="2"/>
  <c r="F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7" i="2"/>
  <c r="H40" i="8" l="1"/>
  <c r="BJ30" i="8"/>
  <c r="BI39" i="8"/>
  <c r="BI37" i="8"/>
  <c r="C72" i="9"/>
  <c r="I72" i="9" s="1"/>
  <c r="L72" i="9" s="1"/>
  <c r="C1605" i="9"/>
  <c r="I1605" i="9" s="1"/>
  <c r="L1605" i="9" s="1"/>
  <c r="G70" i="9"/>
  <c r="L70" i="9" s="1"/>
  <c r="C2680" i="9"/>
  <c r="I2680" i="9" s="1"/>
  <c r="L2680" i="9" s="1"/>
  <c r="C2629" i="9"/>
  <c r="I2629" i="9" s="1"/>
  <c r="L2629" i="9" s="1"/>
  <c r="C2577" i="9"/>
  <c r="I2577" i="9" s="1"/>
  <c r="L2577" i="9" s="1"/>
  <c r="C2526" i="9"/>
  <c r="I2526" i="9" s="1"/>
  <c r="L2526" i="9" s="1"/>
  <c r="C2475" i="9"/>
  <c r="I2475" i="9" s="1"/>
  <c r="L2475" i="9" s="1"/>
  <c r="C2424" i="9"/>
  <c r="I2424" i="9" s="1"/>
  <c r="L2424" i="9" s="1"/>
  <c r="C2373" i="9"/>
  <c r="I2373" i="9" s="1"/>
  <c r="L2373" i="9" s="1"/>
  <c r="C2323" i="9"/>
  <c r="I2323" i="9" s="1"/>
  <c r="L2323" i="9" s="1"/>
  <c r="C2272" i="9"/>
  <c r="I2272" i="9" s="1"/>
  <c r="L2272" i="9" s="1"/>
  <c r="C2221" i="9"/>
  <c r="I2221" i="9" s="1"/>
  <c r="L2221" i="9" s="1"/>
  <c r="C2170" i="9"/>
  <c r="I2170" i="9" s="1"/>
  <c r="L2170" i="9" s="1"/>
  <c r="C2118" i="9"/>
  <c r="I2118" i="9" s="1"/>
  <c r="L2118" i="9" s="1"/>
  <c r="C2067" i="9"/>
  <c r="I2067" i="9" s="1"/>
  <c r="L2067" i="9" s="1"/>
  <c r="C2016" i="9"/>
  <c r="I2016" i="9" s="1"/>
  <c r="L2016" i="9" s="1"/>
  <c r="C1964" i="9"/>
  <c r="I1964" i="9" s="1"/>
  <c r="L1964" i="9" s="1"/>
  <c r="C1913" i="9"/>
  <c r="I1913" i="9" s="1"/>
  <c r="L1913" i="9" s="1"/>
  <c r="C1861" i="9"/>
  <c r="C1809" i="9"/>
  <c r="I1809" i="9" s="1"/>
  <c r="L1809" i="9" s="1"/>
  <c r="C1758" i="9"/>
  <c r="I1758" i="9" s="1"/>
  <c r="L1758" i="9" s="1"/>
  <c r="C1707" i="9"/>
  <c r="I1707" i="9" s="1"/>
  <c r="L1707" i="9" s="1"/>
  <c r="C1656" i="9"/>
  <c r="I1656" i="9" s="1"/>
  <c r="L1656" i="9" s="1"/>
  <c r="G1603" i="9"/>
  <c r="L1603" i="9" s="1"/>
  <c r="C1553" i="9"/>
  <c r="I1553" i="9" s="1"/>
  <c r="L1553" i="9" s="1"/>
  <c r="C1502" i="9"/>
  <c r="I1502" i="9" s="1"/>
  <c r="L1502" i="9" s="1"/>
  <c r="C1451" i="9"/>
  <c r="I1451" i="9" s="1"/>
  <c r="L1451" i="9" s="1"/>
  <c r="C1399" i="9"/>
  <c r="I1399" i="9" s="1"/>
  <c r="L1399" i="9" s="1"/>
  <c r="C1348" i="9"/>
  <c r="I1348" i="9" s="1"/>
  <c r="L1348" i="9" s="1"/>
  <c r="C1298" i="9"/>
  <c r="I1298" i="9" s="1"/>
  <c r="L1298" i="9" s="1"/>
  <c r="C1247" i="9"/>
  <c r="I1247" i="9" s="1"/>
  <c r="L1247" i="9" s="1"/>
  <c r="C1196" i="9"/>
  <c r="I1196" i="9" s="1"/>
  <c r="L1196" i="9" s="1"/>
  <c r="C1145" i="9"/>
  <c r="I1145" i="9" s="1"/>
  <c r="L1145" i="9" s="1"/>
  <c r="C1094" i="9"/>
  <c r="I1094" i="9" s="1"/>
  <c r="L1094" i="9" s="1"/>
  <c r="C1043" i="9"/>
  <c r="I1043" i="9" s="1"/>
  <c r="L1043" i="9" s="1"/>
  <c r="C992" i="9"/>
  <c r="I992" i="9" s="1"/>
  <c r="L992" i="9" s="1"/>
  <c r="C940" i="9"/>
  <c r="I940" i="9" s="1"/>
  <c r="L940" i="9" s="1"/>
  <c r="C889" i="9"/>
  <c r="I889" i="9" s="1"/>
  <c r="L889" i="9" s="1"/>
  <c r="C838" i="9"/>
  <c r="I838" i="9" s="1"/>
  <c r="L838" i="9" s="1"/>
  <c r="C787" i="9"/>
  <c r="I787" i="9" s="1"/>
  <c r="L787" i="9" s="1"/>
  <c r="C736" i="9"/>
  <c r="I736" i="9" s="1"/>
  <c r="L736" i="9" s="1"/>
  <c r="C684" i="9"/>
  <c r="I684" i="9" s="1"/>
  <c r="L684" i="9" s="1"/>
  <c r="C633" i="9"/>
  <c r="I633" i="9" s="1"/>
  <c r="L633" i="9" s="1"/>
  <c r="C582" i="9"/>
  <c r="I582" i="9" s="1"/>
  <c r="L582" i="9" s="1"/>
  <c r="C531" i="9"/>
  <c r="I531" i="9" s="1"/>
  <c r="L531" i="9" s="1"/>
  <c r="C480" i="9"/>
  <c r="I480" i="9" s="1"/>
  <c r="L480" i="9" s="1"/>
  <c r="C429" i="9"/>
  <c r="I429" i="9" s="1"/>
  <c r="L429" i="9" s="1"/>
  <c r="C378" i="9"/>
  <c r="I378" i="9" s="1"/>
  <c r="L378" i="9" s="1"/>
  <c r="C327" i="9"/>
  <c r="I327" i="9" s="1"/>
  <c r="L327" i="9" s="1"/>
  <c r="C276" i="9"/>
  <c r="I276" i="9" s="1"/>
  <c r="L276" i="9" s="1"/>
  <c r="C225" i="9"/>
  <c r="I225" i="9" s="1"/>
  <c r="L225" i="9" s="1"/>
  <c r="C174" i="9"/>
  <c r="I174" i="9" s="1"/>
  <c r="L174" i="9" s="1"/>
  <c r="C123" i="9"/>
  <c r="I123" i="9" s="1"/>
  <c r="L123" i="9" s="1"/>
  <c r="N30" i="8"/>
  <c r="BJ42" i="8"/>
  <c r="BK42" i="8" s="1"/>
  <c r="BI35" i="8"/>
  <c r="BI33" i="8"/>
  <c r="BJ31" i="8"/>
  <c r="H39" i="8"/>
  <c r="H37" i="8"/>
  <c r="BI38" i="8"/>
  <c r="BI36" i="8"/>
  <c r="BM34" i="8"/>
  <c r="BJ32" i="8"/>
  <c r="BI31" i="8"/>
  <c r="BJ43" i="8"/>
  <c r="BK43" i="8" s="1"/>
  <c r="BJ39" i="8"/>
  <c r="BM37" i="8"/>
  <c r="BI34" i="8"/>
  <c r="BI32" i="8"/>
  <c r="BJ40" i="8"/>
  <c r="BK30" i="8"/>
  <c r="D21" i="9"/>
  <c r="G21" i="9" s="1"/>
  <c r="D20" i="9"/>
  <c r="G20" i="9" s="1"/>
  <c r="BJ6" i="8"/>
  <c r="M22" i="9"/>
  <c r="M21" i="9"/>
  <c r="M20" i="9"/>
  <c r="AY29" i="8"/>
  <c r="AZ29" i="8" s="1"/>
  <c r="AS29" i="8"/>
  <c r="AT29" i="8" s="1"/>
  <c r="AM29" i="8"/>
  <c r="AN29" i="8" s="1"/>
  <c r="AH29" i="8"/>
  <c r="Y29" i="8"/>
  <c r="Z29" i="8" s="1"/>
  <c r="S29" i="8"/>
  <c r="T29" i="8" s="1"/>
  <c r="G29" i="8"/>
  <c r="AY28" i="8"/>
  <c r="AZ28" i="8" s="1"/>
  <c r="AS28" i="8"/>
  <c r="AT28" i="8" s="1"/>
  <c r="AM28" i="8"/>
  <c r="AH28" i="8"/>
  <c r="Y28" i="8"/>
  <c r="Z28" i="8" s="1"/>
  <c r="S28" i="8"/>
  <c r="T28" i="8" s="1"/>
  <c r="G28" i="8"/>
  <c r="AY27" i="8"/>
  <c r="AZ27" i="8" s="1"/>
  <c r="AS27" i="8"/>
  <c r="AT27" i="8" s="1"/>
  <c r="AM27" i="8"/>
  <c r="AN27" i="8" s="1"/>
  <c r="AH27" i="8"/>
  <c r="Y27" i="8"/>
  <c r="Z27" i="8" s="1"/>
  <c r="S27" i="8"/>
  <c r="T27" i="8" s="1"/>
  <c r="N27" i="8"/>
  <c r="G27" i="8"/>
  <c r="AY26" i="8"/>
  <c r="AZ26" i="8" s="1"/>
  <c r="AS26" i="8"/>
  <c r="AT26" i="8" s="1"/>
  <c r="AM26" i="8"/>
  <c r="AN26" i="8" s="1"/>
  <c r="AG26" i="8"/>
  <c r="AH26" i="8" s="1"/>
  <c r="Y26" i="8"/>
  <c r="Z26" i="8" s="1"/>
  <c r="S26" i="8"/>
  <c r="G26" i="8"/>
  <c r="AY25" i="8"/>
  <c r="AZ25" i="8" s="1"/>
  <c r="AS25" i="8"/>
  <c r="AT25" i="8" s="1"/>
  <c r="AM25" i="8"/>
  <c r="AN25" i="8" s="1"/>
  <c r="AG25" i="8"/>
  <c r="AH25" i="8" s="1"/>
  <c r="Y25" i="8"/>
  <c r="Z25" i="8" s="1"/>
  <c r="S25" i="8"/>
  <c r="T25" i="8" s="1"/>
  <c r="N25" i="8"/>
  <c r="G25" i="8"/>
  <c r="AY24" i="8"/>
  <c r="AZ24" i="8" s="1"/>
  <c r="AS24" i="8"/>
  <c r="AT24" i="8" s="1"/>
  <c r="AM24" i="8"/>
  <c r="AN24" i="8" s="1"/>
  <c r="AG24" i="8"/>
  <c r="AH24" i="8" s="1"/>
  <c r="Y24" i="8"/>
  <c r="Z24" i="8" s="1"/>
  <c r="S24" i="8"/>
  <c r="T24" i="8" s="1"/>
  <c r="G24" i="8"/>
  <c r="AY23" i="8"/>
  <c r="AZ23" i="8" s="1"/>
  <c r="AS23" i="8"/>
  <c r="AT23" i="8" s="1"/>
  <c r="AM23" i="8"/>
  <c r="AN23" i="8" s="1"/>
  <c r="AG23" i="8"/>
  <c r="AH23" i="8" s="1"/>
  <c r="Y23" i="8"/>
  <c r="Z23" i="8" s="1"/>
  <c r="S23" i="8"/>
  <c r="T23" i="8" s="1"/>
  <c r="N23" i="8"/>
  <c r="G23" i="8"/>
  <c r="AY22" i="8"/>
  <c r="AZ22" i="8" s="1"/>
  <c r="AS22" i="8"/>
  <c r="AT22" i="8" s="1"/>
  <c r="AM22" i="8"/>
  <c r="AN22" i="8" s="1"/>
  <c r="AG22" i="8"/>
  <c r="AH22" i="8" s="1"/>
  <c r="Y22" i="8"/>
  <c r="Z22" i="8" s="1"/>
  <c r="S22" i="8"/>
  <c r="T22" i="8" s="1"/>
  <c r="G22" i="8"/>
  <c r="H22" i="8" s="1"/>
  <c r="AY21" i="8"/>
  <c r="AZ21" i="8" s="1"/>
  <c r="AS21" i="8"/>
  <c r="AT21" i="8" s="1"/>
  <c r="AM21" i="8"/>
  <c r="AN21" i="8" s="1"/>
  <c r="AG21" i="8"/>
  <c r="AH21" i="8" s="1"/>
  <c r="Y21" i="8"/>
  <c r="Z21" i="8" s="1"/>
  <c r="S21" i="8"/>
  <c r="T21" i="8" s="1"/>
  <c r="G21" i="8"/>
  <c r="H21" i="8" s="1"/>
  <c r="AY20" i="8"/>
  <c r="AZ20" i="8" s="1"/>
  <c r="AS20" i="8"/>
  <c r="AT20" i="8" s="1"/>
  <c r="AM20" i="8"/>
  <c r="AN20" i="8" s="1"/>
  <c r="AG20" i="8"/>
  <c r="AH20" i="8" s="1"/>
  <c r="Y20" i="8"/>
  <c r="Z20" i="8" s="1"/>
  <c r="S20" i="8"/>
  <c r="T20" i="8" s="1"/>
  <c r="N20" i="8"/>
  <c r="G20" i="8"/>
  <c r="AY19" i="8"/>
  <c r="AZ19" i="8" s="1"/>
  <c r="AS19" i="8"/>
  <c r="AT19" i="8" s="1"/>
  <c r="AM19" i="8"/>
  <c r="AN19" i="8" s="1"/>
  <c r="AG19" i="8"/>
  <c r="AH19" i="8" s="1"/>
  <c r="Y19" i="8"/>
  <c r="Z19" i="8" s="1"/>
  <c r="S19" i="8"/>
  <c r="T19" i="8" s="1"/>
  <c r="N19" i="8"/>
  <c r="G19" i="8"/>
  <c r="H19" i="8" s="1"/>
  <c r="AY18" i="8"/>
  <c r="AZ18" i="8" s="1"/>
  <c r="AS18" i="8"/>
  <c r="AT18" i="8" s="1"/>
  <c r="AM18" i="8"/>
  <c r="AN18" i="8" s="1"/>
  <c r="AG18" i="8"/>
  <c r="AH18" i="8" s="1"/>
  <c r="Y18" i="8"/>
  <c r="Z18" i="8" s="1"/>
  <c r="S18" i="8"/>
  <c r="T18" i="8" s="1"/>
  <c r="G18" i="8"/>
  <c r="AY17" i="8"/>
  <c r="AZ17" i="8" s="1"/>
  <c r="AS17" i="8"/>
  <c r="AT17" i="8" s="1"/>
  <c r="AM17" i="8"/>
  <c r="AN17" i="8" s="1"/>
  <c r="AG17" i="8"/>
  <c r="AH17" i="8" s="1"/>
  <c r="Y17" i="8"/>
  <c r="Z17" i="8" s="1"/>
  <c r="T17" i="8"/>
  <c r="N17" i="8"/>
  <c r="G17" i="8"/>
  <c r="H17" i="8" s="1"/>
  <c r="AY16" i="8"/>
  <c r="AZ16" i="8" s="1"/>
  <c r="AS16" i="8"/>
  <c r="AT16" i="8" s="1"/>
  <c r="AM16" i="8"/>
  <c r="AN16" i="8" s="1"/>
  <c r="AG16" i="8"/>
  <c r="AH16" i="8" s="1"/>
  <c r="Y16" i="8"/>
  <c r="S16" i="8"/>
  <c r="T16" i="8" s="1"/>
  <c r="N16" i="8"/>
  <c r="G16" i="8"/>
  <c r="H16" i="8" s="1"/>
  <c r="AY15" i="8"/>
  <c r="AZ15" i="8" s="1"/>
  <c r="AS15" i="8"/>
  <c r="AT15" i="8" s="1"/>
  <c r="AM15" i="8"/>
  <c r="AN15" i="8" s="1"/>
  <c r="AG15" i="8"/>
  <c r="AH15" i="8" s="1"/>
  <c r="Y15" i="8"/>
  <c r="Z15" i="8" s="1"/>
  <c r="S15" i="8"/>
  <c r="T15" i="8" s="1"/>
  <c r="N15" i="8"/>
  <c r="G15" i="8"/>
  <c r="H15" i="8" s="1"/>
  <c r="AY14" i="8"/>
  <c r="AZ14" i="8" s="1"/>
  <c r="AS14" i="8"/>
  <c r="AT14" i="8" s="1"/>
  <c r="AM14" i="8"/>
  <c r="AN14" i="8" s="1"/>
  <c r="AG14" i="8"/>
  <c r="AH14" i="8" s="1"/>
  <c r="Y14" i="8"/>
  <c r="Z14" i="8" s="1"/>
  <c r="S14" i="8"/>
  <c r="T14" i="8" s="1"/>
  <c r="G14" i="8"/>
  <c r="AY13" i="8"/>
  <c r="AZ13" i="8" s="1"/>
  <c r="AS13" i="8"/>
  <c r="AM13" i="8"/>
  <c r="AN13" i="8" s="1"/>
  <c r="AG13" i="8"/>
  <c r="AH13" i="8" s="1"/>
  <c r="Y13" i="8"/>
  <c r="Z13" i="8" s="1"/>
  <c r="S13" i="8"/>
  <c r="T13" i="8" s="1"/>
  <c r="G13" i="8"/>
  <c r="H13" i="8" s="1"/>
  <c r="AY12" i="8"/>
  <c r="AZ12" i="8" s="1"/>
  <c r="AS12" i="8"/>
  <c r="AT12" i="8" s="1"/>
  <c r="AM12" i="8"/>
  <c r="AN12" i="8" s="1"/>
  <c r="AG12" i="8"/>
  <c r="AH12" i="8" s="1"/>
  <c r="Y12" i="8"/>
  <c r="Z12" i="8" s="1"/>
  <c r="S12" i="8"/>
  <c r="T12" i="8" s="1"/>
  <c r="N12" i="8"/>
  <c r="G12" i="8"/>
  <c r="AY11" i="8"/>
  <c r="AZ11" i="8" s="1"/>
  <c r="AS11" i="8"/>
  <c r="AT11" i="8" s="1"/>
  <c r="AM11" i="8"/>
  <c r="AN11" i="8" s="1"/>
  <c r="AG11" i="8"/>
  <c r="AH11" i="8" s="1"/>
  <c r="Y11" i="8"/>
  <c r="Z11" i="8" s="1"/>
  <c r="S11" i="8"/>
  <c r="T11" i="8" s="1"/>
  <c r="N11" i="8"/>
  <c r="G11" i="8"/>
  <c r="AY10" i="8"/>
  <c r="AZ10" i="8" s="1"/>
  <c r="AS10" i="8"/>
  <c r="AT10" i="8" s="1"/>
  <c r="AM10" i="8"/>
  <c r="AN10" i="8" s="1"/>
  <c r="AG10" i="8"/>
  <c r="AH10" i="8" s="1"/>
  <c r="Y10" i="8"/>
  <c r="Z10" i="8" s="1"/>
  <c r="S10" i="8"/>
  <c r="T10" i="8" s="1"/>
  <c r="N10" i="8"/>
  <c r="G10" i="8"/>
  <c r="H10" i="8" s="1"/>
  <c r="AY9" i="8"/>
  <c r="AZ9" i="8" s="1"/>
  <c r="AS9" i="8"/>
  <c r="AT9" i="8" s="1"/>
  <c r="AN9" i="8"/>
  <c r="AG9" i="8"/>
  <c r="AH9" i="8" s="1"/>
  <c r="Y9" i="8"/>
  <c r="Z9" i="8" s="1"/>
  <c r="S9" i="8"/>
  <c r="T9" i="8" s="1"/>
  <c r="N9" i="8"/>
  <c r="G9" i="8"/>
  <c r="AY8" i="8"/>
  <c r="AZ8" i="8" s="1"/>
  <c r="AS8" i="8"/>
  <c r="AT8" i="8" s="1"/>
  <c r="AM8" i="8"/>
  <c r="AN8" i="8" s="1"/>
  <c r="AG8" i="8"/>
  <c r="AH8" i="8" s="1"/>
  <c r="Y8" i="8"/>
  <c r="Z8" i="8" s="1"/>
  <c r="S8" i="8"/>
  <c r="T8" i="8" s="1"/>
  <c r="N8" i="8"/>
  <c r="G8" i="8"/>
  <c r="H8" i="8" s="1"/>
  <c r="AG7" i="8"/>
  <c r="AH7" i="8" s="1"/>
  <c r="Y7" i="8"/>
  <c r="Z7" i="8" s="1"/>
  <c r="S7" i="8"/>
  <c r="T7" i="8" s="1"/>
  <c r="G7" i="8"/>
  <c r="AS6" i="8"/>
  <c r="AG6" i="8"/>
  <c r="S6" i="8"/>
  <c r="G6" i="8"/>
  <c r="BL42" i="8" l="1"/>
  <c r="BM42" i="8" s="1"/>
  <c r="BL43" i="8"/>
  <c r="BM43" i="8" s="1"/>
  <c r="BK40" i="8"/>
  <c r="BK39" i="8"/>
  <c r="BM39" i="8" s="1"/>
  <c r="BM36" i="8"/>
  <c r="BM33" i="8"/>
  <c r="BK31" i="8"/>
  <c r="BK32" i="8"/>
  <c r="BM41" i="8"/>
  <c r="BM35" i="8"/>
  <c r="H28" i="8"/>
  <c r="BI28" i="8"/>
  <c r="BI29" i="8"/>
  <c r="N28" i="8"/>
  <c r="BM38" i="8"/>
  <c r="BI7" i="8"/>
  <c r="BJ7" i="8"/>
  <c r="BJ13" i="8"/>
  <c r="BJ26" i="8"/>
  <c r="BI6" i="8"/>
  <c r="BK6" i="8" s="1"/>
  <c r="BJ14" i="8"/>
  <c r="BJ21" i="8"/>
  <c r="N29" i="8"/>
  <c r="BJ16" i="8"/>
  <c r="BI11" i="8"/>
  <c r="BI12" i="8"/>
  <c r="BI18" i="8"/>
  <c r="BI20" i="8"/>
  <c r="BI23" i="8"/>
  <c r="BI24" i="8"/>
  <c r="BI9" i="8"/>
  <c r="BI25" i="8"/>
  <c r="BI26" i="8"/>
  <c r="BJ9" i="8"/>
  <c r="T26" i="8"/>
  <c r="BI17" i="8"/>
  <c r="BJ8" i="8"/>
  <c r="H7" i="8"/>
  <c r="Z16" i="8"/>
  <c r="H24" i="8"/>
  <c r="BI8" i="8"/>
  <c r="BJ27" i="8"/>
  <c r="BJ23" i="8"/>
  <c r="BJ19" i="8"/>
  <c r="BJ15" i="8"/>
  <c r="BJ11" i="8"/>
  <c r="BI14" i="8"/>
  <c r="BI10" i="8"/>
  <c r="BJ25" i="8"/>
  <c r="BJ17" i="8"/>
  <c r="L21" i="9"/>
  <c r="H23" i="8"/>
  <c r="BI21" i="8"/>
  <c r="BI13" i="8"/>
  <c r="BJ24" i="8"/>
  <c r="BJ20" i="8"/>
  <c r="BJ12" i="8"/>
  <c r="BI27" i="8"/>
  <c r="BI15" i="8"/>
  <c r="BJ18" i="8"/>
  <c r="BJ10" i="8"/>
  <c r="L20" i="9"/>
  <c r="N18" i="8"/>
  <c r="AN28" i="8"/>
  <c r="N7" i="8"/>
  <c r="N24" i="8"/>
  <c r="H12" i="8"/>
  <c r="H18" i="8"/>
  <c r="H20" i="8"/>
  <c r="H27" i="8"/>
  <c r="H26" i="8"/>
  <c r="H14" i="8"/>
  <c r="C22" i="9"/>
  <c r="N26" i="8"/>
  <c r="H9" i="8"/>
  <c r="H11" i="8"/>
  <c r="N13" i="8"/>
  <c r="N21" i="8"/>
  <c r="N22" i="8"/>
  <c r="H25" i="8"/>
  <c r="H29" i="8"/>
  <c r="C773" i="3"/>
  <c r="C774" i="3" s="1"/>
  <c r="D774" i="3" s="1"/>
  <c r="D772" i="3"/>
  <c r="D771" i="3"/>
  <c r="D770" i="3"/>
  <c r="D769" i="3"/>
  <c r="D768" i="3"/>
  <c r="C750" i="3"/>
  <c r="C751" i="3" s="1"/>
  <c r="D751" i="3" s="1"/>
  <c r="D749" i="3"/>
  <c r="D748" i="3"/>
  <c r="D747" i="3"/>
  <c r="D746" i="3"/>
  <c r="D745" i="3"/>
  <c r="C727" i="3"/>
  <c r="C728" i="3" s="1"/>
  <c r="D728" i="3" s="1"/>
  <c r="D726" i="3"/>
  <c r="D725" i="3"/>
  <c r="D724" i="3"/>
  <c r="D723" i="3"/>
  <c r="D722" i="3"/>
  <c r="C704" i="3"/>
  <c r="D704" i="3" s="1"/>
  <c r="D703" i="3"/>
  <c r="D702" i="3"/>
  <c r="D701" i="3"/>
  <c r="D700" i="3"/>
  <c r="D699" i="3"/>
  <c r="C681" i="3"/>
  <c r="C682" i="3" s="1"/>
  <c r="D682" i="3" s="1"/>
  <c r="D680" i="3"/>
  <c r="D679" i="3"/>
  <c r="D678" i="3"/>
  <c r="D677" i="3"/>
  <c r="D676" i="3"/>
  <c r="C657" i="3"/>
  <c r="C658" i="3" s="1"/>
  <c r="D658" i="3" s="1"/>
  <c r="D656" i="3"/>
  <c r="D655" i="3"/>
  <c r="D654" i="3"/>
  <c r="D653" i="3"/>
  <c r="D652" i="3"/>
  <c r="C634" i="3"/>
  <c r="D634" i="3" s="1"/>
  <c r="D633" i="3"/>
  <c r="D632" i="3"/>
  <c r="D631" i="3"/>
  <c r="D630" i="3"/>
  <c r="D629" i="3"/>
  <c r="C611" i="3"/>
  <c r="C612" i="3" s="1"/>
  <c r="D612" i="3" s="1"/>
  <c r="D610" i="3"/>
  <c r="D609" i="3"/>
  <c r="D608" i="3"/>
  <c r="D607" i="3"/>
  <c r="D606" i="3"/>
  <c r="C588" i="3"/>
  <c r="C589" i="3" s="1"/>
  <c r="D589" i="3" s="1"/>
  <c r="D587" i="3"/>
  <c r="D586" i="3"/>
  <c r="D585" i="3"/>
  <c r="D584" i="3"/>
  <c r="D583" i="3"/>
  <c r="C565" i="3"/>
  <c r="C566" i="3" s="1"/>
  <c r="D566" i="3" s="1"/>
  <c r="D564" i="3"/>
  <c r="D563" i="3"/>
  <c r="D562" i="3"/>
  <c r="D561" i="3"/>
  <c r="D560" i="3"/>
  <c r="C542" i="3"/>
  <c r="D542" i="3" s="1"/>
  <c r="D541" i="3"/>
  <c r="D540" i="3"/>
  <c r="D539" i="3"/>
  <c r="D538" i="3"/>
  <c r="D537" i="3"/>
  <c r="C519" i="3"/>
  <c r="C520" i="3" s="1"/>
  <c r="D520" i="3" s="1"/>
  <c r="D518" i="3"/>
  <c r="D517" i="3"/>
  <c r="D516" i="3"/>
  <c r="D515" i="3"/>
  <c r="D514" i="3"/>
  <c r="C496" i="3"/>
  <c r="C497" i="3" s="1"/>
  <c r="D497" i="3" s="1"/>
  <c r="D495" i="3"/>
  <c r="D494" i="3"/>
  <c r="D493" i="3"/>
  <c r="D492" i="3"/>
  <c r="D491" i="3"/>
  <c r="C473" i="3"/>
  <c r="C474" i="3" s="1"/>
  <c r="D474" i="3" s="1"/>
  <c r="D472" i="3"/>
  <c r="D471" i="3"/>
  <c r="D470" i="3"/>
  <c r="D469" i="3"/>
  <c r="D468" i="3"/>
  <c r="C450" i="3"/>
  <c r="D450" i="3" s="1"/>
  <c r="D449" i="3"/>
  <c r="D448" i="3"/>
  <c r="D447" i="3"/>
  <c r="D446" i="3"/>
  <c r="D445" i="3"/>
  <c r="C427" i="3"/>
  <c r="C428" i="3" s="1"/>
  <c r="D428" i="3" s="1"/>
  <c r="D426" i="3"/>
  <c r="D425" i="3"/>
  <c r="D424" i="3"/>
  <c r="D423" i="3"/>
  <c r="D422" i="3"/>
  <c r="C405" i="3"/>
  <c r="C406" i="3" s="1"/>
  <c r="D406" i="3" s="1"/>
  <c r="D404" i="3"/>
  <c r="D403" i="3"/>
  <c r="D402" i="3"/>
  <c r="D401" i="3"/>
  <c r="D400" i="3"/>
  <c r="C382" i="3"/>
  <c r="C383" i="3" s="1"/>
  <c r="D383" i="3" s="1"/>
  <c r="D381" i="3"/>
  <c r="D380" i="3"/>
  <c r="D379" i="3"/>
  <c r="D378" i="3"/>
  <c r="D377" i="3"/>
  <c r="C360" i="3"/>
  <c r="D360" i="3" s="1"/>
  <c r="D359" i="3"/>
  <c r="D358" i="3"/>
  <c r="D357" i="3"/>
  <c r="D356" i="3"/>
  <c r="D355" i="3"/>
  <c r="C337" i="3"/>
  <c r="D337" i="3" s="1"/>
  <c r="D336" i="3"/>
  <c r="D335" i="3"/>
  <c r="D334" i="3"/>
  <c r="D333" i="3"/>
  <c r="D332" i="3"/>
  <c r="C314" i="3"/>
  <c r="C315" i="3" s="1"/>
  <c r="D315" i="3" s="1"/>
  <c r="D313" i="3"/>
  <c r="D312" i="3"/>
  <c r="D311" i="3"/>
  <c r="D310" i="3"/>
  <c r="D309" i="3"/>
  <c r="C290" i="3"/>
  <c r="C291" i="3" s="1"/>
  <c r="D291" i="3" s="1"/>
  <c r="D289" i="3"/>
  <c r="D288" i="3"/>
  <c r="D287" i="3"/>
  <c r="D286" i="3"/>
  <c r="D285" i="3"/>
  <c r="C269" i="3"/>
  <c r="D269" i="3" s="1"/>
  <c r="D268" i="3"/>
  <c r="D267" i="3"/>
  <c r="D266" i="3"/>
  <c r="D265" i="3"/>
  <c r="D264" i="3"/>
  <c r="C248" i="3"/>
  <c r="C249" i="3" s="1"/>
  <c r="D249" i="3" s="1"/>
  <c r="D247" i="3"/>
  <c r="D246" i="3"/>
  <c r="D245" i="3"/>
  <c r="D244" i="3"/>
  <c r="D243" i="3"/>
  <c r="C227" i="3"/>
  <c r="C228" i="3" s="1"/>
  <c r="D228" i="3" s="1"/>
  <c r="D226" i="3"/>
  <c r="D225" i="3"/>
  <c r="D224" i="3"/>
  <c r="D223" i="3"/>
  <c r="D222" i="3"/>
  <c r="C206" i="3"/>
  <c r="C207" i="3" s="1"/>
  <c r="D207" i="3" s="1"/>
  <c r="D205" i="3"/>
  <c r="D204" i="3"/>
  <c r="D203" i="3"/>
  <c r="D202" i="3"/>
  <c r="D201" i="3"/>
  <c r="C184" i="3"/>
  <c r="D184" i="3" s="1"/>
  <c r="D183" i="3"/>
  <c r="D182" i="3"/>
  <c r="D181" i="3"/>
  <c r="D180" i="3"/>
  <c r="D179" i="3"/>
  <c r="C162" i="3"/>
  <c r="C163" i="3" s="1"/>
  <c r="D163" i="3" s="1"/>
  <c r="D161" i="3"/>
  <c r="D160" i="3"/>
  <c r="D159" i="3"/>
  <c r="D158" i="3"/>
  <c r="D157" i="3"/>
  <c r="C138" i="3"/>
  <c r="C139" i="3" s="1"/>
  <c r="D139" i="3" s="1"/>
  <c r="D137" i="3"/>
  <c r="D136" i="3"/>
  <c r="D135" i="3"/>
  <c r="D134" i="3"/>
  <c r="D133" i="3"/>
  <c r="C114" i="3"/>
  <c r="C115" i="3" s="1"/>
  <c r="D115" i="3" s="1"/>
  <c r="D113" i="3"/>
  <c r="D112" i="3"/>
  <c r="D111" i="3"/>
  <c r="D110" i="3"/>
  <c r="D109" i="3"/>
  <c r="C90" i="3"/>
  <c r="D90" i="3" s="1"/>
  <c r="D89" i="3"/>
  <c r="D88" i="3"/>
  <c r="D87" i="3"/>
  <c r="D86" i="3"/>
  <c r="D85" i="3"/>
  <c r="C66" i="3"/>
  <c r="C67" i="3" s="1"/>
  <c r="D67" i="3" s="1"/>
  <c r="D65" i="3"/>
  <c r="D64" i="3"/>
  <c r="D63" i="3"/>
  <c r="D62" i="3"/>
  <c r="D61" i="3"/>
  <c r="C42" i="3"/>
  <c r="C43" i="3" s="1"/>
  <c r="D43" i="3" s="1"/>
  <c r="D41" i="3"/>
  <c r="D40" i="3"/>
  <c r="D39" i="3"/>
  <c r="D38" i="3"/>
  <c r="D37" i="3"/>
  <c r="C17" i="3"/>
  <c r="C18" i="3" s="1"/>
  <c r="D18" i="3" s="1"/>
  <c r="D16" i="3"/>
  <c r="D15" i="3"/>
  <c r="D14" i="3"/>
  <c r="D13" i="3"/>
  <c r="D12" i="3"/>
  <c r="G1549" i="7"/>
  <c r="G1548" i="7"/>
  <c r="H1548" i="7" s="1"/>
  <c r="G1547" i="7"/>
  <c r="H1547" i="7" s="1"/>
  <c r="G1546" i="7"/>
  <c r="H1546" i="7" s="1"/>
  <c r="G1545" i="7"/>
  <c r="G1503" i="7"/>
  <c r="H1503" i="7" s="1"/>
  <c r="G1501" i="7"/>
  <c r="H1501" i="7" s="1"/>
  <c r="G1500" i="7"/>
  <c r="G1459" i="7"/>
  <c r="G1458" i="7"/>
  <c r="H1458" i="7" s="1"/>
  <c r="G1457" i="7"/>
  <c r="H1457" i="7" s="1"/>
  <c r="G1456" i="7"/>
  <c r="H1456" i="7" s="1"/>
  <c r="G1455" i="7"/>
  <c r="G1414" i="7"/>
  <c r="G1413" i="7"/>
  <c r="H1413" i="7" s="1"/>
  <c r="G1412" i="7"/>
  <c r="H1412" i="7" s="1"/>
  <c r="G1411" i="7"/>
  <c r="H1411" i="7" s="1"/>
  <c r="G1410" i="7"/>
  <c r="G1369" i="7"/>
  <c r="G1368" i="7"/>
  <c r="H1368" i="7" s="1"/>
  <c r="G1367" i="7"/>
  <c r="H1367" i="7" s="1"/>
  <c r="G1366" i="7"/>
  <c r="H1366" i="7" s="1"/>
  <c r="G1365" i="7"/>
  <c r="G1324" i="7"/>
  <c r="G1323" i="7"/>
  <c r="H1323" i="7" s="1"/>
  <c r="G1322" i="7"/>
  <c r="H1322" i="7" s="1"/>
  <c r="G1321" i="7"/>
  <c r="H1321" i="7" s="1"/>
  <c r="G1320" i="7"/>
  <c r="G1279" i="7"/>
  <c r="G1278" i="7"/>
  <c r="H1278" i="7" s="1"/>
  <c r="G1277" i="7"/>
  <c r="H1277" i="7" s="1"/>
  <c r="G1276" i="7"/>
  <c r="H1276" i="7" s="1"/>
  <c r="G1275" i="7"/>
  <c r="G1234" i="7"/>
  <c r="G1233" i="7"/>
  <c r="H1233" i="7" s="1"/>
  <c r="G1232" i="7"/>
  <c r="H1232" i="7" s="1"/>
  <c r="G1231" i="7"/>
  <c r="H1231" i="7" s="1"/>
  <c r="G1230" i="7"/>
  <c r="G1189" i="7"/>
  <c r="G1188" i="7"/>
  <c r="H1188" i="7" s="1"/>
  <c r="G1187" i="7"/>
  <c r="H1187" i="7" s="1"/>
  <c r="G1186" i="7"/>
  <c r="H1186" i="7" s="1"/>
  <c r="G1185" i="7"/>
  <c r="G1144" i="7"/>
  <c r="G1143" i="7"/>
  <c r="H1143" i="7" s="1"/>
  <c r="G1142" i="7"/>
  <c r="H1142" i="7" s="1"/>
  <c r="G1141" i="7"/>
  <c r="H1141" i="7" s="1"/>
  <c r="G1140" i="7"/>
  <c r="G1099" i="7"/>
  <c r="G1098" i="7"/>
  <c r="H1098" i="7" s="1"/>
  <c r="G1097" i="7"/>
  <c r="H1097" i="7" s="1"/>
  <c r="G1096" i="7"/>
  <c r="H1096" i="7" s="1"/>
  <c r="G1095" i="7"/>
  <c r="G1054" i="7"/>
  <c r="G1053" i="7"/>
  <c r="H1053" i="7" s="1"/>
  <c r="G1052" i="7"/>
  <c r="H1052" i="7" s="1"/>
  <c r="G1051" i="7"/>
  <c r="G1050" i="7"/>
  <c r="H1050" i="7" s="1"/>
  <c r="G1009" i="7"/>
  <c r="G1008" i="7"/>
  <c r="H1008" i="7" s="1"/>
  <c r="G1007" i="7"/>
  <c r="H1007" i="7" s="1"/>
  <c r="G1006" i="7"/>
  <c r="H1006" i="7" s="1"/>
  <c r="G1005" i="7"/>
  <c r="G964" i="7"/>
  <c r="G963" i="7"/>
  <c r="H963" i="7" s="1"/>
  <c r="G962" i="7"/>
  <c r="H962" i="7" s="1"/>
  <c r="G961" i="7"/>
  <c r="G960" i="7"/>
  <c r="H960" i="7" s="1"/>
  <c r="G919" i="7"/>
  <c r="G918" i="7"/>
  <c r="H918" i="7" s="1"/>
  <c r="G917" i="7"/>
  <c r="H917" i="7" s="1"/>
  <c r="G916" i="7"/>
  <c r="H916" i="7" s="1"/>
  <c r="G915" i="7"/>
  <c r="G874" i="7"/>
  <c r="G873" i="7"/>
  <c r="H873" i="7" s="1"/>
  <c r="G872" i="7"/>
  <c r="H872" i="7" s="1"/>
  <c r="H871" i="7"/>
  <c r="G870" i="7"/>
  <c r="H870" i="7" s="1"/>
  <c r="G829" i="7"/>
  <c r="G828" i="7"/>
  <c r="H828" i="7" s="1"/>
  <c r="G827" i="7"/>
  <c r="H827" i="7" s="1"/>
  <c r="G826" i="7"/>
  <c r="H826" i="7" s="1"/>
  <c r="G825" i="7"/>
  <c r="G784" i="7"/>
  <c r="G783" i="7"/>
  <c r="H783" i="7" s="1"/>
  <c r="G782" i="7"/>
  <c r="H782" i="7" s="1"/>
  <c r="G781" i="7"/>
  <c r="H781" i="7" s="1"/>
  <c r="G780" i="7"/>
  <c r="G739" i="7"/>
  <c r="G738" i="7"/>
  <c r="H738" i="7" s="1"/>
  <c r="G737" i="7"/>
  <c r="H737" i="7" s="1"/>
  <c r="G736" i="7"/>
  <c r="H736" i="7" s="1"/>
  <c r="G735" i="7"/>
  <c r="G694" i="7"/>
  <c r="G693" i="7"/>
  <c r="H693" i="7" s="1"/>
  <c r="G692" i="7"/>
  <c r="H692" i="7" s="1"/>
  <c r="G691" i="7"/>
  <c r="H691" i="7" s="1"/>
  <c r="G690" i="7"/>
  <c r="F657" i="7"/>
  <c r="E657" i="7"/>
  <c r="D657" i="7"/>
  <c r="C657" i="7"/>
  <c r="B657" i="7"/>
  <c r="A657" i="7"/>
  <c r="G649" i="7"/>
  <c r="G648" i="7"/>
  <c r="H648" i="7" s="1"/>
  <c r="G647" i="7"/>
  <c r="H647" i="7" s="1"/>
  <c r="G646" i="7"/>
  <c r="H646" i="7" s="1"/>
  <c r="G645" i="7"/>
  <c r="G604" i="7"/>
  <c r="G603" i="7"/>
  <c r="H603" i="7" s="1"/>
  <c r="G602" i="7"/>
  <c r="H602" i="7" s="1"/>
  <c r="G601" i="7"/>
  <c r="H601" i="7" s="1"/>
  <c r="G600" i="7"/>
  <c r="G559" i="7"/>
  <c r="G557" i="7"/>
  <c r="H557" i="7" s="1"/>
  <c r="G556" i="7"/>
  <c r="H556" i="7" s="1"/>
  <c r="G555" i="7"/>
  <c r="G514" i="7"/>
  <c r="G513" i="7"/>
  <c r="H513" i="7" s="1"/>
  <c r="G512" i="7"/>
  <c r="H512" i="7" s="1"/>
  <c r="G511" i="7"/>
  <c r="H511" i="7" s="1"/>
  <c r="G510" i="7"/>
  <c r="G469" i="7"/>
  <c r="G468" i="7"/>
  <c r="H468" i="7" s="1"/>
  <c r="G467" i="7"/>
  <c r="H467" i="7" s="1"/>
  <c r="G466" i="7"/>
  <c r="H466" i="7" s="1"/>
  <c r="G465" i="7"/>
  <c r="G424" i="7"/>
  <c r="G423" i="7"/>
  <c r="H423" i="7" s="1"/>
  <c r="G422" i="7"/>
  <c r="H422" i="7" s="1"/>
  <c r="G421" i="7"/>
  <c r="H421" i="7" s="1"/>
  <c r="G420" i="7"/>
  <c r="G379" i="7"/>
  <c r="G378" i="7"/>
  <c r="H378" i="7" s="1"/>
  <c r="G377" i="7"/>
  <c r="H377" i="7" s="1"/>
  <c r="G376" i="7"/>
  <c r="H376" i="7" s="1"/>
  <c r="G375" i="7"/>
  <c r="G334" i="7"/>
  <c r="G333" i="7"/>
  <c r="H333" i="7" s="1"/>
  <c r="G332" i="7"/>
  <c r="H332" i="7" s="1"/>
  <c r="G331" i="7"/>
  <c r="H331" i="7" s="1"/>
  <c r="G330" i="7"/>
  <c r="G289" i="7"/>
  <c r="G288" i="7"/>
  <c r="H288" i="7" s="1"/>
  <c r="G287" i="7"/>
  <c r="H287" i="7" s="1"/>
  <c r="G286" i="7"/>
  <c r="H286" i="7" s="1"/>
  <c r="G285" i="7"/>
  <c r="G244" i="7"/>
  <c r="G243" i="7"/>
  <c r="H243" i="7" s="1"/>
  <c r="G242" i="7"/>
  <c r="H242" i="7" s="1"/>
  <c r="G241" i="7"/>
  <c r="H241" i="7" s="1"/>
  <c r="G240" i="7"/>
  <c r="G199" i="7"/>
  <c r="G198" i="7"/>
  <c r="H198" i="7" s="1"/>
  <c r="G197" i="7"/>
  <c r="H197" i="7" s="1"/>
  <c r="H196" i="7"/>
  <c r="G195" i="7"/>
  <c r="G154" i="7"/>
  <c r="G153" i="7"/>
  <c r="H153" i="7" s="1"/>
  <c r="G152" i="7"/>
  <c r="H152" i="7" s="1"/>
  <c r="G151" i="7"/>
  <c r="G150" i="7"/>
  <c r="H150" i="7" s="1"/>
  <c r="G109" i="7"/>
  <c r="G108" i="7"/>
  <c r="H108" i="7" s="1"/>
  <c r="G107" i="7"/>
  <c r="H107" i="7" s="1"/>
  <c r="H106" i="7"/>
  <c r="G105" i="7"/>
  <c r="H105" i="7" s="1"/>
  <c r="G64" i="7"/>
  <c r="G63" i="7"/>
  <c r="H63" i="7" s="1"/>
  <c r="G62" i="7"/>
  <c r="H62" i="7" s="1"/>
  <c r="G61" i="7"/>
  <c r="H61" i="7" s="1"/>
  <c r="G60" i="7"/>
  <c r="G19" i="7"/>
  <c r="G18" i="7"/>
  <c r="H18" i="7" s="1"/>
  <c r="G17" i="7"/>
  <c r="H17" i="7" s="1"/>
  <c r="G16" i="7"/>
  <c r="H15" i="7"/>
  <c r="V42" i="6"/>
  <c r="AA41" i="6"/>
  <c r="U41" i="6"/>
  <c r="V41" i="6" s="1"/>
  <c r="M41" i="6"/>
  <c r="N41" i="6" s="1"/>
  <c r="G41" i="6"/>
  <c r="AI40" i="6"/>
  <c r="AA40" i="6"/>
  <c r="AB40" i="6" s="1"/>
  <c r="M40" i="6"/>
  <c r="N40" i="6" s="1"/>
  <c r="G40" i="6"/>
  <c r="H40" i="6" s="1"/>
  <c r="AA39" i="6"/>
  <c r="AB39" i="6" s="1"/>
  <c r="U39" i="6"/>
  <c r="V39" i="6" s="1"/>
  <c r="M39" i="6"/>
  <c r="N39" i="6" s="1"/>
  <c r="G39" i="6"/>
  <c r="AA38" i="6"/>
  <c r="AB38" i="6" s="1"/>
  <c r="U38" i="6"/>
  <c r="V38" i="6" s="1"/>
  <c r="M38" i="6"/>
  <c r="N38" i="6" s="1"/>
  <c r="G38" i="6"/>
  <c r="H38" i="6" s="1"/>
  <c r="AA37" i="6"/>
  <c r="AB37" i="6" s="1"/>
  <c r="U37" i="6"/>
  <c r="V37" i="6" s="1"/>
  <c r="M37" i="6"/>
  <c r="N37" i="6" s="1"/>
  <c r="G37" i="6"/>
  <c r="AB36" i="6"/>
  <c r="AA36" i="6"/>
  <c r="U36" i="6"/>
  <c r="V36" i="6" s="1"/>
  <c r="M36" i="6"/>
  <c r="N36" i="6" s="1"/>
  <c r="G36" i="6"/>
  <c r="AA35" i="6"/>
  <c r="AB35" i="6" s="1"/>
  <c r="U35" i="6"/>
  <c r="V35" i="6" s="1"/>
  <c r="M35" i="6"/>
  <c r="N35" i="6" s="1"/>
  <c r="G35" i="6"/>
  <c r="H35" i="6" s="1"/>
  <c r="AA34" i="6"/>
  <c r="AB34" i="6" s="1"/>
  <c r="U34" i="6"/>
  <c r="V34" i="6" s="1"/>
  <c r="M34" i="6"/>
  <c r="N34" i="6" s="1"/>
  <c r="G34" i="6"/>
  <c r="AA33" i="6"/>
  <c r="AB33" i="6" s="1"/>
  <c r="U33" i="6"/>
  <c r="V33" i="6" s="1"/>
  <c r="M33" i="6"/>
  <c r="N33" i="6" s="1"/>
  <c r="G33" i="6"/>
  <c r="H33" i="6" s="1"/>
  <c r="AA32" i="6"/>
  <c r="AB32" i="6" s="1"/>
  <c r="U32" i="6"/>
  <c r="V32" i="6" s="1"/>
  <c r="M32" i="6"/>
  <c r="N32" i="6" s="1"/>
  <c r="G32" i="6"/>
  <c r="AA31" i="6"/>
  <c r="AB31" i="6" s="1"/>
  <c r="U31" i="6"/>
  <c r="V31" i="6" s="1"/>
  <c r="M31" i="6"/>
  <c r="N31" i="6" s="1"/>
  <c r="G31" i="6"/>
  <c r="H31" i="6" s="1"/>
  <c r="AA30" i="6"/>
  <c r="AB30" i="6" s="1"/>
  <c r="U30" i="6"/>
  <c r="V30" i="6" s="1"/>
  <c r="M30" i="6"/>
  <c r="N30" i="6" s="1"/>
  <c r="G30" i="6"/>
  <c r="AA29" i="6"/>
  <c r="AB29" i="6" s="1"/>
  <c r="U29" i="6"/>
  <c r="V29" i="6" s="1"/>
  <c r="M29" i="6"/>
  <c r="N29" i="6" s="1"/>
  <c r="G29" i="6"/>
  <c r="H29" i="6" s="1"/>
  <c r="AA28" i="6"/>
  <c r="AB28" i="6" s="1"/>
  <c r="U28" i="6"/>
  <c r="V28" i="6" s="1"/>
  <c r="M28" i="6"/>
  <c r="N28" i="6" s="1"/>
  <c r="G28" i="6"/>
  <c r="AA27" i="6"/>
  <c r="AB27" i="6" s="1"/>
  <c r="U27" i="6"/>
  <c r="V27" i="6" s="1"/>
  <c r="M27" i="6"/>
  <c r="N27" i="6" s="1"/>
  <c r="G27" i="6"/>
  <c r="H27" i="6" s="1"/>
  <c r="AA26" i="6"/>
  <c r="AB26" i="6" s="1"/>
  <c r="U26" i="6"/>
  <c r="V26" i="6" s="1"/>
  <c r="M26" i="6"/>
  <c r="N26" i="6" s="1"/>
  <c r="G26" i="6"/>
  <c r="AA25" i="6"/>
  <c r="AB25" i="6" s="1"/>
  <c r="U25" i="6"/>
  <c r="V25" i="6" s="1"/>
  <c r="M25" i="6"/>
  <c r="N25" i="6" s="1"/>
  <c r="G25" i="6"/>
  <c r="H25" i="6" s="1"/>
  <c r="AA24" i="6"/>
  <c r="AB24" i="6" s="1"/>
  <c r="U24" i="6"/>
  <c r="V24" i="6" s="1"/>
  <c r="M24" i="6"/>
  <c r="N24" i="6" s="1"/>
  <c r="G24" i="6"/>
  <c r="AA23" i="6"/>
  <c r="AB23" i="6" s="1"/>
  <c r="U23" i="6"/>
  <c r="V23" i="6" s="1"/>
  <c r="M23" i="6"/>
  <c r="N23" i="6" s="1"/>
  <c r="G23" i="6"/>
  <c r="H23" i="6" s="1"/>
  <c r="AA22" i="6"/>
  <c r="AB22" i="6" s="1"/>
  <c r="U22" i="6"/>
  <c r="V22" i="6" s="1"/>
  <c r="M22" i="6"/>
  <c r="N22" i="6" s="1"/>
  <c r="G22" i="6"/>
  <c r="AA21" i="6"/>
  <c r="AB21" i="6" s="1"/>
  <c r="U21" i="6"/>
  <c r="V21" i="6" s="1"/>
  <c r="M21" i="6"/>
  <c r="N21" i="6" s="1"/>
  <c r="G21" i="6"/>
  <c r="H21" i="6" s="1"/>
  <c r="AA20" i="6"/>
  <c r="AB20" i="6" s="1"/>
  <c r="U20" i="6"/>
  <c r="V20" i="6" s="1"/>
  <c r="M20" i="6"/>
  <c r="N20" i="6" s="1"/>
  <c r="G20" i="6"/>
  <c r="U19" i="6"/>
  <c r="V19" i="6" s="1"/>
  <c r="M19" i="6"/>
  <c r="N19" i="6" s="1"/>
  <c r="G19" i="6"/>
  <c r="H19" i="6" s="1"/>
  <c r="AA18" i="6"/>
  <c r="AB18" i="6" s="1"/>
  <c r="U18" i="6"/>
  <c r="V18" i="6" s="1"/>
  <c r="M18" i="6"/>
  <c r="N18" i="6" s="1"/>
  <c r="G18" i="6"/>
  <c r="H18" i="6" s="1"/>
  <c r="AA17" i="6"/>
  <c r="AB17" i="6" s="1"/>
  <c r="U17" i="6"/>
  <c r="V17" i="6" s="1"/>
  <c r="M17" i="6"/>
  <c r="N17" i="6" s="1"/>
  <c r="G17" i="6"/>
  <c r="H17" i="6" s="1"/>
  <c r="AA16" i="6"/>
  <c r="AB16" i="6" s="1"/>
  <c r="U16" i="6"/>
  <c r="V16" i="6" s="1"/>
  <c r="M16" i="6"/>
  <c r="N16" i="6" s="1"/>
  <c r="G16" i="6"/>
  <c r="H16" i="6" s="1"/>
  <c r="AA15" i="6"/>
  <c r="AB15" i="6" s="1"/>
  <c r="U15" i="6"/>
  <c r="V15" i="6" s="1"/>
  <c r="M15" i="6"/>
  <c r="N15" i="6" s="1"/>
  <c r="G15" i="6"/>
  <c r="H15" i="6" s="1"/>
  <c r="AA14" i="6"/>
  <c r="AB14" i="6" s="1"/>
  <c r="U14" i="6"/>
  <c r="V14" i="6" s="1"/>
  <c r="M14" i="6"/>
  <c r="N14" i="6" s="1"/>
  <c r="G14" i="6"/>
  <c r="H14" i="6" s="1"/>
  <c r="AA13" i="6"/>
  <c r="AB13" i="6" s="1"/>
  <c r="U13" i="6"/>
  <c r="V13" i="6" s="1"/>
  <c r="M13" i="6"/>
  <c r="N13" i="6" s="1"/>
  <c r="G13" i="6"/>
  <c r="AA12" i="6"/>
  <c r="AB12" i="6" s="1"/>
  <c r="U12" i="6"/>
  <c r="V12" i="6" s="1"/>
  <c r="M12" i="6"/>
  <c r="N12" i="6" s="1"/>
  <c r="G12" i="6"/>
  <c r="H12" i="6" s="1"/>
  <c r="AA11" i="6"/>
  <c r="AB11" i="6" s="1"/>
  <c r="U11" i="6"/>
  <c r="V11" i="6" s="1"/>
  <c r="M11" i="6"/>
  <c r="N11" i="6" s="1"/>
  <c r="G11" i="6"/>
  <c r="H11" i="6" s="1"/>
  <c r="AA10" i="6"/>
  <c r="AB10" i="6" s="1"/>
  <c r="U10" i="6"/>
  <c r="V10" i="6" s="1"/>
  <c r="M10" i="6"/>
  <c r="N10" i="6" s="1"/>
  <c r="G10" i="6"/>
  <c r="H10" i="6" s="1"/>
  <c r="AA9" i="6"/>
  <c r="AB9" i="6" s="1"/>
  <c r="U9" i="6"/>
  <c r="V9" i="6" s="1"/>
  <c r="M9" i="6"/>
  <c r="N9" i="6" s="1"/>
  <c r="G9" i="6"/>
  <c r="AA8" i="6"/>
  <c r="AB8" i="6" s="1"/>
  <c r="U8" i="6"/>
  <c r="V8" i="6" s="1"/>
  <c r="M8" i="6"/>
  <c r="N8" i="6" s="1"/>
  <c r="G8" i="6"/>
  <c r="H8" i="6" s="1"/>
  <c r="AA7" i="6"/>
  <c r="AB7" i="6" s="1"/>
  <c r="U7" i="6"/>
  <c r="V7" i="6" s="1"/>
  <c r="M7" i="6"/>
  <c r="N7" i="6" s="1"/>
  <c r="G7" i="6"/>
  <c r="H7" i="6" s="1"/>
  <c r="BL40" i="8" l="1"/>
  <c r="BM40" i="8" s="1"/>
  <c r="C705" i="3"/>
  <c r="D705" i="3" s="1"/>
  <c r="D66" i="3"/>
  <c r="BK7" i="8"/>
  <c r="C270" i="3"/>
  <c r="D270" i="3" s="1"/>
  <c r="BM32" i="8"/>
  <c r="G1237" i="7"/>
  <c r="G1238" i="7" s="1"/>
  <c r="H1238" i="7" s="1"/>
  <c r="G1417" i="7"/>
  <c r="G1418" i="7" s="1"/>
  <c r="H1418" i="7" s="1"/>
  <c r="BM31" i="8"/>
  <c r="BK9" i="8"/>
  <c r="BM9" i="8" s="1"/>
  <c r="G967" i="7"/>
  <c r="G968" i="7" s="1"/>
  <c r="H968" i="7" s="1"/>
  <c r="BK8" i="8"/>
  <c r="G832" i="7"/>
  <c r="G833" i="7" s="1"/>
  <c r="H833" i="7" s="1"/>
  <c r="C338" i="3"/>
  <c r="D338" i="3" s="1"/>
  <c r="BK28" i="8"/>
  <c r="BL28" i="8" s="1"/>
  <c r="BK21" i="8"/>
  <c r="BM21" i="8" s="1"/>
  <c r="BK12" i="8"/>
  <c r="BM12" i="8" s="1"/>
  <c r="BK11" i="8"/>
  <c r="BM11" i="8" s="1"/>
  <c r="BK10" i="8"/>
  <c r="BM10" i="8" s="1"/>
  <c r="BK26" i="8"/>
  <c r="BM26" i="8" s="1"/>
  <c r="BM7" i="8"/>
  <c r="BK13" i="8"/>
  <c r="BM13" i="8" s="1"/>
  <c r="BK22" i="8"/>
  <c r="BM22" i="8" s="1"/>
  <c r="BK27" i="8"/>
  <c r="BK14" i="8"/>
  <c r="BM14" i="8" s="1"/>
  <c r="AH36" i="6"/>
  <c r="AI36" i="6" s="1"/>
  <c r="AH39" i="6"/>
  <c r="AI39" i="6" s="1"/>
  <c r="AJ39" i="6" s="1"/>
  <c r="G1057" i="7"/>
  <c r="G1058" i="7" s="1"/>
  <c r="H1058" i="7" s="1"/>
  <c r="G1147" i="7"/>
  <c r="G1148" i="7" s="1"/>
  <c r="H1148" i="7" s="1"/>
  <c r="G1327" i="7"/>
  <c r="G1328" i="7" s="1"/>
  <c r="H1328" i="7" s="1"/>
  <c r="C361" i="3"/>
  <c r="D361" i="3" s="1"/>
  <c r="D473" i="3"/>
  <c r="D727" i="3"/>
  <c r="BK24" i="8"/>
  <c r="BM24" i="8" s="1"/>
  <c r="G922" i="7"/>
  <c r="G923" i="7" s="1"/>
  <c r="H923" i="7" s="1"/>
  <c r="G1102" i="7"/>
  <c r="G1103" i="7" s="1"/>
  <c r="H1103" i="7" s="1"/>
  <c r="G1192" i="7"/>
  <c r="G1193" i="7" s="1"/>
  <c r="H1193" i="7" s="1"/>
  <c r="G1372" i="7"/>
  <c r="G1373" i="7" s="1"/>
  <c r="H1373" i="7" s="1"/>
  <c r="G157" i="7"/>
  <c r="G158" i="7" s="1"/>
  <c r="H158" i="7" s="1"/>
  <c r="G337" i="7"/>
  <c r="G338" i="7" s="1"/>
  <c r="H338" i="7" s="1"/>
  <c r="G517" i="7"/>
  <c r="G518" i="7" s="1"/>
  <c r="H518" i="7" s="1"/>
  <c r="AH37" i="6"/>
  <c r="AI37" i="6" s="1"/>
  <c r="AJ37" i="6" s="1"/>
  <c r="AH41" i="6"/>
  <c r="AI41" i="6" s="1"/>
  <c r="AJ41" i="6" s="1"/>
  <c r="G1012" i="7"/>
  <c r="G1013" i="7" s="1"/>
  <c r="H1013" i="7" s="1"/>
  <c r="G1282" i="7"/>
  <c r="G1283" i="7" s="1"/>
  <c r="H1283" i="7" s="1"/>
  <c r="G1462" i="7"/>
  <c r="G1463" i="7" s="1"/>
  <c r="H1463" i="7" s="1"/>
  <c r="G1552" i="7"/>
  <c r="G1553" i="7" s="1"/>
  <c r="H1553" i="7" s="1"/>
  <c r="D114" i="3"/>
  <c r="D427" i="3"/>
  <c r="D750" i="3"/>
  <c r="BK15" i="8"/>
  <c r="BM15" i="8" s="1"/>
  <c r="BK16" i="8"/>
  <c r="BK17" i="8"/>
  <c r="BM17" i="8" s="1"/>
  <c r="BK25" i="8"/>
  <c r="BM25" i="8" s="1"/>
  <c r="BK18" i="8"/>
  <c r="BM18" i="8" s="1"/>
  <c r="BK20" i="8"/>
  <c r="BM20" i="8" s="1"/>
  <c r="AH22" i="6"/>
  <c r="AI22" i="6" s="1"/>
  <c r="AJ22" i="6" s="1"/>
  <c r="H22" i="6"/>
  <c r="AH26" i="6"/>
  <c r="AI26" i="6" s="1"/>
  <c r="AJ26" i="6" s="1"/>
  <c r="H26" i="6"/>
  <c r="AH30" i="6"/>
  <c r="AI30" i="6" s="1"/>
  <c r="AJ30" i="6" s="1"/>
  <c r="H30" i="6"/>
  <c r="AH20" i="6"/>
  <c r="AI20" i="6" s="1"/>
  <c r="AJ20" i="6" s="1"/>
  <c r="H20" i="6"/>
  <c r="AH24" i="6"/>
  <c r="AI24" i="6" s="1"/>
  <c r="AJ24" i="6" s="1"/>
  <c r="H24" i="6"/>
  <c r="AH28" i="6"/>
  <c r="AI28" i="6" s="1"/>
  <c r="AJ28" i="6" s="1"/>
  <c r="H28" i="6"/>
  <c r="AH32" i="6"/>
  <c r="AI32" i="6" s="1"/>
  <c r="AJ32" i="6" s="1"/>
  <c r="H32" i="6"/>
  <c r="G202" i="7"/>
  <c r="G203" i="7" s="1"/>
  <c r="H203" i="7" s="1"/>
  <c r="I22" i="9"/>
  <c r="L22" i="9" s="1"/>
  <c r="AH34" i="6"/>
  <c r="AI34" i="6" s="1"/>
  <c r="AJ34" i="6" s="1"/>
  <c r="AH8" i="6"/>
  <c r="AI8" i="6" s="1"/>
  <c r="AJ8" i="6" s="1"/>
  <c r="AH9" i="6"/>
  <c r="AI9" i="6" s="1"/>
  <c r="AJ9" i="6" s="1"/>
  <c r="AH10" i="6"/>
  <c r="AI10" i="6" s="1"/>
  <c r="AJ10" i="6" s="1"/>
  <c r="AH12" i="6"/>
  <c r="AI12" i="6" s="1"/>
  <c r="AJ12" i="6" s="1"/>
  <c r="AH13" i="6"/>
  <c r="AI13" i="6" s="1"/>
  <c r="AJ13" i="6" s="1"/>
  <c r="AH14" i="6"/>
  <c r="AI14" i="6" s="1"/>
  <c r="AJ14" i="6" s="1"/>
  <c r="AH16" i="6"/>
  <c r="AI16" i="6" s="1"/>
  <c r="AJ16" i="6" s="1"/>
  <c r="AH18" i="6"/>
  <c r="AI18" i="6" s="1"/>
  <c r="AJ18" i="6" s="1"/>
  <c r="H34" i="6"/>
  <c r="H36" i="6"/>
  <c r="H37" i="6"/>
  <c r="H39" i="6"/>
  <c r="H41" i="6"/>
  <c r="H151" i="7"/>
  <c r="H195" i="7"/>
  <c r="G382" i="7"/>
  <c r="G383" i="7" s="1"/>
  <c r="H383" i="7" s="1"/>
  <c r="G562" i="7"/>
  <c r="G563" i="7" s="1"/>
  <c r="H563" i="7" s="1"/>
  <c r="G607" i="7"/>
  <c r="G608" i="7" s="1"/>
  <c r="H608" i="7" s="1"/>
  <c r="G697" i="7"/>
  <c r="G698" i="7" s="1"/>
  <c r="H698" i="7" s="1"/>
  <c r="H915" i="7"/>
  <c r="H961" i="7"/>
  <c r="H1005" i="7"/>
  <c r="H1051" i="7"/>
  <c r="H1095" i="7"/>
  <c r="H1185" i="7"/>
  <c r="H1275" i="7"/>
  <c r="H1365" i="7"/>
  <c r="H1455" i="7"/>
  <c r="C91" i="3"/>
  <c r="D91" i="3" s="1"/>
  <c r="D162" i="3"/>
  <c r="D206" i="3"/>
  <c r="C451" i="3"/>
  <c r="D451" i="3" s="1"/>
  <c r="D519" i="3"/>
  <c r="D565" i="3"/>
  <c r="G22" i="7"/>
  <c r="G23" i="7" s="1"/>
  <c r="H23" i="7" s="1"/>
  <c r="G67" i="7"/>
  <c r="G68" i="7" s="1"/>
  <c r="H68" i="7" s="1"/>
  <c r="G247" i="7"/>
  <c r="G248" i="7" s="1"/>
  <c r="H248" i="7" s="1"/>
  <c r="G427" i="7"/>
  <c r="G428" i="7" s="1"/>
  <c r="H428" i="7" s="1"/>
  <c r="G652" i="7"/>
  <c r="G653" i="7" s="1"/>
  <c r="H653" i="7" s="1"/>
  <c r="G742" i="7"/>
  <c r="G743" i="7" s="1"/>
  <c r="H743" i="7" s="1"/>
  <c r="G1507" i="7"/>
  <c r="G1508" i="7" s="1"/>
  <c r="H1508" i="7" s="1"/>
  <c r="C185" i="3"/>
  <c r="D185" i="3" s="1"/>
  <c r="D248" i="3"/>
  <c r="D290" i="3"/>
  <c r="C543" i="3"/>
  <c r="D543" i="3" s="1"/>
  <c r="D611" i="3"/>
  <c r="D657" i="3"/>
  <c r="G292" i="7"/>
  <c r="G293" i="7" s="1"/>
  <c r="H293" i="7" s="1"/>
  <c r="G472" i="7"/>
  <c r="G473" i="7" s="1"/>
  <c r="H473" i="7" s="1"/>
  <c r="G787" i="7"/>
  <c r="G788" i="7" s="1"/>
  <c r="H788" i="7" s="1"/>
  <c r="H1140" i="7"/>
  <c r="H1230" i="7"/>
  <c r="H1320" i="7"/>
  <c r="H1410" i="7"/>
  <c r="H1500" i="7"/>
  <c r="D17" i="3"/>
  <c r="D382" i="3"/>
  <c r="C635" i="3"/>
  <c r="D635" i="3" s="1"/>
  <c r="BK23" i="8"/>
  <c r="BM23" i="8" s="1"/>
  <c r="BM19" i="8"/>
  <c r="BM8" i="8"/>
  <c r="D42" i="3"/>
  <c r="D138" i="3"/>
  <c r="D227" i="3"/>
  <c r="D314" i="3"/>
  <c r="D405" i="3"/>
  <c r="D496" i="3"/>
  <c r="D588" i="3"/>
  <c r="D681" i="3"/>
  <c r="D773" i="3"/>
  <c r="G877" i="7"/>
  <c r="G878" i="7" s="1"/>
  <c r="H878" i="7" s="1"/>
  <c r="H16" i="7"/>
  <c r="H240" i="7"/>
  <c r="H285" i="7"/>
  <c r="H330" i="7"/>
  <c r="H375" i="7"/>
  <c r="H420" i="7"/>
  <c r="H465" i="7"/>
  <c r="H510" i="7"/>
  <c r="H555" i="7"/>
  <c r="H690" i="7"/>
  <c r="H735" i="7"/>
  <c r="H780" i="7"/>
  <c r="H825" i="7"/>
  <c r="H1545" i="7"/>
  <c r="G112" i="7"/>
  <c r="G113" i="7" s="1"/>
  <c r="H113" i="7" s="1"/>
  <c r="H60" i="7"/>
  <c r="H600" i="7"/>
  <c r="H645" i="7"/>
  <c r="AH17" i="6"/>
  <c r="AI17" i="6" s="1"/>
  <c r="AJ17" i="6" s="1"/>
  <c r="AH19" i="6"/>
  <c r="AI19" i="6" s="1"/>
  <c r="AJ19" i="6" s="1"/>
  <c r="AH23" i="6"/>
  <c r="AI23" i="6" s="1"/>
  <c r="AJ23" i="6" s="1"/>
  <c r="AH27" i="6"/>
  <c r="AI27" i="6" s="1"/>
  <c r="AJ27" i="6" s="1"/>
  <c r="AH31" i="6"/>
  <c r="AI31" i="6" s="1"/>
  <c r="AJ31" i="6" s="1"/>
  <c r="AH35" i="6"/>
  <c r="AI35" i="6" s="1"/>
  <c r="AJ35" i="6" s="1"/>
  <c r="AH38" i="6"/>
  <c r="AI38" i="6" s="1"/>
  <c r="AJ38" i="6" s="1"/>
  <c r="H9" i="6"/>
  <c r="H13" i="6"/>
  <c r="AH25" i="6"/>
  <c r="AI25" i="6" s="1"/>
  <c r="AJ25" i="6" s="1"/>
  <c r="AH7" i="6"/>
  <c r="AI7" i="6" s="1"/>
  <c r="AJ7" i="6" s="1"/>
  <c r="AH11" i="6"/>
  <c r="AI11" i="6" s="1"/>
  <c r="AJ11" i="6" s="1"/>
  <c r="AH15" i="6"/>
  <c r="AI15" i="6" s="1"/>
  <c r="AJ15" i="6" s="1"/>
  <c r="AH21" i="6"/>
  <c r="AI21" i="6" s="1"/>
  <c r="AJ21" i="6" s="1"/>
  <c r="AH29" i="6"/>
  <c r="AI29" i="6" s="1"/>
  <c r="AJ29" i="6" s="1"/>
  <c r="AH33" i="6"/>
  <c r="AI33" i="6" s="1"/>
  <c r="AJ33" i="6" s="1"/>
  <c r="BL16" i="8" l="1"/>
  <c r="BM16" i="8" s="1"/>
  <c r="BM27" i="8"/>
  <c r="BM28" i="8"/>
  <c r="C956" i="5"/>
  <c r="D955" i="5"/>
  <c r="D954" i="5"/>
  <c r="D953" i="5"/>
  <c r="D952" i="5"/>
  <c r="D951" i="5"/>
  <c r="C933" i="5"/>
  <c r="D932" i="5"/>
  <c r="D931" i="5"/>
  <c r="D930" i="5"/>
  <c r="D929" i="5"/>
  <c r="D928" i="5"/>
  <c r="C910" i="5"/>
  <c r="D909" i="5"/>
  <c r="D908" i="5"/>
  <c r="D907" i="5"/>
  <c r="D906" i="5"/>
  <c r="D905" i="5"/>
  <c r="C887" i="5"/>
  <c r="D886" i="5"/>
  <c r="D885" i="5"/>
  <c r="D884" i="5"/>
  <c r="D883" i="5"/>
  <c r="D882" i="5"/>
  <c r="C864" i="5"/>
  <c r="D863" i="5"/>
  <c r="D862" i="5"/>
  <c r="D861" i="5"/>
  <c r="D860" i="5"/>
  <c r="D859" i="5"/>
  <c r="C841" i="5"/>
  <c r="D840" i="5"/>
  <c r="D839" i="5"/>
  <c r="D838" i="5"/>
  <c r="D837" i="5"/>
  <c r="D836" i="5"/>
  <c r="C818" i="5"/>
  <c r="D817" i="5"/>
  <c r="D816" i="5"/>
  <c r="D815" i="5"/>
  <c r="D814" i="5"/>
  <c r="D813" i="5"/>
  <c r="C795" i="5"/>
  <c r="D794" i="5"/>
  <c r="D793" i="5"/>
  <c r="D792" i="5"/>
  <c r="D791" i="5"/>
  <c r="D790" i="5"/>
  <c r="C773" i="5"/>
  <c r="D772" i="5"/>
  <c r="D771" i="5"/>
  <c r="D770" i="5"/>
  <c r="D769" i="5"/>
  <c r="D768" i="5"/>
  <c r="C750" i="5"/>
  <c r="D749" i="5"/>
  <c r="D748" i="5"/>
  <c r="D747" i="5"/>
  <c r="D746" i="5"/>
  <c r="D745" i="5"/>
  <c r="C727" i="5"/>
  <c r="D726" i="5"/>
  <c r="D725" i="5"/>
  <c r="D724" i="5"/>
  <c r="D723" i="5"/>
  <c r="D722" i="5"/>
  <c r="C704" i="5"/>
  <c r="D703" i="5"/>
  <c r="D702" i="5"/>
  <c r="D701" i="5"/>
  <c r="D700" i="5"/>
  <c r="D699" i="5"/>
  <c r="C681" i="5"/>
  <c r="D680" i="5"/>
  <c r="D679" i="5"/>
  <c r="D678" i="5"/>
  <c r="D677" i="5"/>
  <c r="D676" i="5"/>
  <c r="C657" i="5"/>
  <c r="D656" i="5"/>
  <c r="D655" i="5"/>
  <c r="D654" i="5"/>
  <c r="D653" i="5"/>
  <c r="D652" i="5"/>
  <c r="C634" i="5"/>
  <c r="D633" i="5"/>
  <c r="D632" i="5"/>
  <c r="D631" i="5"/>
  <c r="D630" i="5"/>
  <c r="D629" i="5"/>
  <c r="C611" i="5"/>
  <c r="D610" i="5"/>
  <c r="D609" i="5"/>
  <c r="D608" i="5"/>
  <c r="D607" i="5"/>
  <c r="D606" i="5"/>
  <c r="C588" i="5"/>
  <c r="D587" i="5"/>
  <c r="D586" i="5"/>
  <c r="D585" i="5"/>
  <c r="D584" i="5"/>
  <c r="D583" i="5"/>
  <c r="C565" i="5"/>
  <c r="D564" i="5"/>
  <c r="D563" i="5"/>
  <c r="D562" i="5"/>
  <c r="D561" i="5"/>
  <c r="D560" i="5"/>
  <c r="C542" i="5"/>
  <c r="D541" i="5"/>
  <c r="D540" i="5"/>
  <c r="D539" i="5"/>
  <c r="D538" i="5"/>
  <c r="D537" i="5"/>
  <c r="D520" i="5"/>
  <c r="D518" i="5"/>
  <c r="D517" i="5"/>
  <c r="D516" i="5"/>
  <c r="D515" i="5"/>
  <c r="D497" i="5"/>
  <c r="D496" i="5"/>
  <c r="D495" i="5"/>
  <c r="D494" i="5"/>
  <c r="D493" i="5"/>
  <c r="D492" i="5"/>
  <c r="D491" i="5"/>
  <c r="C473" i="5"/>
  <c r="D472" i="5"/>
  <c r="D471" i="5"/>
  <c r="D470" i="5"/>
  <c r="D469" i="5"/>
  <c r="D468" i="5"/>
  <c r="C450" i="5"/>
  <c r="D449" i="5"/>
  <c r="D448" i="5"/>
  <c r="D447" i="5"/>
  <c r="D446" i="5"/>
  <c r="D445" i="5"/>
  <c r="C427" i="5"/>
  <c r="D426" i="5"/>
  <c r="D425" i="5"/>
  <c r="D424" i="5"/>
  <c r="D423" i="5"/>
  <c r="D422" i="5"/>
  <c r="C405" i="5"/>
  <c r="D404" i="5"/>
  <c r="D403" i="5"/>
  <c r="D402" i="5"/>
  <c r="D401" i="5"/>
  <c r="D400" i="5"/>
  <c r="C382" i="5"/>
  <c r="D381" i="5"/>
  <c r="D380" i="5"/>
  <c r="D379" i="5"/>
  <c r="D378" i="5"/>
  <c r="D377" i="5"/>
  <c r="C360" i="5"/>
  <c r="D359" i="5"/>
  <c r="D358" i="5"/>
  <c r="D357" i="5"/>
  <c r="D356" i="5"/>
  <c r="D355" i="5"/>
  <c r="C337" i="5"/>
  <c r="D336" i="5"/>
  <c r="D335" i="5"/>
  <c r="D334" i="5"/>
  <c r="D333" i="5"/>
  <c r="D332" i="5"/>
  <c r="C314" i="5"/>
  <c r="D313" i="5"/>
  <c r="D312" i="5"/>
  <c r="D311" i="5"/>
  <c r="D310" i="5"/>
  <c r="D309" i="5"/>
  <c r="C290" i="5"/>
  <c r="D289" i="5"/>
  <c r="D288" i="5"/>
  <c r="D287" i="5"/>
  <c r="D286" i="5"/>
  <c r="D285" i="5"/>
  <c r="C269" i="5"/>
  <c r="D268" i="5"/>
  <c r="D267" i="5"/>
  <c r="D266" i="5"/>
  <c r="D265" i="5"/>
  <c r="D264" i="5"/>
  <c r="C248" i="5"/>
  <c r="D247" i="5"/>
  <c r="D246" i="5"/>
  <c r="D245" i="5"/>
  <c r="D244" i="5"/>
  <c r="D243" i="5"/>
  <c r="C227" i="5"/>
  <c r="D226" i="5"/>
  <c r="D225" i="5"/>
  <c r="D224" i="5"/>
  <c r="D223" i="5"/>
  <c r="D222" i="5"/>
  <c r="C206" i="5"/>
  <c r="D205" i="5"/>
  <c r="D204" i="5"/>
  <c r="D203" i="5"/>
  <c r="D202" i="5"/>
  <c r="D201" i="5"/>
  <c r="C184" i="5"/>
  <c r="D183" i="5"/>
  <c r="D182" i="5"/>
  <c r="D181" i="5"/>
  <c r="D180" i="5"/>
  <c r="D179" i="5"/>
  <c r="C162" i="5"/>
  <c r="D161" i="5"/>
  <c r="D160" i="5"/>
  <c r="D159" i="5"/>
  <c r="D158" i="5"/>
  <c r="D157" i="5"/>
  <c r="C138" i="5"/>
  <c r="C139" i="5" s="1"/>
  <c r="D136" i="5"/>
  <c r="D134" i="5"/>
  <c r="D133" i="5"/>
  <c r="C114" i="5"/>
  <c r="C115" i="5" s="1"/>
  <c r="D113" i="5"/>
  <c r="D112" i="5"/>
  <c r="D111" i="5"/>
  <c r="D110" i="5"/>
  <c r="D109" i="5"/>
  <c r="C90" i="5"/>
  <c r="C91" i="5" s="1"/>
  <c r="D89" i="5"/>
  <c r="D88" i="5"/>
  <c r="D87" i="5"/>
  <c r="D86" i="5"/>
  <c r="D85" i="5"/>
  <c r="C66" i="5"/>
  <c r="C67" i="5" s="1"/>
  <c r="D65" i="5"/>
  <c r="D64" i="5"/>
  <c r="D63" i="5"/>
  <c r="D62" i="5"/>
  <c r="D61" i="5"/>
  <c r="C42" i="5"/>
  <c r="C43" i="5" s="1"/>
  <c r="D41" i="5"/>
  <c r="D40" i="5"/>
  <c r="D39" i="5"/>
  <c r="D38" i="5"/>
  <c r="D37" i="5"/>
  <c r="C17" i="5"/>
  <c r="C18" i="5" s="1"/>
  <c r="D16" i="5"/>
  <c r="D15" i="5"/>
  <c r="D14" i="5"/>
  <c r="D13" i="5"/>
  <c r="D12" i="5"/>
  <c r="H42" i="4"/>
  <c r="I42" i="4" s="1"/>
  <c r="J42" i="4" s="1"/>
  <c r="H41" i="4"/>
  <c r="I41" i="4" s="1"/>
  <c r="J41" i="4" s="1"/>
  <c r="H40" i="4"/>
  <c r="I40" i="4" s="1"/>
  <c r="J40" i="4" s="1"/>
  <c r="H39" i="4"/>
  <c r="I39" i="4" s="1"/>
  <c r="J39" i="4" s="1"/>
  <c r="H38" i="4"/>
  <c r="I38" i="4" s="1"/>
  <c r="J38" i="4" s="1"/>
  <c r="H37" i="4"/>
  <c r="I37" i="4" s="1"/>
  <c r="J37" i="4" s="1"/>
  <c r="H36" i="4"/>
  <c r="I36" i="4" s="1"/>
  <c r="J36" i="4" s="1"/>
  <c r="H35" i="4"/>
  <c r="I35" i="4" s="1"/>
  <c r="J35" i="4" s="1"/>
  <c r="H34" i="4"/>
  <c r="I34" i="4" s="1"/>
  <c r="J34" i="4" s="1"/>
  <c r="H33" i="4"/>
  <c r="I33" i="4" s="1"/>
  <c r="J33" i="4" s="1"/>
  <c r="H32" i="4"/>
  <c r="I32" i="4" s="1"/>
  <c r="J32" i="4" s="1"/>
  <c r="H31" i="4"/>
  <c r="I31" i="4" s="1"/>
  <c r="J31" i="4" s="1"/>
  <c r="H30" i="4"/>
  <c r="I30" i="4" s="1"/>
  <c r="J30" i="4" s="1"/>
  <c r="H29" i="4"/>
  <c r="I29" i="4" s="1"/>
  <c r="J29" i="4" s="1"/>
  <c r="H28" i="4"/>
  <c r="I28" i="4" s="1"/>
  <c r="J28" i="4" s="1"/>
  <c r="H27" i="4"/>
  <c r="I27" i="4" s="1"/>
  <c r="J27" i="4" s="1"/>
  <c r="H26" i="4"/>
  <c r="I26" i="4" s="1"/>
  <c r="J26" i="4" s="1"/>
  <c r="H25" i="4"/>
  <c r="I25" i="4" s="1"/>
  <c r="J25" i="4" s="1"/>
  <c r="H24" i="4"/>
  <c r="I24" i="4" s="1"/>
  <c r="J24" i="4" s="1"/>
  <c r="H23" i="4"/>
  <c r="I23" i="4" s="1"/>
  <c r="J23" i="4" s="1"/>
  <c r="H22" i="4"/>
  <c r="I22" i="4" s="1"/>
  <c r="J22" i="4" s="1"/>
  <c r="H21" i="4"/>
  <c r="I21" i="4" s="1"/>
  <c r="J21" i="4" s="1"/>
  <c r="H20" i="4"/>
  <c r="I20" i="4" s="1"/>
  <c r="J20" i="4" s="1"/>
  <c r="H19" i="4"/>
  <c r="I19" i="4" s="1"/>
  <c r="J19" i="4" s="1"/>
  <c r="H18" i="4"/>
  <c r="I18" i="4" s="1"/>
  <c r="J18" i="4" s="1"/>
  <c r="H17" i="4"/>
  <c r="I17" i="4" s="1"/>
  <c r="J17" i="4" s="1"/>
  <c r="H16" i="4"/>
  <c r="I16" i="4" s="1"/>
  <c r="J16" i="4" s="1"/>
  <c r="H15" i="4"/>
  <c r="I15" i="4" s="1"/>
  <c r="J15" i="4" s="1"/>
  <c r="H14" i="4"/>
  <c r="I14" i="4" s="1"/>
  <c r="J14" i="4" s="1"/>
  <c r="H13" i="4"/>
  <c r="I13" i="4" s="1"/>
  <c r="J13" i="4" s="1"/>
  <c r="H12" i="4"/>
  <c r="I12" i="4" s="1"/>
  <c r="J12" i="4" s="1"/>
  <c r="H11" i="4"/>
  <c r="I11" i="4" s="1"/>
  <c r="J11" i="4" s="1"/>
  <c r="H10" i="4"/>
  <c r="I10" i="4" s="1"/>
  <c r="J10" i="4" s="1"/>
  <c r="H9" i="4"/>
  <c r="I9" i="4" s="1"/>
  <c r="J9" i="4" s="1"/>
  <c r="H8" i="4"/>
  <c r="I8" i="4" s="1"/>
  <c r="J8" i="4" s="1"/>
  <c r="H7" i="4"/>
  <c r="I7" i="4" s="1"/>
  <c r="J7" i="4" s="1"/>
  <c r="H6" i="4"/>
  <c r="I6" i="4" s="1"/>
  <c r="J6" i="4" s="1"/>
  <c r="H5" i="4"/>
  <c r="M40" i="2"/>
  <c r="N40" i="2" s="1"/>
  <c r="O40" i="2" s="1"/>
  <c r="M39" i="2"/>
  <c r="N39" i="2" s="1"/>
  <c r="O39" i="2" s="1"/>
  <c r="M38" i="2"/>
  <c r="N38" i="2" s="1"/>
  <c r="O38" i="2" s="1"/>
  <c r="M37" i="2"/>
  <c r="N37" i="2" s="1"/>
  <c r="O37" i="2" s="1"/>
  <c r="M36" i="2"/>
  <c r="N36" i="2" s="1"/>
  <c r="O36" i="2" s="1"/>
  <c r="M35" i="2"/>
  <c r="N35" i="2" s="1"/>
  <c r="O35" i="2" s="1"/>
  <c r="M34" i="2"/>
  <c r="N34" i="2" s="1"/>
  <c r="O34" i="2" s="1"/>
  <c r="M33" i="2"/>
  <c r="N33" i="2" s="1"/>
  <c r="O33" i="2" s="1"/>
  <c r="M32" i="2"/>
  <c r="N32" i="2" s="1"/>
  <c r="O32" i="2" s="1"/>
  <c r="M31" i="2"/>
  <c r="N31" i="2" s="1"/>
  <c r="O31" i="2" s="1"/>
  <c r="M30" i="2"/>
  <c r="N30" i="2" s="1"/>
  <c r="O30" i="2" s="1"/>
  <c r="M29" i="2"/>
  <c r="N29" i="2" s="1"/>
  <c r="O29" i="2" s="1"/>
  <c r="M28" i="2"/>
  <c r="N28" i="2" s="1"/>
  <c r="O28" i="2" s="1"/>
  <c r="M27" i="2"/>
  <c r="N27" i="2" s="1"/>
  <c r="O27" i="2" s="1"/>
  <c r="M26" i="2"/>
  <c r="N26" i="2" s="1"/>
  <c r="O26" i="2" s="1"/>
  <c r="M25" i="2"/>
  <c r="N25" i="2" s="1"/>
  <c r="O25" i="2" s="1"/>
  <c r="M24" i="2"/>
  <c r="N24" i="2" s="1"/>
  <c r="O24" i="2" s="1"/>
  <c r="M23" i="2"/>
  <c r="N23" i="2" s="1"/>
  <c r="O23" i="2" s="1"/>
  <c r="M22" i="2"/>
  <c r="N22" i="2" s="1"/>
  <c r="O22" i="2" s="1"/>
  <c r="M21" i="2"/>
  <c r="N21" i="2" s="1"/>
  <c r="O21" i="2" s="1"/>
  <c r="M20" i="2"/>
  <c r="N20" i="2" s="1"/>
  <c r="O20" i="2" s="1"/>
  <c r="M19" i="2"/>
  <c r="N19" i="2" s="1"/>
  <c r="O19" i="2" s="1"/>
  <c r="M18" i="2"/>
  <c r="N18" i="2" s="1"/>
  <c r="O18" i="2" s="1"/>
  <c r="M17" i="2"/>
  <c r="N17" i="2" s="1"/>
  <c r="O17" i="2" s="1"/>
  <c r="M16" i="2"/>
  <c r="N16" i="2" s="1"/>
  <c r="O16" i="2" s="1"/>
  <c r="M15" i="2"/>
  <c r="N15" i="2" s="1"/>
  <c r="O15" i="2" s="1"/>
  <c r="M14" i="2"/>
  <c r="N14" i="2" s="1"/>
  <c r="O14" i="2" s="1"/>
  <c r="M13" i="2"/>
  <c r="N13" i="2" s="1"/>
  <c r="O13" i="2" s="1"/>
  <c r="M12" i="2"/>
  <c r="N12" i="2" s="1"/>
  <c r="O12" i="2" s="1"/>
  <c r="M11" i="2"/>
  <c r="N11" i="2" s="1"/>
  <c r="O11" i="2" s="1"/>
  <c r="M10" i="2"/>
  <c r="N10" i="2" s="1"/>
  <c r="O10" i="2" s="1"/>
  <c r="M9" i="2"/>
  <c r="N9" i="2" s="1"/>
  <c r="O9" i="2" s="1"/>
  <c r="M8" i="2"/>
  <c r="N8" i="2" s="1"/>
  <c r="O8" i="2" s="1"/>
  <c r="M7" i="2"/>
  <c r="N7" i="2" s="1"/>
  <c r="O7" i="2" s="1"/>
  <c r="D42" i="5" l="1"/>
  <c r="D90" i="5"/>
  <c r="D17" i="5"/>
  <c r="D114" i="5"/>
  <c r="D66" i="5"/>
  <c r="D184" i="5"/>
  <c r="C185" i="5"/>
  <c r="D227" i="5"/>
  <c r="C228" i="5"/>
  <c r="D269" i="5"/>
  <c r="C270" i="5"/>
  <c r="D314" i="5"/>
  <c r="C315" i="5"/>
  <c r="D360" i="5"/>
  <c r="C361" i="5"/>
  <c r="D405" i="5"/>
  <c r="C406" i="5"/>
  <c r="D450" i="5"/>
  <c r="C451" i="5"/>
  <c r="D542" i="5"/>
  <c r="C543" i="5"/>
  <c r="D588" i="5"/>
  <c r="C589" i="5"/>
  <c r="D634" i="5"/>
  <c r="C635" i="5"/>
  <c r="D681" i="5"/>
  <c r="C682" i="5"/>
  <c r="D727" i="5"/>
  <c r="C728" i="5"/>
  <c r="D773" i="5"/>
  <c r="C774" i="5"/>
  <c r="D818" i="5"/>
  <c r="C819" i="5"/>
  <c r="D864" i="5"/>
  <c r="C865" i="5"/>
  <c r="D910" i="5"/>
  <c r="C911" i="5"/>
  <c r="D956" i="5"/>
  <c r="C957" i="5"/>
  <c r="D162" i="5"/>
  <c r="C163" i="5"/>
  <c r="D206" i="5"/>
  <c r="C207" i="5"/>
  <c r="D248" i="5"/>
  <c r="C249" i="5"/>
  <c r="D290" i="5"/>
  <c r="C291" i="5"/>
  <c r="D337" i="5"/>
  <c r="C338" i="5"/>
  <c r="D382" i="5"/>
  <c r="C383" i="5"/>
  <c r="D427" i="5"/>
  <c r="C428" i="5"/>
  <c r="D473" i="5"/>
  <c r="C474" i="5"/>
  <c r="D565" i="5"/>
  <c r="C566" i="5"/>
  <c r="D611" i="5"/>
  <c r="C612" i="5"/>
  <c r="D657" i="5"/>
  <c r="C658" i="5"/>
  <c r="D704" i="5"/>
  <c r="C705" i="5"/>
  <c r="D750" i="5"/>
  <c r="C751" i="5"/>
  <c r="D795" i="5"/>
  <c r="C796" i="5"/>
  <c r="D841" i="5"/>
  <c r="C842" i="5"/>
  <c r="D887" i="5"/>
  <c r="C888" i="5"/>
  <c r="D933" i="5"/>
  <c r="C934" i="5"/>
</calcChain>
</file>

<file path=xl/sharedStrings.xml><?xml version="1.0" encoding="utf-8"?>
<sst xmlns="http://schemas.openxmlformats.org/spreadsheetml/2006/main" count="13174" uniqueCount="877">
  <si>
    <t>KC GURUKUL PUBLIC SCHOOL</t>
  </si>
  <si>
    <t>PERIODIC ASSESSMENT - I</t>
  </si>
  <si>
    <t xml:space="preserve">         Class- II ( Session- 2023-2024)                                                                                 Class Teacher- EISHA  TAGGAR</t>
  </si>
  <si>
    <t>S.No.</t>
  </si>
  <si>
    <t>NAME</t>
  </si>
  <si>
    <t>ENGLISH</t>
  </si>
  <si>
    <t>HINDI</t>
  </si>
  <si>
    <t>MATHS</t>
  </si>
  <si>
    <t>EVS</t>
  </si>
  <si>
    <t>COMPUTER</t>
  </si>
  <si>
    <t>TOTAL</t>
  </si>
  <si>
    <t>℅AGE</t>
  </si>
  <si>
    <t>GRADE</t>
  </si>
  <si>
    <t>AANIK VERMA</t>
  </si>
  <si>
    <t>AAROHIE BHAGAT</t>
  </si>
  <si>
    <t>ABHIRAJ  JAMWAL</t>
  </si>
  <si>
    <t>ANANYA  THAPA</t>
  </si>
  <si>
    <t>ANIKET BHAGAT</t>
  </si>
  <si>
    <t>ANJALI  MANHAS</t>
  </si>
  <si>
    <t>ANSH LORIA</t>
  </si>
  <si>
    <t>ANSHAM SHARMA</t>
  </si>
  <si>
    <t>ARADHYA  THAPA</t>
  </si>
  <si>
    <t>ARNAV CHANDIAL</t>
  </si>
  <si>
    <t>AVANYA SHARMA</t>
  </si>
  <si>
    <t>AYUSHMAN BEHERA</t>
  </si>
  <si>
    <t>BHAVESH SINGH BALWAL</t>
  </si>
  <si>
    <t>CHAKRIKA THAKUR</t>
  </si>
  <si>
    <t>DIVYA GUPTA</t>
  </si>
  <si>
    <t>DIVYANSHU VARA</t>
  </si>
  <si>
    <t>DRISHTI SHARMA</t>
  </si>
  <si>
    <t>HANNA VERMA</t>
  </si>
  <si>
    <t>JAPMEHAR KAUR</t>
  </si>
  <si>
    <t>JIHAN    KHAJURIA</t>
  </si>
  <si>
    <t>MANMEET KOUR</t>
  </si>
  <si>
    <t>MD TAMIM SEKH</t>
  </si>
  <si>
    <t>MYRA SHARMA</t>
  </si>
  <si>
    <t>PAAKHI SHARMA</t>
  </si>
  <si>
    <t>PRATYAKSHA PARIHAR</t>
  </si>
  <si>
    <t>PRECIOUS SHARMA</t>
  </si>
  <si>
    <t>PREETHIVARDHAN MANHAS</t>
  </si>
  <si>
    <t>SANYA GUPTA</t>
  </si>
  <si>
    <t>SIDHI PANDITA</t>
  </si>
  <si>
    <t>SUVREEN KAUR</t>
  </si>
  <si>
    <t>UTKARSH</t>
  </si>
  <si>
    <t>VAMIKA PANDITA</t>
  </si>
  <si>
    <t>VASVEE MANHAS</t>
  </si>
  <si>
    <t>VRINDA GUPTA</t>
  </si>
  <si>
    <t>SHIVANGI BHUTYAL</t>
  </si>
  <si>
    <t>Ab</t>
  </si>
  <si>
    <t>KC GURUKUL PUBLIC SCHOOL, PALOURA JAMMU</t>
  </si>
  <si>
    <t>CBSE AFFILIATED                     AFFILIATION NO : 730056</t>
  </si>
  <si>
    <t>OPP. BSF CAMPUS JAMMU</t>
  </si>
  <si>
    <t>PH.NO.6005510660                E-mail ID: Kcgurukuljmu@gmail.com</t>
  </si>
  <si>
    <t>REPORT CARD FOR PA I</t>
  </si>
  <si>
    <t xml:space="preserve">                              SESSION 2023-2024</t>
  </si>
  <si>
    <t>CLASS :</t>
  </si>
  <si>
    <t>II</t>
  </si>
  <si>
    <t>ROLL NO</t>
  </si>
  <si>
    <t>ADM.NO</t>
  </si>
  <si>
    <t>MOTHER'S NAME</t>
  </si>
  <si>
    <t>MONIKA RANI</t>
  </si>
  <si>
    <t xml:space="preserve">FATHER'S NAME </t>
  </si>
  <si>
    <t>RAJESH KUMAR</t>
  </si>
  <si>
    <t>S.NO</t>
  </si>
  <si>
    <t>SUBJECTS</t>
  </si>
  <si>
    <t>MARKS(20)</t>
  </si>
  <si>
    <t>REMARKS</t>
  </si>
  <si>
    <t>DATE :</t>
  </si>
  <si>
    <t>CLASS TR.</t>
  </si>
  <si>
    <t>PRINCIPAL</t>
  </si>
  <si>
    <t>PUJA DEVI</t>
  </si>
  <si>
    <t>SUNIL KUMAR</t>
  </si>
  <si>
    <t>ABHIRAJ JAMWAL</t>
  </si>
  <si>
    <t>SUMAN RANI</t>
  </si>
  <si>
    <t>ABHIMANYU  SINGH</t>
  </si>
  <si>
    <t>ANANYA THAPA</t>
  </si>
  <si>
    <t>SIRJANA THAPA</t>
  </si>
  <si>
    <t>AMAN THAPA</t>
  </si>
  <si>
    <t>BANDANA</t>
  </si>
  <si>
    <t>BALBIR KALA</t>
  </si>
  <si>
    <t>ANJALI MANHAS</t>
  </si>
  <si>
    <t>PURNIMA DHAR</t>
  </si>
  <si>
    <t>VIKAS MANHAS</t>
  </si>
  <si>
    <t>NIDHI KANDROO</t>
  </si>
  <si>
    <t>VINOD LORIA</t>
  </si>
  <si>
    <t>ANURADHA</t>
  </si>
  <si>
    <t>SATYANDER SHARMA</t>
  </si>
  <si>
    <t>ARADHYA THAPA</t>
  </si>
  <si>
    <t>PRIYANKA THAPA</t>
  </si>
  <si>
    <t>MANISH THAPA</t>
  </si>
  <si>
    <t>PRINKA KUMARI</t>
  </si>
  <si>
    <t>MUKSH KUMAR CHANDIAL</t>
  </si>
  <si>
    <t>ARTI SHARMA</t>
  </si>
  <si>
    <t>ROHIT SHARMA</t>
  </si>
  <si>
    <t>SUSHRI SANGITA BEHERA</t>
  </si>
  <si>
    <t>JAYARAM BEHERA</t>
  </si>
  <si>
    <t>MINKA DEVI</t>
  </si>
  <si>
    <t>LOCHAN SINGH</t>
  </si>
  <si>
    <t>KAMLESH KUMARI</t>
  </si>
  <si>
    <t>BALBIR SINGH</t>
  </si>
  <si>
    <t>TANU GUPTA</t>
  </si>
  <si>
    <t>AVINASH GUPTA</t>
  </si>
  <si>
    <t>PRIYA</t>
  </si>
  <si>
    <t>SUNNY KUMAR</t>
  </si>
  <si>
    <t>MONIKA SHARMA</t>
  </si>
  <si>
    <t>SUNEEL SHARMA</t>
  </si>
  <si>
    <t>SONIKA ISHER</t>
  </si>
  <si>
    <t>DEEPAK  JASGOTRA</t>
  </si>
  <si>
    <t>HARNEET KAUR</t>
  </si>
  <si>
    <t>RAVINDER PAL SINGH</t>
  </si>
  <si>
    <t>JIHAN KHAJURIA</t>
  </si>
  <si>
    <t>MEENAKSHI KHAJURIA</t>
  </si>
  <si>
    <t>SUNIL KHAJURIA</t>
  </si>
  <si>
    <t>RUPINDER KOUR</t>
  </si>
  <si>
    <t>TANMEET  SINGH</t>
  </si>
  <si>
    <t>MD TAMIM  SEKH</t>
  </si>
  <si>
    <t>KHOSNAHAR SK</t>
  </si>
  <si>
    <t>ABDAR ALI</t>
  </si>
  <si>
    <t xml:space="preserve">KC GURUKUL PUBLIC SCHOOL, PALOURA JAMMU </t>
  </si>
  <si>
    <t>TERM I</t>
  </si>
  <si>
    <t>SESSION 2023-2024</t>
  </si>
  <si>
    <t>PA I                                (10)</t>
  </si>
  <si>
    <t>S.E                      (5)</t>
  </si>
  <si>
    <t>ACTIVITY                  (5)</t>
  </si>
  <si>
    <t>TERM I                               (80)</t>
  </si>
  <si>
    <t>TOTAL   (100)</t>
  </si>
  <si>
    <t>GR</t>
  </si>
  <si>
    <t>GRAND TOTAL</t>
  </si>
  <si>
    <t>%AGE</t>
  </si>
  <si>
    <t>OVERALL GRADE</t>
  </si>
  <si>
    <t xml:space="preserve">                        PH.NO.   6005510660                       E-Mail ID : kcgurukuljmu@gmail.com</t>
  </si>
  <si>
    <t>REPORT CARD FOR TERM I (2023-24)</t>
  </si>
  <si>
    <t xml:space="preserve">ROLL NO:                                     </t>
  </si>
  <si>
    <t>FATHER'S NAME:</t>
  </si>
  <si>
    <t>MOTHER'S NAME:</t>
  </si>
  <si>
    <t>ADM.NO:</t>
  </si>
  <si>
    <t>SCHOLASTIC AREA</t>
  </si>
  <si>
    <t>SUBJECT ENRICHMENT        (5)</t>
  </si>
  <si>
    <t xml:space="preserve">GK(40) </t>
  </si>
  <si>
    <t xml:space="preserve">MSC(40) </t>
  </si>
  <si>
    <t xml:space="preserve">PERCENTAGE </t>
  </si>
  <si>
    <t xml:space="preserve">           CLASS TEACHER SIGNATURE</t>
  </si>
  <si>
    <t>PRINCIPAL SIGN</t>
  </si>
  <si>
    <t xml:space="preserve">RESULT SHEET OF HALF YEARLY </t>
  </si>
  <si>
    <t>GK</t>
  </si>
  <si>
    <t>MSC</t>
  </si>
  <si>
    <t>Maximum Marks-</t>
  </si>
  <si>
    <t>RESULT SHEET OF PERIODIC ASSESSMENT-II ( 2023-24 )</t>
  </si>
  <si>
    <t xml:space="preserve">         Class-  II                                                                             Class Teacher- EISHA TAGGAR</t>
  </si>
  <si>
    <t>Maximum marks-</t>
  </si>
  <si>
    <t>AB</t>
  </si>
  <si>
    <t>JULAKHA MONDAL</t>
  </si>
  <si>
    <t>SARTHAK KOUSHAL</t>
  </si>
  <si>
    <t>S</t>
  </si>
  <si>
    <t>JAPMEHAR KOUR</t>
  </si>
  <si>
    <t>HARNEET KOUR</t>
  </si>
  <si>
    <t>ANU DEVI</t>
  </si>
  <si>
    <t>SATISH KUMAR</t>
  </si>
  <si>
    <t>CHANDNI SHARMA</t>
  </si>
  <si>
    <t>SANJAY SHARMA</t>
  </si>
  <si>
    <t>NEERO BALA</t>
  </si>
  <si>
    <t>HITESH PARIHAR</t>
  </si>
  <si>
    <t>RITU SHARMA</t>
  </si>
  <si>
    <t>VINAY KUMAR</t>
  </si>
  <si>
    <t>SHALLU VERMA</t>
  </si>
  <si>
    <t>RAJEEV MANHAS</t>
  </si>
  <si>
    <t>SONIA GUPTA</t>
  </si>
  <si>
    <t>ROHIT GUPTA</t>
  </si>
  <si>
    <t>ANU PANDITA</t>
  </si>
  <si>
    <t>SUNIL KUMAR PANDITA</t>
  </si>
  <si>
    <t>NARINDER KOUR</t>
  </si>
  <si>
    <t>GURPREET SINGH</t>
  </si>
  <si>
    <t>BABITA RANI</t>
  </si>
  <si>
    <t>ASHUTOSH KUMAR</t>
  </si>
  <si>
    <t>ARCHANA PANDITA</t>
  </si>
  <si>
    <t>VIMAL PANDITA</t>
  </si>
  <si>
    <t>NIRJA KUMARI</t>
  </si>
  <si>
    <t>NIRMAL MANHAS</t>
  </si>
  <si>
    <t>JYOTI GUPTA</t>
  </si>
  <si>
    <t>NITAN GUPTA</t>
  </si>
  <si>
    <t>RENUKA DEVI</t>
  </si>
  <si>
    <t>ANIL SINGH</t>
  </si>
  <si>
    <t>NARGIS MONDAL</t>
  </si>
  <si>
    <t>RAJIB MONDAL</t>
  </si>
  <si>
    <t>DEEPIKA</t>
  </si>
  <si>
    <t>RAVI KUMAR</t>
  </si>
  <si>
    <t>RESULT SHEET OF ANNUAL EXAMINATION ( 2023-24 )</t>
  </si>
  <si>
    <t>G.K</t>
  </si>
  <si>
    <t>MSc.</t>
  </si>
  <si>
    <t xml:space="preserve">CLASS : </t>
  </si>
  <si>
    <t>COMPUTER SCIENCE</t>
  </si>
  <si>
    <t>HY</t>
  </si>
  <si>
    <t>S.E</t>
  </si>
  <si>
    <t>N.B</t>
  </si>
  <si>
    <t>FINAL</t>
  </si>
  <si>
    <t>RESULT</t>
  </si>
  <si>
    <t>VERYGOOD PERFORMANCE.</t>
  </si>
  <si>
    <t>DATE :02-01-24</t>
  </si>
  <si>
    <t>EXCELLENT PERFORMANCE.</t>
  </si>
  <si>
    <t>BRILLIANT PERFORMANCE.</t>
  </si>
  <si>
    <t>GOOD. CAN DO BETTER.</t>
  </si>
  <si>
    <t>VERY GOODPERFORMANCE.</t>
  </si>
  <si>
    <t>VERY GOOD PERFORMANCE.</t>
  </si>
  <si>
    <t>GOOD PERFORMANCE.</t>
  </si>
  <si>
    <t>GOOD.CAN DO BETTER.</t>
  </si>
  <si>
    <t>OUTSTANDING PERFORMANCE.</t>
  </si>
  <si>
    <t>GOODPERFORMANCE.</t>
  </si>
  <si>
    <t>REPORT CARD FOR PA II</t>
  </si>
  <si>
    <t>GOOD.NEEDS TO WORK HARD.</t>
  </si>
  <si>
    <t>VERY GOOD.</t>
  </si>
  <si>
    <t>SUPERB PERFORMANCE.</t>
  </si>
  <si>
    <t>NEEDS TO WORK HARD.</t>
  </si>
  <si>
    <t>Class-     II                                                                     Class Teacher- EISHA TAGGAR</t>
  </si>
  <si>
    <t>Class-         II                                                                 Class Teacher- EISHA TAGGAR</t>
  </si>
  <si>
    <t>Class-                      II                                          Class Teacher- EISHA TAGGAR</t>
  </si>
  <si>
    <t>COMP.</t>
  </si>
  <si>
    <t>M.SC</t>
  </si>
  <si>
    <t>ATTENDANCE(88days)</t>
  </si>
  <si>
    <t>5</t>
  </si>
  <si>
    <t>8.5</t>
  </si>
  <si>
    <t>AB.</t>
  </si>
  <si>
    <t>A1</t>
  </si>
  <si>
    <t>AANIK  VERMA</t>
  </si>
  <si>
    <t>9.75</t>
  </si>
  <si>
    <t>COMP.Sc (50)</t>
  </si>
  <si>
    <t>40</t>
  </si>
  <si>
    <t>CLASS TEACHER'S REMARKS:   OUTSTANDING PERFORMANCE.</t>
  </si>
  <si>
    <t>Note : "AB" indicates ABSENT in the Subject Exam</t>
  </si>
  <si>
    <t>PART - II (A) : CO- SCHOLASTIC ACTIVITIES ( to be assessed on a 3 point scale)</t>
  </si>
  <si>
    <t>ACTIVITIES</t>
  </si>
  <si>
    <t xml:space="preserve">TERM -I(GRADE) </t>
  </si>
  <si>
    <t xml:space="preserve">ART EDUCATION </t>
  </si>
  <si>
    <t>B</t>
  </si>
  <si>
    <t>PART - II (B) : HEALTH &amp; PHYSICAL EDUCATION ( to be assessed on a 3 point scale)</t>
  </si>
  <si>
    <t>GAMES</t>
  </si>
  <si>
    <t>HEALTH &amp; FITNESS</t>
  </si>
  <si>
    <t>A</t>
  </si>
  <si>
    <t>DANCE</t>
  </si>
  <si>
    <t>MUSIC</t>
  </si>
  <si>
    <t>PART - III : DISCIPLINE  ( to be assessed on a 3 point scale)</t>
  </si>
  <si>
    <t>ATTENDANCE</t>
  </si>
  <si>
    <t>78 DAYS/  88 DAYS</t>
  </si>
  <si>
    <t>PASSED</t>
  </si>
  <si>
    <t>GRADING SYSTEM(Scholastic)</t>
  </si>
  <si>
    <t>GRADING SYSTEM(Co- Scholastic)</t>
  </si>
  <si>
    <t xml:space="preserve">MARKS RANGE </t>
  </si>
  <si>
    <t>GRADE POINTS</t>
  </si>
  <si>
    <t>91-100</t>
  </si>
  <si>
    <t>51-60</t>
  </si>
  <si>
    <t>C1</t>
  </si>
  <si>
    <t>81-90</t>
  </si>
  <si>
    <t>A2</t>
  </si>
  <si>
    <t>41-50</t>
  </si>
  <si>
    <t>C2</t>
  </si>
  <si>
    <t>71-80</t>
  </si>
  <si>
    <t>B1</t>
  </si>
  <si>
    <t>33-40</t>
  </si>
  <si>
    <t>D</t>
  </si>
  <si>
    <t>C</t>
  </si>
  <si>
    <t>61-70</t>
  </si>
  <si>
    <t>B2</t>
  </si>
  <si>
    <t>&lt;32</t>
  </si>
  <si>
    <t>E</t>
  </si>
  <si>
    <t>SUNILKUMAR</t>
  </si>
  <si>
    <t>CLASS TEACHER'S REMARKS:  EXCELLENT PERFORMANCE.</t>
  </si>
  <si>
    <t>81 DAYS /   88 DAYS</t>
  </si>
  <si>
    <t>ABHIRAJ  SINGH  JAMWAL</t>
  </si>
  <si>
    <t>ABHIMANYU SINGH JAMWAL</t>
  </si>
  <si>
    <t>82 DAYS/ 88 DAYS</t>
  </si>
  <si>
    <t>AMAN KUMAR THAPA</t>
  </si>
  <si>
    <t>SIRJANA  THAPA</t>
  </si>
  <si>
    <t xml:space="preserve">COMP.Sc (50) </t>
  </si>
  <si>
    <t>38</t>
  </si>
  <si>
    <t>36</t>
  </si>
  <si>
    <t>CLASS TEACHER'S REMARKS:  GOOD PERFORMANCE.</t>
  </si>
  <si>
    <t>66 DAYS /  88 DAYS</t>
  </si>
  <si>
    <t>39</t>
  </si>
  <si>
    <t>CLASS TEACHER'S REMARKS:   VERY GOOD PERFORMANCE.</t>
  </si>
  <si>
    <t>87 DAYS/ 88 DAYS</t>
  </si>
  <si>
    <t>CLASS TEACHER'S REMARKS:  OUTSTANDING PERFORMANCE.</t>
  </si>
  <si>
    <t>73 DAYS /  88 DAYS</t>
  </si>
  <si>
    <t>ANSH  LORIA</t>
  </si>
  <si>
    <t>NIDHI  KANDROO</t>
  </si>
  <si>
    <t>COMP.Sc(50)</t>
  </si>
  <si>
    <t>CLASS TEACHER'S REMARKS:   SUPERB PERFORMANCE.</t>
  </si>
  <si>
    <t>72 DAYS / 88 DAYS</t>
  </si>
  <si>
    <t>37</t>
  </si>
  <si>
    <t>CLASS TEACHER'S REMARKS:  VERY GOOD PERFORMANCE.</t>
  </si>
  <si>
    <t>77DAYS/ 88 DAYS</t>
  </si>
  <si>
    <t>MANISH  THAPA</t>
  </si>
  <si>
    <t>35</t>
  </si>
  <si>
    <t>54DAYS/ 88 DAYS</t>
  </si>
  <si>
    <t>ARNAV  CHANDIAL</t>
  </si>
  <si>
    <t>MUKESH KUMAR CHANDIAL</t>
  </si>
  <si>
    <t xml:space="preserve">    PA I                                (10)</t>
  </si>
  <si>
    <t>COMP.Sc (50 )</t>
  </si>
  <si>
    <t xml:space="preserve">82 DAYS/  88 DAYS </t>
  </si>
  <si>
    <t>CLASS TEACHER'S REMARKS:  SUPERB PERFORMANCE.</t>
  </si>
  <si>
    <t>85 DAYS / 88 DAYS</t>
  </si>
  <si>
    <t>JAYARAM  BEHERA</t>
  </si>
  <si>
    <t>SUSHRI  SANGITA  BEHERA</t>
  </si>
  <si>
    <t>COMP.Sc  (50 )</t>
  </si>
  <si>
    <t>CLASS TEACHER'S REMARKS:   EXCELLENT PERFORMANCE.</t>
  </si>
  <si>
    <t xml:space="preserve">64 DAYS / 88 DAYS </t>
  </si>
  <si>
    <t>BHAVESH SINGH  BALWAL</t>
  </si>
  <si>
    <t>LOCHAN SINGH  BALWAL</t>
  </si>
  <si>
    <t>MINKA  DEVI</t>
  </si>
  <si>
    <t xml:space="preserve">85 DAYS / 88 DAYS </t>
  </si>
  <si>
    <t>CHAKRIKA  THAKUR</t>
  </si>
  <si>
    <t>BALBIR  SINGH</t>
  </si>
  <si>
    <t>KAMLESH  KUMARI</t>
  </si>
  <si>
    <t>DIVYA  GUPTA</t>
  </si>
  <si>
    <t>AVINASH  GUPTA</t>
  </si>
  <si>
    <t>TANU  GUPTA</t>
  </si>
  <si>
    <t xml:space="preserve">70 DAYS / 88 DAYS </t>
  </si>
  <si>
    <t>SUNNY  KUMAR</t>
  </si>
  <si>
    <t>30</t>
  </si>
  <si>
    <t>CLASS TEACHER'S REMARKS:  GOOD.CAN DO BETTER.</t>
  </si>
  <si>
    <t xml:space="preserve">82 DAYS/ 88 DAYS </t>
  </si>
  <si>
    <t>DRISHTI   SHARMA</t>
  </si>
  <si>
    <t>SUNEEL  SHARMA</t>
  </si>
  <si>
    <t>MONIKA  SHARMA</t>
  </si>
  <si>
    <t xml:space="preserve">38 </t>
  </si>
  <si>
    <t xml:space="preserve"> 64 DAYS / 88 DAYS </t>
  </si>
  <si>
    <t>HANNA  VERMA</t>
  </si>
  <si>
    <t>DEEPAK   JASGOTRA</t>
  </si>
  <si>
    <t>SONIKA  ISHER</t>
  </si>
  <si>
    <t>JAPMEHAR  KAUR</t>
  </si>
  <si>
    <t xml:space="preserve">RAVINDER  PAL  SINGH </t>
  </si>
  <si>
    <t xml:space="preserve">HARNEET   KAUR </t>
  </si>
  <si>
    <t xml:space="preserve">69 DAYS / 88 DAYS </t>
  </si>
  <si>
    <t>JIHAN  KHAJURIA</t>
  </si>
  <si>
    <t>SUNIL  KHAJURIA</t>
  </si>
  <si>
    <t>MEENAKSHI  KHAJURIA</t>
  </si>
  <si>
    <t xml:space="preserve">81 DAYS/  88 DAYS </t>
  </si>
  <si>
    <t xml:space="preserve">76 DAYS / 88 DAYS </t>
  </si>
  <si>
    <t>MD   TAMIM SEKH</t>
  </si>
  <si>
    <t>ABDAR  ALI</t>
  </si>
  <si>
    <t>KHOSNAHAR  SK</t>
  </si>
  <si>
    <t>COMP.Sc  (50)</t>
  </si>
  <si>
    <t xml:space="preserve">77 DAYS / 88 DAYS </t>
  </si>
  <si>
    <t>MYRA  SHARMA</t>
  </si>
  <si>
    <t>SATISH  KUMAR</t>
  </si>
  <si>
    <t>ANU  DEVI</t>
  </si>
  <si>
    <t>71 DAYS /  88 DAYS</t>
  </si>
  <si>
    <t>PAAKHI   SHARMA</t>
  </si>
  <si>
    <t>SANJAY  SHARMA</t>
  </si>
  <si>
    <t>CHANDNI  SHARMA</t>
  </si>
  <si>
    <t>CLASS TEACHER'S REMARKS:  SUPERB PERFORMANCE. KEEP IT UP.</t>
  </si>
  <si>
    <t xml:space="preserve">76 DAYS /  88 DAYS </t>
  </si>
  <si>
    <t>PRATYAKSHA  PARIHAR</t>
  </si>
  <si>
    <t>HITESH  PARIHAR</t>
  </si>
  <si>
    <t>NEROO  BALA</t>
  </si>
  <si>
    <t>CLASS TEACHER'S REMARKS:  GOOD. CAN DO BETTER .</t>
  </si>
  <si>
    <t>PRECIOUS    SHARMA</t>
  </si>
  <si>
    <t>VINAY  KUMAR</t>
  </si>
  <si>
    <t>RITU  SHARMA</t>
  </si>
  <si>
    <t xml:space="preserve">84 DAYS / 88 DAYS </t>
  </si>
  <si>
    <t>PREETHIVARDHAN  MANHAS</t>
  </si>
  <si>
    <t>RAJEEV   MANHAS</t>
  </si>
  <si>
    <t>SHALLU  VERMA</t>
  </si>
  <si>
    <t xml:space="preserve">CLASS TEACHER'S REMARKS :   NEEDS TO WORK HARD. </t>
  </si>
  <si>
    <t xml:space="preserve">83 DAYS / 88 DAYS </t>
  </si>
  <si>
    <t>SANYA   GUPTA</t>
  </si>
  <si>
    <t>ROHIT  GUPTA</t>
  </si>
  <si>
    <t>SONIA  GUPTA</t>
  </si>
  <si>
    <t>74 DAYS /  88 DAYS</t>
  </si>
  <si>
    <t xml:space="preserve">SIDHI  PANDITA </t>
  </si>
  <si>
    <t xml:space="preserve">SUNIL KUMAR  PANDITA  </t>
  </si>
  <si>
    <t xml:space="preserve">ANU PANDITA </t>
  </si>
  <si>
    <t xml:space="preserve">81 DAYS / 88 DAYS </t>
  </si>
  <si>
    <t>SUVREEN KOUR</t>
  </si>
  <si>
    <t>NARINDER  KOUR</t>
  </si>
  <si>
    <t>VAMIKA  PANDITA</t>
  </si>
  <si>
    <t>VIMAL  PANDITA</t>
  </si>
  <si>
    <t>ARCHANA  PANDITA</t>
  </si>
  <si>
    <t xml:space="preserve"> A</t>
  </si>
  <si>
    <t xml:space="preserve">68 DAYS / 88 DAYS </t>
  </si>
  <si>
    <t xml:space="preserve">VASVEE  MANHAS </t>
  </si>
  <si>
    <t xml:space="preserve">NIRJA KUMARI </t>
  </si>
  <si>
    <t xml:space="preserve">80DAYS / 88 DAYS </t>
  </si>
  <si>
    <t>VRINDA  GUPTA</t>
  </si>
  <si>
    <t>NITAN  GUPTA</t>
  </si>
  <si>
    <t>JYOTI   GUPTA</t>
  </si>
  <si>
    <t xml:space="preserve">         AB.</t>
  </si>
  <si>
    <t xml:space="preserve"> 66 DAYS / 88 DAYS </t>
  </si>
  <si>
    <t>SHIVANGI  BHUTYAL</t>
  </si>
  <si>
    <t>ANIL  SINGH</t>
  </si>
  <si>
    <t xml:space="preserve">RENUKA  DEVI </t>
  </si>
  <si>
    <t xml:space="preserve"> 44 DAYS / 88 DAYS </t>
  </si>
  <si>
    <t>OUTSTANDING PERFORMANCE.KEEP IT UP.</t>
  </si>
  <si>
    <t>DATE :7-06-23</t>
  </si>
  <si>
    <t>VERY GOOD .</t>
  </si>
  <si>
    <t>ABHIMANYU  SINGH JAMWAL</t>
  </si>
  <si>
    <t>SUPERB PERFORMANCE. KEEP IT UP.</t>
  </si>
  <si>
    <t xml:space="preserve">  DATE:07-06-2023</t>
  </si>
  <si>
    <t>GOOD PERFORMANCE.CAN DO BETTER.</t>
  </si>
  <si>
    <t>EXCELLENT PERFORMANCE.KEEP IT UP.</t>
  </si>
  <si>
    <t>DATE : 7-06-23</t>
  </si>
  <si>
    <t>GOOD . NEEDS TO WORK HARD.</t>
  </si>
  <si>
    <t>DATE :07-06-23</t>
  </si>
  <si>
    <t>DATE: 07-06-23</t>
  </si>
  <si>
    <t>DATE : 07-06-23</t>
  </si>
  <si>
    <t>ANU SHARMA</t>
  </si>
  <si>
    <t>SATISH SHARMA</t>
  </si>
  <si>
    <t>HITESH PARIHAAR</t>
  </si>
  <si>
    <t xml:space="preserve">                     07-06-23</t>
  </si>
  <si>
    <t>NARINDER KAUR</t>
  </si>
  <si>
    <t xml:space="preserve">UTKARSH </t>
  </si>
  <si>
    <t>NIRMAL KUMAR</t>
  </si>
  <si>
    <t xml:space="preserve">  Class-             II                                          ( Session- 2023-2024)               Class Teacher-EISHA TAGGAR </t>
  </si>
  <si>
    <t xml:space="preserve"> KC GURUKUL PUBLIC SCHOOL</t>
  </si>
  <si>
    <t>RESULT STATEMENT OF ANNUAL EXAMINATION[2023-2024]</t>
  </si>
  <si>
    <t>RESULT STATEMENT OF ANNUAL EXAMINATION[2022-2023]</t>
  </si>
  <si>
    <t xml:space="preserve">TEACHER'S NAME : </t>
  </si>
  <si>
    <t>CLASS : V-A</t>
  </si>
  <si>
    <t>NAME OF STUDENT</t>
  </si>
  <si>
    <t>SCIENCE</t>
  </si>
  <si>
    <t>M.SC.</t>
  </si>
  <si>
    <t>PA 1</t>
  </si>
  <si>
    <t xml:space="preserve">NB </t>
  </si>
  <si>
    <t>SUB ENR.</t>
  </si>
  <si>
    <t xml:space="preserve">TOTAL </t>
  </si>
  <si>
    <t>PA II</t>
  </si>
  <si>
    <t>SE</t>
  </si>
  <si>
    <t>TERM II</t>
  </si>
  <si>
    <t>Affiliation No.          730056</t>
  </si>
  <si>
    <t>School Code : 23553</t>
  </si>
  <si>
    <t>KC GURUKUL PUBLIC SCHOOL   PALOURA  , JAMMU</t>
  </si>
  <si>
    <t xml:space="preserve">Contact No. : </t>
  </si>
  <si>
    <t>6005510660</t>
  </si>
  <si>
    <t xml:space="preserve">Website : </t>
  </si>
  <si>
    <t>www.kcgurukulschool.in</t>
  </si>
  <si>
    <t>REPORT CARD (SESSION : 2022-2023)</t>
  </si>
  <si>
    <t>STUDENT PROFILE</t>
  </si>
  <si>
    <t>NAME :</t>
  </si>
  <si>
    <t>ROLL NO:</t>
  </si>
  <si>
    <t>CLASS &amp; SECTION :</t>
  </si>
  <si>
    <t xml:space="preserve">ADMISSION NO.: </t>
  </si>
  <si>
    <t>D.O.BIRTH :</t>
  </si>
  <si>
    <t>CONTACT NO.:</t>
  </si>
  <si>
    <t>FATHER'S NAME :</t>
  </si>
  <si>
    <t>PART - I : SCHOLASTIC AREA</t>
  </si>
  <si>
    <t xml:space="preserve">SUBJECT </t>
  </si>
  <si>
    <t>TERM - I</t>
  </si>
  <si>
    <t>TERM - II</t>
  </si>
  <si>
    <t>PA I              (10)</t>
  </si>
  <si>
    <t>N B             (5)</t>
  </si>
  <si>
    <t xml:space="preserve">S.E                (5) </t>
  </si>
  <si>
    <t xml:space="preserve">H Y (80) </t>
  </si>
  <si>
    <t>PA  II              (10)</t>
  </si>
  <si>
    <t xml:space="preserve">F (80) </t>
  </si>
  <si>
    <t>MATHEMATICS</t>
  </si>
  <si>
    <t>G.KNOWLEDGE</t>
  </si>
  <si>
    <t>TERM-I M.M.</t>
  </si>
  <si>
    <t>TERM-I M.O</t>
  </si>
  <si>
    <t>TERM-I PER</t>
  </si>
  <si>
    <t>TERM-I GR</t>
  </si>
  <si>
    <t>TERM-II M.M.</t>
  </si>
  <si>
    <t>TERM-II M.O</t>
  </si>
  <si>
    <t>TERM-II PER</t>
  </si>
  <si>
    <t>TERM-II GR</t>
  </si>
  <si>
    <t>OVERALL TOTAL</t>
  </si>
  <si>
    <t>OVERALL PERCENT</t>
  </si>
  <si>
    <t xml:space="preserve">OVERALL GRADE </t>
  </si>
  <si>
    <t>TERM -II ( GRADE)</t>
  </si>
  <si>
    <t xml:space="preserve">REMARKS </t>
  </si>
  <si>
    <t>CLASS TEACHER</t>
  </si>
  <si>
    <t xml:space="preserve">PRINCIPAL </t>
  </si>
  <si>
    <t>EISHA TAGGAR</t>
  </si>
  <si>
    <t>Class-  II                  Class Teacher- EISHA TAGGAR</t>
  </si>
  <si>
    <t>II   A</t>
  </si>
  <si>
    <t>10</t>
  </si>
  <si>
    <t>9.5</t>
  </si>
  <si>
    <t>COMPUTER (50)</t>
  </si>
  <si>
    <t>II  A</t>
  </si>
  <si>
    <t xml:space="preserve">II  A </t>
  </si>
  <si>
    <t>ANIKET  BHAGAT</t>
  </si>
  <si>
    <t>II A</t>
  </si>
  <si>
    <t>VIKAS  MANHAS</t>
  </si>
  <si>
    <t>PURNIMA  DHAR</t>
  </si>
  <si>
    <t>LOCHAN SINGH BHALWAL</t>
  </si>
  <si>
    <t>DEEPAK JASGOTRA</t>
  </si>
  <si>
    <t>TANMEET SINGH</t>
  </si>
  <si>
    <t>MD. TAMIM SEKH</t>
  </si>
  <si>
    <t>NEROO BALA</t>
  </si>
  <si>
    <t xml:space="preserve">RAJEEV MANHAS </t>
  </si>
  <si>
    <t xml:space="preserve">DEEPIKA </t>
  </si>
  <si>
    <t>9.25</t>
  </si>
  <si>
    <t>COMPUTER(50)</t>
  </si>
  <si>
    <t>M.SC. (40)</t>
  </si>
  <si>
    <t>6.75</t>
  </si>
  <si>
    <t>6.5</t>
  </si>
  <si>
    <t>7.75</t>
  </si>
  <si>
    <t>8.25</t>
  </si>
  <si>
    <t>9</t>
  </si>
  <si>
    <t>8</t>
  </si>
  <si>
    <t>7</t>
  </si>
  <si>
    <t>80</t>
  </si>
  <si>
    <t>84</t>
  </si>
  <si>
    <t>70</t>
  </si>
  <si>
    <t>50</t>
  </si>
  <si>
    <t>4</t>
  </si>
  <si>
    <t>66</t>
  </si>
  <si>
    <t>3</t>
  </si>
  <si>
    <t>2</t>
  </si>
  <si>
    <t>43.75</t>
  </si>
  <si>
    <t>42</t>
  </si>
  <si>
    <t>87.25</t>
  </si>
  <si>
    <t>49</t>
  </si>
  <si>
    <t>48</t>
  </si>
  <si>
    <t>45</t>
  </si>
  <si>
    <t>46</t>
  </si>
  <si>
    <t>47</t>
  </si>
  <si>
    <t>203</t>
  </si>
  <si>
    <t>174</t>
  </si>
  <si>
    <t>189</t>
  </si>
  <si>
    <t>185</t>
  </si>
  <si>
    <t>163</t>
  </si>
  <si>
    <t>151</t>
  </si>
  <si>
    <t>196</t>
  </si>
  <si>
    <t>186</t>
  </si>
  <si>
    <t>167</t>
  </si>
  <si>
    <t>184</t>
  </si>
  <si>
    <t>112</t>
  </si>
  <si>
    <t>183</t>
  </si>
  <si>
    <t>145</t>
  </si>
  <si>
    <t>198</t>
  </si>
  <si>
    <t>194</t>
  </si>
  <si>
    <t>162</t>
  </si>
  <si>
    <t>141</t>
  </si>
  <si>
    <t>193</t>
  </si>
  <si>
    <t>161</t>
  </si>
  <si>
    <t>182</t>
  </si>
  <si>
    <t>187</t>
  </si>
  <si>
    <t>192</t>
  </si>
  <si>
    <t>172</t>
  </si>
  <si>
    <t>171</t>
  </si>
  <si>
    <t>155</t>
  </si>
  <si>
    <t>83</t>
  </si>
  <si>
    <t>73</t>
  </si>
  <si>
    <t>174 /203</t>
  </si>
  <si>
    <t>PROMOTED TO CLASS 3</t>
  </si>
  <si>
    <t>189 / 203</t>
  </si>
  <si>
    <t>185 /203</t>
  </si>
  <si>
    <t>151 /203</t>
  </si>
  <si>
    <t>196 / 203</t>
  </si>
  <si>
    <t>167 /203</t>
  </si>
  <si>
    <t>112 /203</t>
  </si>
  <si>
    <t>186 /203</t>
  </si>
  <si>
    <t>183 /203</t>
  </si>
  <si>
    <t>145 /203</t>
  </si>
  <si>
    <t xml:space="preserve">PROMOTED TO CLASS 3 </t>
  </si>
  <si>
    <t>198 /203</t>
  </si>
  <si>
    <t>194 / 203</t>
  </si>
  <si>
    <t>162 /203</t>
  </si>
  <si>
    <t>EXCELLENT PERFORMANCE</t>
  </si>
  <si>
    <t>GOOD.</t>
  </si>
  <si>
    <t>PROMOTED TO CLASS 3.</t>
  </si>
  <si>
    <t>141 /203</t>
  </si>
  <si>
    <t>PROMOTD TO CLASS 3</t>
  </si>
  <si>
    <t>193/203</t>
  </si>
  <si>
    <t>EISHA</t>
  </si>
  <si>
    <t>193 /203</t>
  </si>
  <si>
    <t>163 /203</t>
  </si>
  <si>
    <t>161/ 203</t>
  </si>
  <si>
    <t>182 /203</t>
  </si>
  <si>
    <t>187/203</t>
  </si>
  <si>
    <t>192/203</t>
  </si>
  <si>
    <t>192 /203</t>
  </si>
  <si>
    <t>GOOD. NEEDS TO WORK HARD.</t>
  </si>
  <si>
    <t>172 /203</t>
  </si>
  <si>
    <t>PROMOTED TO CLASS3</t>
  </si>
  <si>
    <t>184 /203</t>
  </si>
  <si>
    <t>189 /203</t>
  </si>
  <si>
    <t>171 /203</t>
  </si>
  <si>
    <t>155 /203</t>
  </si>
  <si>
    <t>83 /203</t>
  </si>
  <si>
    <t>73 /203</t>
  </si>
  <si>
    <t>M.SC. (50)</t>
  </si>
  <si>
    <t>G.KNOWLEDGE(50)</t>
  </si>
  <si>
    <t>M.SC.  (50)</t>
  </si>
  <si>
    <t>OUTSTANDING  PERFORMANCE.</t>
  </si>
  <si>
    <t>BRILLIANT  PERFORMANCE.</t>
  </si>
  <si>
    <t>M.SC.(50)</t>
  </si>
  <si>
    <t>77.5</t>
  </si>
  <si>
    <t>72</t>
  </si>
  <si>
    <t>86.25</t>
  </si>
  <si>
    <t>86</t>
  </si>
  <si>
    <t>93.25</t>
  </si>
  <si>
    <t>95.5</t>
  </si>
  <si>
    <t>94</t>
  </si>
  <si>
    <t>83.5</t>
  </si>
  <si>
    <t xml:space="preserve">ATTENDANCE </t>
  </si>
  <si>
    <t>KC GURUKUL PUBLIC SCHOOL JAMMU</t>
  </si>
  <si>
    <t>Session:</t>
  </si>
  <si>
    <t>Total No. of Students:</t>
  </si>
  <si>
    <t>No. Of Girls:</t>
  </si>
  <si>
    <t>No. of Gen:</t>
  </si>
  <si>
    <t>Roll. No</t>
  </si>
  <si>
    <t>STUDENT NAME</t>
  </si>
  <si>
    <t>Admn. No</t>
  </si>
  <si>
    <t>Date of Addmission</t>
  </si>
  <si>
    <t>Aadhar No.</t>
  </si>
  <si>
    <t>Gender M/F</t>
  </si>
  <si>
    <t>Date Of Birth</t>
  </si>
  <si>
    <t>Father's Name</t>
  </si>
  <si>
    <t>Mother's Name</t>
  </si>
  <si>
    <t>Residential Address</t>
  </si>
  <si>
    <t>Phone No.</t>
  </si>
  <si>
    <t>Admission category</t>
  </si>
  <si>
    <t>Social Category[gen/SC/ST/OBC</t>
  </si>
  <si>
    <t>Minority  category[</t>
  </si>
  <si>
    <t>Differently abled</t>
  </si>
  <si>
    <t>House</t>
  </si>
  <si>
    <t>Parent Occupation [Designation]</t>
  </si>
  <si>
    <t>Email Id</t>
  </si>
  <si>
    <t>Only Child
If No, mention class of sibling</t>
  </si>
  <si>
    <t>Transport availed
if yes, then mention route no.</t>
  </si>
  <si>
    <t>Height</t>
  </si>
  <si>
    <t>Weight</t>
  </si>
  <si>
    <t>Blood Group</t>
  </si>
  <si>
    <t>RESULT FOR 
PREVIOUS EXAM</t>
  </si>
  <si>
    <t>MARKS % OF 
PREVIOUS EXAM</t>
  </si>
  <si>
    <r>
      <t xml:space="preserve">CLASS 
ATTENDED DAYS
</t>
    </r>
    <r>
      <rPr>
        <b/>
        <i/>
        <sz val="10"/>
        <color rgb="FFFF0000"/>
        <rFont val="Calibri"/>
        <family val="2"/>
      </rPr>
      <t>(Previous Year)</t>
    </r>
  </si>
  <si>
    <r>
      <t xml:space="preserve">Class Stream
</t>
    </r>
    <r>
      <rPr>
        <b/>
        <i/>
        <sz val="11"/>
        <color theme="1"/>
        <rFont val="Arial"/>
        <family val="2"/>
        <scheme val="minor"/>
      </rPr>
      <t>For Higher Classes only</t>
    </r>
  </si>
  <si>
    <t>Father</t>
  </si>
  <si>
    <t>Mother</t>
  </si>
  <si>
    <t>Y/N</t>
  </si>
  <si>
    <t>-</t>
  </si>
  <si>
    <t>M</t>
  </si>
  <si>
    <t>H.no.-3,Upper Krishna Nagar,Jammu</t>
  </si>
  <si>
    <t>OBC</t>
  </si>
  <si>
    <t>Parsi</t>
  </si>
  <si>
    <t>Businessman</t>
  </si>
  <si>
    <t>Homemaker</t>
  </si>
  <si>
    <t>monikarani@gmail.com</t>
  </si>
  <si>
    <t>R-6</t>
  </si>
  <si>
    <t>F</t>
  </si>
  <si>
    <t>Govt  Employee  (JEE in PMGSY DEPAR)</t>
  </si>
  <si>
    <t>Home maker</t>
  </si>
  <si>
    <t>pujadevi1986@gmail.com</t>
  </si>
  <si>
    <t>R-9</t>
  </si>
  <si>
    <t xml:space="preserve">VPO KANGRAIL THE BHALWAL DIST-JAMMU </t>
  </si>
  <si>
    <t>Govt. employee  (PDC DEPART)</t>
  </si>
  <si>
    <t>Balbirkala83@gmail.com</t>
  </si>
  <si>
    <t>R-1</t>
  </si>
  <si>
    <t>B-44, Bharat Nagar, Talab Tillo, Jammu</t>
  </si>
  <si>
    <t>dhar. purnima@gmail.com</t>
  </si>
  <si>
    <t>Private</t>
  </si>
  <si>
    <t>369-Shakti Nagar, Jammu</t>
  </si>
  <si>
    <t xml:space="preserve">Contractor GOVT. </t>
  </si>
  <si>
    <t>vinodloria@gmail.com</t>
  </si>
  <si>
    <t>R-7</t>
  </si>
  <si>
    <t>Govt Employee IN JK  Police Constable</t>
  </si>
  <si>
    <t>satyandersharma28@gmail.com</t>
  </si>
  <si>
    <t>14/10/2016</t>
  </si>
  <si>
    <t>L.NO-3 SURYAVANSHI NAGAR MUTHI LOWER ROOP NAGAR JMU</t>
  </si>
  <si>
    <t>Civil engineer</t>
  </si>
  <si>
    <t>Teacher</t>
  </si>
  <si>
    <t>mukeshchandel1985@gmail.com</t>
  </si>
  <si>
    <t>W-2</t>
  </si>
  <si>
    <t>VID- 9192512643444423</t>
  </si>
  <si>
    <t>17/11/2016</t>
  </si>
  <si>
    <t>Sharma Mansion, Tawi Enclave, oppo Yaga Ashram, SOS school, Jammu</t>
  </si>
  <si>
    <t>ST</t>
  </si>
  <si>
    <t>Service ASCOMS Hospital</t>
  </si>
  <si>
    <t>rohit9525@gmail.com</t>
  </si>
  <si>
    <t>R5</t>
  </si>
  <si>
    <t>House no. 100, Mangal near Patta Paloura (Ramban)</t>
  </si>
  <si>
    <t>Armed Force</t>
  </si>
  <si>
    <t>singhlochan447@gmail.com</t>
  </si>
  <si>
    <t>H.NO-173,GALI NO-20 JAWAHAR NAGAR NEW PLOT JAMMU</t>
  </si>
  <si>
    <t>Business man</t>
  </si>
  <si>
    <t>R-8</t>
  </si>
  <si>
    <t>H.no-144,Mandlik Nagar,Paloura,BSF</t>
  </si>
  <si>
    <t>Serviceman (BSF Constable)</t>
  </si>
  <si>
    <t>kumarsunny3809@gmail.com</t>
  </si>
  <si>
    <t>W-1</t>
  </si>
  <si>
    <t>Ponichak Jammu</t>
  </si>
  <si>
    <t>Shopkeeper</t>
  </si>
  <si>
    <t>W-4</t>
  </si>
  <si>
    <t>29/08/2016</t>
  </si>
  <si>
    <t>Govt Employee IN  MES</t>
  </si>
  <si>
    <t>Govt. Teacher</t>
  </si>
  <si>
    <t>R-2</t>
  </si>
  <si>
    <t>747003504494</t>
  </si>
  <si>
    <t>F-248,UPPER KRISHNA NAGAR ,JAMMU</t>
  </si>
  <si>
    <t>0065-84684142</t>
  </si>
  <si>
    <t>ENGINEER in IT DEPART.</t>
  </si>
  <si>
    <t>ravinderpalsingh@hotmail.com</t>
  </si>
  <si>
    <t>29/04/2016</t>
  </si>
  <si>
    <t>TOP PALOURA JAMMU</t>
  </si>
  <si>
    <t xml:space="preserve"> GOVT Employee (CRPF Medical assistant)</t>
  </si>
  <si>
    <t>23/3/2016</t>
  </si>
  <si>
    <t>3/111 Indravihar old janipur near park,jammu 180007</t>
  </si>
  <si>
    <t>Pvt.job</t>
  </si>
  <si>
    <t>malhotra.tanmeet7@gmail.com</t>
  </si>
  <si>
    <t>958523423230</t>
  </si>
  <si>
    <t>27/01/2016</t>
  </si>
  <si>
    <t>MISHRIWALA NEAR GOVT HOSPITAL JAMMU</t>
  </si>
  <si>
    <t>26/08/2015</t>
  </si>
  <si>
    <t>Hno. - 294, sec-2 Roop Nagar, near JDA complex</t>
  </si>
  <si>
    <t>ID-Chandnisharmapp84@gmail.com</t>
  </si>
  <si>
    <t>R-3</t>
  </si>
  <si>
    <t>338288023809</t>
  </si>
  <si>
    <t>21/04/2016</t>
  </si>
  <si>
    <t>PHASE-IST,WARD NO-59 MANDLIK NAGAR JAMMU</t>
  </si>
  <si>
    <t>Computer operater(Monalisa) Digiana</t>
  </si>
  <si>
    <t>Private Auto</t>
  </si>
  <si>
    <t>795599640530</t>
  </si>
  <si>
    <t>01-03-2015</t>
  </si>
  <si>
    <t>Govt.employee ( JK Police Head Constable)</t>
  </si>
  <si>
    <t>sunilpandita39@gmail.com</t>
  </si>
  <si>
    <t>205057110714</t>
  </si>
  <si>
    <t>Talab Tillo,Gulami Chak Camp</t>
  </si>
  <si>
    <t>Govt.employee ( JK Police SGCT)</t>
  </si>
  <si>
    <t>gs7618046@gmail.com</t>
  </si>
  <si>
    <t>250671310211</t>
  </si>
  <si>
    <t>14/02/2015</t>
  </si>
  <si>
    <t>Lane no. -14, Baba Lal Ji Temple, Lakshmi Nagar, Muthi, Jammu</t>
  </si>
  <si>
    <t>Indian Army (RHM)</t>
  </si>
  <si>
    <t>Home Maker</t>
  </si>
  <si>
    <t>Pvt Van</t>
  </si>
  <si>
    <t>580794864390</t>
  </si>
  <si>
    <t>17/02/2016</t>
  </si>
  <si>
    <t xml:space="preserve">Ex-serviceman (Army) </t>
  </si>
  <si>
    <t xml:space="preserve"> Home maker</t>
  </si>
  <si>
    <t>445405591884</t>
  </si>
  <si>
    <t>15/02/2017</t>
  </si>
  <si>
    <t>Hno. -17, lane no. -3, Bharat Nagar, Bantalab Jammu</t>
  </si>
  <si>
    <t>Self Employed</t>
  </si>
  <si>
    <t>agniinternational@gmail.com</t>
  </si>
  <si>
    <t>R-3 one way</t>
  </si>
  <si>
    <t>348992732564</t>
  </si>
  <si>
    <t>14/04/2016</t>
  </si>
  <si>
    <t>148 Batalion BSF Paloura Camp, Jammu</t>
  </si>
  <si>
    <t>GOVT. EMPLOYEE (BSF)</t>
  </si>
  <si>
    <t>986015793615</t>
  </si>
  <si>
    <t>29/03/2016</t>
  </si>
  <si>
    <t>BSF Paloura</t>
  </si>
  <si>
    <t>abdarali0699@gmail.com</t>
  </si>
  <si>
    <t>22/11/2015</t>
  </si>
  <si>
    <t>719/5 PO- Vinayak Bazaar, Puran Nagar, Jammu</t>
  </si>
  <si>
    <t>Gupta.nitin@gmail.com</t>
  </si>
  <si>
    <t>T2</t>
  </si>
  <si>
    <t>18/02/2016</t>
  </si>
  <si>
    <t>JMC-680, Lane No.5 Bhawani Nagar Talab Tillo Jammu.</t>
  </si>
  <si>
    <t>9419100379</t>
  </si>
  <si>
    <t>W1</t>
  </si>
  <si>
    <t>23/08/2016</t>
  </si>
  <si>
    <t>Parihar Kuteer Suraksha Vihar Near Gopal Mandir Top Paloura Jammu.</t>
  </si>
  <si>
    <t>7006765516</t>
  </si>
  <si>
    <t>Computer  Teacher</t>
  </si>
  <si>
    <t>05/04/2017</t>
  </si>
  <si>
    <t>H.No. 260  Mandlik Nagar, Phase II Sherkhania Paloura , Jammu.</t>
  </si>
  <si>
    <t>8082732607</t>
  </si>
  <si>
    <t xml:space="preserve">Indian Army </t>
  </si>
  <si>
    <t>H.NO. 14 , Lane NO. 5  Bhawani Nagar Talab Tillo Jammu.</t>
  </si>
  <si>
    <t>B.E (Electrial) Bussinessman</t>
  </si>
  <si>
    <t>jamwal396@gmail.com</t>
  </si>
  <si>
    <t>Chandan Vihar Muthi  W-7 H.No. 18 Lane No.2</t>
  </si>
  <si>
    <t>Defence Govt. Job</t>
  </si>
  <si>
    <t>Govt, Job at Shalamar Hospital.</t>
  </si>
  <si>
    <t>Pvt</t>
  </si>
  <si>
    <t>Bussinessman</t>
  </si>
  <si>
    <t>Profile of Class:II</t>
  </si>
  <si>
    <t>No. of Boys:  13</t>
  </si>
  <si>
    <t>Rajesh Kumar</t>
  </si>
  <si>
    <t>Monika Rani</t>
  </si>
  <si>
    <t>Peace</t>
  </si>
  <si>
    <t>A+</t>
  </si>
  <si>
    <t xml:space="preserve"> Sunil Kumar</t>
  </si>
  <si>
    <t xml:space="preserve"> Puja  Devi</t>
  </si>
  <si>
    <t>Qno. - 305, Janipur housing colony, Jammu</t>
  </si>
  <si>
    <t>SC</t>
  </si>
  <si>
    <t>Prosperity</t>
  </si>
  <si>
    <t>B+</t>
  </si>
  <si>
    <t xml:space="preserve"> Abhimanyu Singh Jamwal</t>
  </si>
  <si>
    <t xml:space="preserve"> Suman Rani</t>
  </si>
  <si>
    <t>Gen</t>
  </si>
  <si>
    <t>Courage</t>
  </si>
  <si>
    <t>Aman Kumar Thapa</t>
  </si>
  <si>
    <t>Sirjana Thapa</t>
  </si>
  <si>
    <t>Ward No. 59  Jk Colony B.S.F Paloura Jammu.</t>
  </si>
  <si>
    <t>pvt</t>
  </si>
  <si>
    <t xml:space="preserve"> Balbir Kala                        </t>
  </si>
  <si>
    <t xml:space="preserve"> Bandana</t>
  </si>
  <si>
    <t>Vikas Manhas</t>
  </si>
  <si>
    <t>Purnima Dhar</t>
  </si>
  <si>
    <t>Passion</t>
  </si>
  <si>
    <t>Vinod Loria</t>
  </si>
  <si>
    <t>Nidhi Kandroo</t>
  </si>
  <si>
    <t>O+</t>
  </si>
  <si>
    <t xml:space="preserve"> Satyander Sharma    </t>
  </si>
  <si>
    <t xml:space="preserve"> Anuradha</t>
  </si>
  <si>
    <t>Near RoyL farm Banquet Hall, Opposite Uppal Sweet Shop Kote Road , Purkhoo Jammu.</t>
  </si>
  <si>
    <t>Manish Thapa</t>
  </si>
  <si>
    <t xml:space="preserve"> Priyanka Thapa</t>
  </si>
  <si>
    <t>Mukesh Kumar Chandial</t>
  </si>
  <si>
    <t xml:space="preserve"> Prinka Kumari </t>
  </si>
  <si>
    <t xml:space="preserve"> Rohit Sharma</t>
  </si>
  <si>
    <t>Arti Sharma</t>
  </si>
  <si>
    <t xml:space="preserve"> Jayaram Behera</t>
  </si>
  <si>
    <t xml:space="preserve"> Sushri Sangita Behera</t>
  </si>
  <si>
    <t>Lochan Singh Balwal</t>
  </si>
  <si>
    <t>Minka Devi</t>
  </si>
  <si>
    <t>26/07/216</t>
  </si>
  <si>
    <t xml:space="preserve"> Balbir Singh            </t>
  </si>
  <si>
    <t>Kamlesh Kumari</t>
  </si>
  <si>
    <t xml:space="preserve"> Avinash Gupta                     </t>
  </si>
  <si>
    <t xml:space="preserve"> Tanu Gupta</t>
  </si>
  <si>
    <t>Sunny Kumar</t>
  </si>
  <si>
    <t>.Priya</t>
  </si>
  <si>
    <t>Courge</t>
  </si>
  <si>
    <t xml:space="preserve"> Suneel Sharma</t>
  </si>
  <si>
    <t xml:space="preserve"> Monika Sharma</t>
  </si>
  <si>
    <t xml:space="preserve"> Deepak Jasgotra</t>
  </si>
  <si>
    <t>Sonika Isher</t>
  </si>
  <si>
    <t>Resham Ghar Colony Near Auto Stand Jammu.</t>
  </si>
  <si>
    <t xml:space="preserve">Ravinder Pal Singh           </t>
  </si>
  <si>
    <t xml:space="preserve"> Harneet Kour </t>
  </si>
  <si>
    <t xml:space="preserve"> Sunil Khajuria                       </t>
  </si>
  <si>
    <t xml:space="preserve"> Meenakshi Khajuria</t>
  </si>
  <si>
    <t>Tanmeet Singh</t>
  </si>
  <si>
    <t>Rupinder Kour</t>
  </si>
  <si>
    <t>Abdar Ali</t>
  </si>
  <si>
    <t xml:space="preserve"> Khosnahar Sk</t>
  </si>
  <si>
    <t>0+</t>
  </si>
  <si>
    <t xml:space="preserve"> Satish Kumar             </t>
  </si>
  <si>
    <t xml:space="preserve"> Anu Devi</t>
  </si>
  <si>
    <t>Sanjay Sharma</t>
  </si>
  <si>
    <t xml:space="preserve"> Chandni Sharma</t>
  </si>
  <si>
    <t>Hitesh Parihar</t>
  </si>
  <si>
    <t>Neroo Bala</t>
  </si>
  <si>
    <t>w1</t>
  </si>
  <si>
    <t>AB+</t>
  </si>
  <si>
    <t>Vinay Kumar</t>
  </si>
  <si>
    <t xml:space="preserve"> Ritu Sharma</t>
  </si>
  <si>
    <t xml:space="preserve">Rajeev Manhas                 </t>
  </si>
  <si>
    <t>Shallu Verma</t>
  </si>
  <si>
    <t xml:space="preserve"> Rohit Gupta</t>
  </si>
  <si>
    <t>Sonia Gupta</t>
  </si>
  <si>
    <t xml:space="preserve"> Sunil Kumar Pandita</t>
  </si>
  <si>
    <t>Anu Pandita</t>
  </si>
  <si>
    <t>Vand Brahmna Ward No. 32 Ponichak  Jammu.</t>
  </si>
  <si>
    <t>Gurpreet Singh</t>
  </si>
  <si>
    <t>Narinder kour</t>
  </si>
  <si>
    <t xml:space="preserve"> Ashu Tosh Kumar</t>
  </si>
  <si>
    <t xml:space="preserve"> Babita Rani</t>
  </si>
  <si>
    <t xml:space="preserve"> Vimal Pandita</t>
  </si>
  <si>
    <t>Archana Pandita</t>
  </si>
  <si>
    <t>Nirmal Manhas</t>
  </si>
  <si>
    <t>Nirja Kumari</t>
  </si>
  <si>
    <t>Geeta colony Lane No.6 Lale-da-bagh, Anant Vihar, P/O- Muthi, Jammu</t>
  </si>
  <si>
    <t>Nitan Gupta</t>
  </si>
  <si>
    <t xml:space="preserve"> Jyoti Gupta</t>
  </si>
  <si>
    <t>Anil Singh</t>
  </si>
  <si>
    <t>Santipuram Muthi , Lane No. 2 Lower Roop Nagar Jammu.</t>
  </si>
  <si>
    <t>Army</t>
  </si>
  <si>
    <t>R3</t>
  </si>
  <si>
    <t>JULAKHA  MONDAL</t>
  </si>
  <si>
    <t>RAJIB  MONDAL</t>
  </si>
  <si>
    <t>148 BN  BSF Campus  Paloura Jammu.</t>
  </si>
  <si>
    <t>ourage</t>
  </si>
  <si>
    <t>Govt.employee</t>
  </si>
  <si>
    <t>W3</t>
  </si>
  <si>
    <t xml:space="preserve">SARTHAK KOUSHAL </t>
  </si>
  <si>
    <t>224-D-Extension Bharat Nagar. Tallab Tillo Jammu.</t>
  </si>
  <si>
    <t>sindubhagat63@gmail.com</t>
  </si>
  <si>
    <t>R-10</t>
  </si>
  <si>
    <t xml:space="preserve">TOTAL STUDENTS </t>
  </si>
  <si>
    <t xml:space="preserve">TOTAL NO. OF STUDENTS : </t>
  </si>
  <si>
    <t>BOYS</t>
  </si>
  <si>
    <t>GIRLS</t>
  </si>
  <si>
    <t>AVERAGE ATTENDANCE OF BOYS :</t>
  </si>
  <si>
    <t>AVERAGE ATTENDACE OF GIRLS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</si>
</sst>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_ &quot;₹&quot;\ * #,##0.00_ ;_ &quot;₹&quot;\ * \-#,##0.00_ ;_ &quot;₹&quot;\ * &quot;-&quot;??_ ;_ @_ "/>
    <numFmt numFmtId="165" formatCode="0.0"/>
  </numFmts>
  <fonts count="69">
    <font>
      <sz val="10"/>
      <color rgb="FF000000"/>
      <name val="Arial"/>
      <charset val="134"/>
    </font>
    <font>
      <sz val="11"/>
      <color theme="1"/>
      <name val="Arial"/>
      <family val="2"/>
      <scheme val="minor"/>
    </font>
    <font>
      <b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0"/>
      <color rgb="FF000000"/>
      <name val="Times New Roman"/>
      <family val="1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sz val="10"/>
      <name val="Arial"/>
      <family val="2"/>
    </font>
    <font>
      <b/>
      <sz val="12"/>
      <color theme="1"/>
      <name val="Calibri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</font>
    <font>
      <b/>
      <sz val="11"/>
      <color theme="1"/>
      <name val="Times New Roman"/>
      <family val="1"/>
    </font>
    <font>
      <b/>
      <sz val="12"/>
      <color theme="1"/>
      <name val="Calibri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color theme="1"/>
      <name val="Times New Roman"/>
      <family val="1"/>
    </font>
    <font>
      <b/>
      <sz val="14"/>
      <color theme="1"/>
      <name val="Calibri"/>
      <family val="2"/>
    </font>
    <font>
      <sz val="11"/>
      <color theme="1"/>
      <name val="Times New Roman"/>
      <family val="1"/>
    </font>
    <font>
      <b/>
      <sz val="11"/>
      <color theme="1"/>
      <name val="Calibri"/>
      <family val="2"/>
    </font>
    <font>
      <b/>
      <sz val="12"/>
      <color theme="1"/>
      <name val="Times New Roman"/>
      <family val="1"/>
    </font>
    <font>
      <b/>
      <sz val="11"/>
      <name val="Times New Roman"/>
      <family val="1"/>
    </font>
    <font>
      <b/>
      <sz val="11"/>
      <name val="Times New Roman"/>
      <family val="1"/>
    </font>
    <font>
      <sz val="12"/>
      <color theme="1"/>
      <name val="Times New Roman"/>
      <family val="1"/>
    </font>
    <font>
      <sz val="11"/>
      <name val="Calibri"/>
      <family val="2"/>
    </font>
    <font>
      <b/>
      <sz val="14"/>
      <color rgb="FF000000"/>
      <name val="Times New Roman"/>
      <family val="1"/>
    </font>
    <font>
      <b/>
      <sz val="11"/>
      <color rgb="FF000000"/>
      <name val="Arial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6"/>
      <color rgb="FF000000"/>
      <name val="Times New Roman"/>
      <family val="1"/>
    </font>
    <font>
      <sz val="14"/>
      <color rgb="FF000000"/>
      <name val="Arial"/>
      <family val="2"/>
    </font>
    <font>
      <b/>
      <sz val="14"/>
      <color theme="1"/>
      <name val="Arial"/>
      <family val="2"/>
      <scheme val="minor"/>
    </font>
    <font>
      <b/>
      <sz val="14"/>
      <color rgb="FF000000"/>
      <name val="Arial"/>
      <family val="2"/>
    </font>
    <font>
      <sz val="14"/>
      <color theme="1"/>
      <name val="Arial"/>
      <family val="2"/>
      <scheme val="minor"/>
    </font>
    <font>
      <sz val="11"/>
      <color rgb="FF000000"/>
      <name val="Calibri"/>
      <family val="2"/>
    </font>
    <font>
      <b/>
      <sz val="14"/>
      <color rgb="FF000000"/>
      <name val="Calibri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2"/>
      <color rgb="FF000000"/>
      <name val="Times New Roman"/>
      <family val="1"/>
    </font>
    <font>
      <b/>
      <sz val="11"/>
      <name val="Calibri"/>
      <family val="2"/>
    </font>
    <font>
      <b/>
      <sz val="11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12"/>
      <color rgb="FF000000"/>
      <name val="Calibri"/>
      <family val="2"/>
    </font>
    <font>
      <b/>
      <sz val="16"/>
      <color theme="1"/>
      <name val="Arial"/>
      <family val="2"/>
      <scheme val="minor"/>
    </font>
    <font>
      <u/>
      <sz val="11"/>
      <color theme="10"/>
      <name val="Calibri"/>
      <family val="2"/>
    </font>
    <font>
      <b/>
      <u/>
      <sz val="11"/>
      <color theme="1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sz val="9"/>
      <color theme="1"/>
      <name val="Arial"/>
      <family val="2"/>
      <scheme val="minor"/>
    </font>
    <font>
      <b/>
      <sz val="11"/>
      <name val="Times New Roman"/>
      <family val="1"/>
    </font>
    <font>
      <b/>
      <sz val="10"/>
      <color rgb="FF000000"/>
      <name val="Arial"/>
      <family val="2"/>
    </font>
    <font>
      <b/>
      <sz val="9"/>
      <color theme="1"/>
      <name val="Times New Roman"/>
      <family val="1"/>
    </font>
    <font>
      <b/>
      <sz val="11"/>
      <color rgb="FF000000"/>
      <name val="Arial"/>
      <family val="2"/>
    </font>
    <font>
      <b/>
      <sz val="11"/>
      <name val="Arial"/>
      <family val="2"/>
      <scheme val="minor"/>
    </font>
    <font>
      <b/>
      <sz val="12"/>
      <color theme="1"/>
      <name val="Times New Roman"/>
      <family val="1"/>
    </font>
    <font>
      <b/>
      <sz val="12"/>
      <color rgb="FF000000"/>
      <name val="Calibri"/>
      <family val="2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3"/>
      <color rgb="FFFF0000"/>
      <name val="Arial"/>
      <family val="2"/>
      <scheme val="minor"/>
    </font>
    <font>
      <b/>
      <sz val="10"/>
      <color theme="1"/>
      <name val="Times New Roman"/>
      <family val="1"/>
    </font>
    <font>
      <b/>
      <i/>
      <sz val="10"/>
      <color rgb="FFFF0000"/>
      <name val="Calibri"/>
      <family val="2"/>
    </font>
    <font>
      <b/>
      <i/>
      <sz val="11"/>
      <color theme="1"/>
      <name val="Arial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auto="1"/>
      </left>
      <right/>
      <top/>
      <bottom/>
      <diagonal/>
    </border>
    <border>
      <left/>
      <right style="medium">
        <color rgb="FFCCCCCC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44" fontId="16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62" fillId="0" borderId="55" applyNumberFormat="0" applyFill="0" applyAlignment="0" applyProtection="0"/>
    <xf numFmtId="0" fontId="63" fillId="0" borderId="56" applyNumberFormat="0" applyFill="0" applyAlignment="0" applyProtection="0"/>
  </cellStyleXfs>
  <cellXfs count="665">
    <xf numFmtId="0" fontId="0" fillId="0" borderId="0" xfId="0" applyFont="1" applyAlignment="1"/>
    <xf numFmtId="0" fontId="2" fillId="0" borderId="0" xfId="0" applyFont="1"/>
    <xf numFmtId="0" fontId="2" fillId="0" borderId="6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2" fillId="0" borderId="5" xfId="0" applyFont="1" applyBorder="1" applyAlignment="1">
      <alignment horizontal="center" wrapText="1"/>
    </xf>
    <xf numFmtId="0" fontId="2" fillId="0" borderId="5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5" xfId="0" applyFont="1" applyBorder="1" applyAlignment="1">
      <alignment horizontal="center"/>
    </xf>
    <xf numFmtId="0" fontId="2" fillId="0" borderId="5" xfId="0" applyFont="1" applyBorder="1" applyAlignment="1">
      <alignment wrapText="1"/>
    </xf>
    <xf numFmtId="0" fontId="2" fillId="0" borderId="18" xfId="0" applyFont="1" applyBorder="1" applyAlignment="1">
      <alignment wrapText="1"/>
    </xf>
    <xf numFmtId="0" fontId="2" fillId="0" borderId="19" xfId="0" applyFont="1" applyBorder="1" applyAlignment="1">
      <alignment wrapText="1"/>
    </xf>
    <xf numFmtId="0" fontId="2" fillId="0" borderId="20" xfId="0" applyFont="1" applyBorder="1" applyAlignment="1">
      <alignment wrapText="1"/>
    </xf>
    <xf numFmtId="0" fontId="5" fillId="0" borderId="6" xfId="0" applyFont="1" applyBorder="1" applyAlignment="1"/>
    <xf numFmtId="0" fontId="5" fillId="0" borderId="17" xfId="0" applyFont="1" applyBorder="1" applyAlignment="1"/>
    <xf numFmtId="0" fontId="7" fillId="0" borderId="24" xfId="0" applyFont="1" applyBorder="1"/>
    <xf numFmtId="0" fontId="8" fillId="0" borderId="23" xfId="0" applyFont="1" applyBorder="1" applyAlignment="1"/>
    <xf numFmtId="0" fontId="8" fillId="0" borderId="17" xfId="0" applyFont="1" applyBorder="1" applyAlignment="1"/>
    <xf numFmtId="0" fontId="8" fillId="0" borderId="24" xfId="0" applyFont="1" applyBorder="1" applyAlignment="1"/>
    <xf numFmtId="0" fontId="8" fillId="0" borderId="24" xfId="0" applyFont="1" applyBorder="1" applyAlignment="1">
      <alignment horizontal="center"/>
    </xf>
    <xf numFmtId="0" fontId="9" fillId="0" borderId="23" xfId="0" applyFont="1" applyBorder="1"/>
    <xf numFmtId="0" fontId="8" fillId="0" borderId="23" xfId="0" applyFont="1" applyBorder="1" applyAlignment="1">
      <alignment horizontal="left"/>
    </xf>
    <xf numFmtId="0" fontId="8" fillId="0" borderId="17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0" borderId="24" xfId="0" applyFont="1" applyBorder="1" applyAlignment="1"/>
    <xf numFmtId="0" fontId="12" fillId="0" borderId="6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15" fillId="0" borderId="0" xfId="0" applyFont="1" applyAlignment="1"/>
    <xf numFmtId="0" fontId="11" fillId="0" borderId="17" xfId="0" applyFont="1" applyBorder="1" applyAlignment="1"/>
    <xf numFmtId="0" fontId="5" fillId="0" borderId="0" xfId="0" applyFont="1" applyAlignment="1"/>
    <xf numFmtId="0" fontId="11" fillId="0" borderId="0" xfId="0" applyFont="1" applyAlignment="1"/>
    <xf numFmtId="0" fontId="16" fillId="0" borderId="0" xfId="0" applyFont="1" applyAlignment="1"/>
    <xf numFmtId="0" fontId="17" fillId="0" borderId="6" xfId="0" applyFont="1" applyBorder="1" applyAlignment="1">
      <alignment horizontal="center"/>
    </xf>
    <xf numFmtId="0" fontId="11" fillId="0" borderId="6" xfId="0" applyFont="1" applyBorder="1" applyAlignment="1"/>
    <xf numFmtId="0" fontId="17" fillId="0" borderId="28" xfId="0" applyFont="1" applyFill="1" applyBorder="1" applyAlignment="1">
      <alignment horizontal="center"/>
    </xf>
    <xf numFmtId="0" fontId="12" fillId="0" borderId="28" xfId="0" applyFont="1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7" fillId="0" borderId="27" xfId="0" applyFont="1" applyFill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24" xfId="0" applyFont="1" applyBorder="1" applyAlignment="1"/>
    <xf numFmtId="0" fontId="19" fillId="0" borderId="6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20" fillId="0" borderId="24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2" fillId="0" borderId="5" xfId="0" applyFont="1" applyBorder="1"/>
    <xf numFmtId="0" fontId="22" fillId="0" borderId="5" xfId="0" applyFont="1" applyBorder="1" applyAlignment="1"/>
    <xf numFmtId="0" fontId="23" fillId="0" borderId="5" xfId="0" applyFont="1" applyBorder="1" applyAlignment="1"/>
    <xf numFmtId="0" fontId="17" fillId="0" borderId="7" xfId="0" applyFont="1" applyBorder="1" applyAlignment="1">
      <alignment horizontal="center"/>
    </xf>
    <xf numFmtId="0" fontId="22" fillId="0" borderId="29" xfId="0" applyFont="1" applyBorder="1" applyAlignment="1"/>
    <xf numFmtId="0" fontId="12" fillId="0" borderId="7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7" fillId="0" borderId="5" xfId="0" applyFont="1" applyFill="1" applyBorder="1" applyAlignment="1">
      <alignment horizontal="center"/>
    </xf>
    <xf numFmtId="0" fontId="22" fillId="0" borderId="5" xfId="0" applyFont="1" applyBorder="1" applyAlignment="1">
      <alignment horizontal="left"/>
    </xf>
    <xf numFmtId="0" fontId="12" fillId="0" borderId="5" xfId="0" applyFont="1" applyFill="1" applyBorder="1" applyAlignment="1">
      <alignment horizontal="center"/>
    </xf>
    <xf numFmtId="0" fontId="22" fillId="0" borderId="5" xfId="0" applyFont="1" applyBorder="1" applyAlignment="1">
      <alignment horizontal="left"/>
    </xf>
    <xf numFmtId="9" fontId="21" fillId="0" borderId="6" xfId="0" applyNumberFormat="1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/>
    <xf numFmtId="0" fontId="27" fillId="0" borderId="5" xfId="0" applyFont="1" applyBorder="1" applyAlignment="1">
      <alignment horizontal="center"/>
    </xf>
    <xf numFmtId="0" fontId="14" fillId="0" borderId="24" xfId="0" applyFont="1" applyBorder="1"/>
    <xf numFmtId="0" fontId="0" fillId="0" borderId="0" xfId="0"/>
    <xf numFmtId="0" fontId="29" fillId="0" borderId="5" xfId="0" applyFont="1" applyBorder="1" applyAlignment="1">
      <alignment horizontal="center"/>
    </xf>
    <xf numFmtId="164" fontId="4" fillId="0" borderId="5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5" xfId="0" applyNumberFormat="1" applyFont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wrapText="1"/>
    </xf>
    <xf numFmtId="49" fontId="4" fillId="0" borderId="5" xfId="0" applyNumberFormat="1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4" fillId="0" borderId="5" xfId="0" applyFont="1" applyBorder="1"/>
    <xf numFmtId="0" fontId="4" fillId="0" borderId="0" xfId="0" applyFont="1"/>
    <xf numFmtId="0" fontId="0" fillId="0" borderId="5" xfId="0" applyBorder="1"/>
    <xf numFmtId="0" fontId="26" fillId="0" borderId="5" xfId="0" applyFont="1" applyBorder="1"/>
    <xf numFmtId="0" fontId="26" fillId="0" borderId="5" xfId="0" applyFont="1" applyBorder="1" applyAlignment="1">
      <alignment horizontal="left"/>
    </xf>
    <xf numFmtId="0" fontId="26" fillId="0" borderId="5" xfId="0" applyFont="1" applyBorder="1" applyAlignment="1">
      <alignment horizontal="center"/>
    </xf>
    <xf numFmtId="49" fontId="30" fillId="2" borderId="5" xfId="0" applyNumberFormat="1" applyFont="1" applyFill="1" applyBorder="1" applyAlignment="1">
      <alignment horizontal="center" vertical="center" wrapText="1"/>
    </xf>
    <xf numFmtId="49" fontId="30" fillId="2" borderId="5" xfId="0" applyNumberFormat="1" applyFont="1" applyFill="1" applyBorder="1" applyAlignment="1">
      <alignment horizontal="center" wrapText="1"/>
    </xf>
    <xf numFmtId="2" fontId="26" fillId="0" borderId="5" xfId="0" applyNumberFormat="1" applyFont="1" applyBorder="1" applyAlignment="1">
      <alignment horizontal="center"/>
    </xf>
    <xf numFmtId="49" fontId="26" fillId="0" borderId="5" xfId="0" applyNumberFormat="1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/>
    </xf>
    <xf numFmtId="0" fontId="30" fillId="2" borderId="5" xfId="0" applyFont="1" applyFill="1" applyBorder="1" applyAlignment="1">
      <alignment horizontal="center"/>
    </xf>
    <xf numFmtId="1" fontId="26" fillId="0" borderId="5" xfId="0" applyNumberFormat="1" applyFont="1" applyBorder="1" applyAlignment="1">
      <alignment horizontal="center"/>
    </xf>
    <xf numFmtId="0" fontId="26" fillId="0" borderId="5" xfId="0" applyFont="1" applyBorder="1" applyAlignment="1">
      <alignment horizontal="left" wrapText="1"/>
    </xf>
    <xf numFmtId="49" fontId="26" fillId="0" borderId="5" xfId="0" applyNumberFormat="1" applyFont="1" applyBorder="1" applyAlignment="1">
      <alignment horizontal="center" vertical="center" wrapText="1"/>
    </xf>
    <xf numFmtId="49" fontId="26" fillId="0" borderId="5" xfId="0" applyNumberFormat="1" applyFont="1" applyBorder="1" applyAlignment="1">
      <alignment horizontal="center" wrapText="1"/>
    </xf>
    <xf numFmtId="49" fontId="26" fillId="0" borderId="5" xfId="0" applyNumberFormat="1" applyFont="1" applyBorder="1"/>
    <xf numFmtId="0" fontId="32" fillId="0" borderId="5" xfId="0" applyFont="1" applyBorder="1" applyAlignment="1">
      <alignment horizontal="left"/>
    </xf>
    <xf numFmtId="0" fontId="31" fillId="0" borderId="5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3" fillId="0" borderId="5" xfId="0" applyFont="1" applyBorder="1" applyAlignment="1">
      <alignment horizontal="center"/>
    </xf>
    <xf numFmtId="0" fontId="32" fillId="0" borderId="5" xfId="0" applyFont="1" applyBorder="1"/>
    <xf numFmtId="0" fontId="31" fillId="0" borderId="5" xfId="0" applyFont="1" applyBorder="1"/>
    <xf numFmtId="0" fontId="32" fillId="0" borderId="5" xfId="0" applyFont="1" applyBorder="1" applyAlignment="1">
      <alignment horizontal="center" wrapText="1"/>
    </xf>
    <xf numFmtId="0" fontId="32" fillId="0" borderId="5" xfId="0" applyFont="1" applyBorder="1" applyAlignment="1">
      <alignment horizontal="center" vertical="center"/>
    </xf>
    <xf numFmtId="0" fontId="32" fillId="0" borderId="5" xfId="0" applyFont="1" applyBorder="1" applyAlignment="1">
      <alignment horizontal="center" vertical="center" wrapText="1"/>
    </xf>
    <xf numFmtId="0" fontId="31" fillId="0" borderId="5" xfId="0" applyFont="1" applyBorder="1" applyAlignment="1">
      <alignment vertical="center"/>
    </xf>
    <xf numFmtId="0" fontId="32" fillId="0" borderId="5" xfId="0" applyFont="1" applyBorder="1" applyAlignment="1">
      <alignment vertical="center"/>
    </xf>
    <xf numFmtId="0" fontId="34" fillId="0" borderId="5" xfId="0" applyFont="1" applyBorder="1" applyAlignment="1">
      <alignment horizontal="center"/>
    </xf>
    <xf numFmtId="0" fontId="34" fillId="0" borderId="5" xfId="0" applyFont="1" applyBorder="1"/>
    <xf numFmtId="165" fontId="26" fillId="0" borderId="5" xfId="0" applyNumberFormat="1" applyFont="1" applyBorder="1" applyAlignment="1">
      <alignment horizontal="center"/>
    </xf>
    <xf numFmtId="1" fontId="30" fillId="2" borderId="5" xfId="0" applyNumberFormat="1" applyFont="1" applyFill="1" applyBorder="1" applyAlignment="1">
      <alignment horizontal="center"/>
    </xf>
    <xf numFmtId="0" fontId="30" fillId="0" borderId="5" xfId="0" applyFont="1" applyBorder="1" applyAlignment="1"/>
    <xf numFmtId="0" fontId="35" fillId="0" borderId="6" xfId="0" applyFont="1" applyBorder="1"/>
    <xf numFmtId="0" fontId="0" fillId="0" borderId="0" xfId="0" applyAlignment="1">
      <alignment vertical="center"/>
    </xf>
    <xf numFmtId="0" fontId="35" fillId="0" borderId="17" xfId="0" applyFont="1" applyBorder="1"/>
    <xf numFmtId="0" fontId="37" fillId="0" borderId="17" xfId="0" applyFont="1" applyBorder="1"/>
    <xf numFmtId="0" fontId="37" fillId="0" borderId="24" xfId="0" applyFont="1" applyBorder="1"/>
    <xf numFmtId="0" fontId="37" fillId="0" borderId="24" xfId="0" applyFont="1" applyBorder="1" applyAlignment="1">
      <alignment horizontal="center"/>
    </xf>
    <xf numFmtId="0" fontId="37" fillId="0" borderId="23" xfId="0" applyFont="1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23" xfId="0" applyFont="1" applyBorder="1"/>
    <xf numFmtId="0" fontId="0" fillId="0" borderId="24" xfId="0" applyBorder="1"/>
    <xf numFmtId="0" fontId="0" fillId="0" borderId="0" xfId="0" applyFont="1"/>
    <xf numFmtId="0" fontId="37" fillId="0" borderId="17" xfId="0" applyFont="1" applyBorder="1" applyAlignment="1">
      <alignment horizontal="center"/>
    </xf>
    <xf numFmtId="0" fontId="38" fillId="0" borderId="17" xfId="0" applyFont="1" applyBorder="1" applyAlignment="1">
      <alignment horizontal="center"/>
    </xf>
    <xf numFmtId="0" fontId="38" fillId="0" borderId="24" xfId="0" applyFont="1" applyBorder="1"/>
    <xf numFmtId="0" fontId="39" fillId="0" borderId="6" xfId="0" applyFont="1" applyBorder="1" applyAlignment="1">
      <alignment horizontal="center"/>
    </xf>
    <xf numFmtId="0" fontId="38" fillId="0" borderId="24" xfId="0" applyFont="1" applyBorder="1" applyAlignment="1">
      <alignment horizontal="center"/>
    </xf>
    <xf numFmtId="0" fontId="38" fillId="0" borderId="17" xfId="0" applyFont="1" applyBorder="1"/>
    <xf numFmtId="0" fontId="35" fillId="0" borderId="0" xfId="0" applyFont="1"/>
    <xf numFmtId="0" fontId="38" fillId="0" borderId="0" xfId="0" applyFont="1"/>
    <xf numFmtId="0" fontId="14" fillId="0" borderId="0" xfId="0" applyFont="1" applyAlignment="1">
      <alignment vertical="center"/>
    </xf>
    <xf numFmtId="0" fontId="15" fillId="0" borderId="23" xfId="0" applyFont="1" applyBorder="1"/>
    <xf numFmtId="0" fontId="40" fillId="0" borderId="0" xfId="0" applyFont="1"/>
    <xf numFmtId="0" fontId="24" fillId="0" borderId="0" xfId="0" applyFont="1" applyAlignment="1">
      <alignment horizontal="center"/>
    </xf>
    <xf numFmtId="0" fontId="24" fillId="0" borderId="0" xfId="0" applyFont="1"/>
    <xf numFmtId="0" fontId="16" fillId="0" borderId="0" xfId="0" applyFont="1"/>
    <xf numFmtId="0" fontId="2" fillId="0" borderId="37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14" xfId="0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0" fontId="40" fillId="0" borderId="14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2" fillId="0" borderId="11" xfId="0" applyFont="1" applyBorder="1" applyAlignment="1">
      <alignment horizontal="left"/>
    </xf>
    <xf numFmtId="0" fontId="40" fillId="0" borderId="11" xfId="0" applyFont="1" applyBorder="1" applyAlignment="1">
      <alignment horizontal="center"/>
    </xf>
    <xf numFmtId="0" fontId="40" fillId="0" borderId="15" xfId="0" applyFont="1" applyBorder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left"/>
    </xf>
    <xf numFmtId="0" fontId="0" fillId="0" borderId="0" xfId="0" applyFont="1" applyAlignment="1"/>
    <xf numFmtId="0" fontId="42" fillId="2" borderId="5" xfId="0" applyFont="1" applyFill="1" applyBorder="1" applyAlignment="1">
      <alignment horizontal="center"/>
    </xf>
    <xf numFmtId="0" fontId="46" fillId="0" borderId="5" xfId="1" applyNumberFormat="1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/>
    </xf>
    <xf numFmtId="2" fontId="42" fillId="0" borderId="5" xfId="0" applyNumberFormat="1" applyFont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45" fillId="0" borderId="5" xfId="0" applyFont="1" applyBorder="1" applyAlignment="1">
      <alignment horizontal="center" vertical="center"/>
    </xf>
    <xf numFmtId="2" fontId="0" fillId="0" borderId="5" xfId="0" applyNumberFormat="1" applyFont="1" applyBorder="1" applyAlignment="1">
      <alignment horizontal="center"/>
    </xf>
    <xf numFmtId="0" fontId="0" fillId="2" borderId="5" xfId="0" applyFont="1" applyFill="1" applyBorder="1" applyAlignment="1">
      <alignment horizontal="center"/>
    </xf>
    <xf numFmtId="0" fontId="47" fillId="2" borderId="17" xfId="0" applyFon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0" borderId="32" xfId="0" applyBorder="1"/>
    <xf numFmtId="0" fontId="48" fillId="0" borderId="2" xfId="0" applyFont="1" applyBorder="1" applyAlignment="1"/>
    <xf numFmtId="49" fontId="42" fillId="0" borderId="5" xfId="0" applyNumberFormat="1" applyFont="1" applyBorder="1" applyAlignment="1">
      <alignment horizontal="left"/>
    </xf>
    <xf numFmtId="0" fontId="50" fillId="0" borderId="5" xfId="2" applyFont="1" applyBorder="1" applyAlignment="1" applyProtection="1"/>
    <xf numFmtId="0" fontId="42" fillId="0" borderId="5" xfId="0" applyFont="1" applyBorder="1"/>
    <xf numFmtId="0" fontId="42" fillId="0" borderId="14" xfId="0" applyFont="1" applyBorder="1"/>
    <xf numFmtId="0" fontId="42" fillId="0" borderId="5" xfId="0" applyFont="1" applyBorder="1" applyAlignment="1">
      <alignment horizontal="left"/>
    </xf>
    <xf numFmtId="0" fontId="42" fillId="0" borderId="9" xfId="0" applyFont="1" applyBorder="1" applyAlignment="1">
      <alignment horizontal="left"/>
    </xf>
    <xf numFmtId="0" fontId="42" fillId="0" borderId="5" xfId="0" applyFont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42" fillId="0" borderId="14" xfId="0" applyFont="1" applyBorder="1" applyAlignment="1">
      <alignment horizontal="center" vertical="center"/>
    </xf>
    <xf numFmtId="0" fontId="42" fillId="0" borderId="4" xfId="0" applyFont="1" applyBorder="1"/>
    <xf numFmtId="2" fontId="0" fillId="0" borderId="5" xfId="0" applyNumberFormat="1" applyBorder="1" applyAlignment="1">
      <alignment horizontal="center"/>
    </xf>
    <xf numFmtId="0" fontId="51" fillId="0" borderId="5" xfId="0" applyFont="1" applyBorder="1" applyAlignment="1">
      <alignment horizontal="center"/>
    </xf>
    <xf numFmtId="0" fontId="51" fillId="0" borderId="5" xfId="0" applyFont="1" applyBorder="1" applyAlignment="1"/>
    <xf numFmtId="0" fontId="42" fillId="0" borderId="5" xfId="0" applyFont="1" applyBorder="1" applyAlignment="1">
      <alignment wrapText="1"/>
    </xf>
    <xf numFmtId="0" fontId="52" fillId="0" borderId="5" xfId="0" applyFont="1" applyBorder="1" applyAlignment="1">
      <alignment horizontal="center"/>
    </xf>
    <xf numFmtId="0" fontId="52" fillId="0" borderId="5" xfId="0" applyFont="1" applyBorder="1" applyAlignment="1"/>
    <xf numFmtId="0" fontId="42" fillId="0" borderId="5" xfId="0" applyFont="1" applyBorder="1" applyAlignment="1">
      <alignment horizontal="left" vertical="center"/>
    </xf>
    <xf numFmtId="0" fontId="53" fillId="0" borderId="4" xfId="0" applyFont="1" applyBorder="1" applyAlignment="1">
      <alignment horizontal="center"/>
    </xf>
    <xf numFmtId="0" fontId="53" fillId="0" borderId="5" xfId="0" applyFont="1" applyBorder="1" applyAlignment="1"/>
    <xf numFmtId="0" fontId="54" fillId="0" borderId="5" xfId="0" applyFont="1" applyBorder="1" applyAlignment="1">
      <alignment horizontal="center"/>
    </xf>
    <xf numFmtId="0" fontId="54" fillId="0" borderId="0" xfId="0" applyFont="1" applyBorder="1"/>
    <xf numFmtId="0" fontId="53" fillId="0" borderId="0" xfId="0" applyFont="1" applyBorder="1" applyAlignment="1"/>
    <xf numFmtId="0" fontId="53" fillId="0" borderId="0" xfId="0" applyFont="1" applyBorder="1"/>
    <xf numFmtId="0" fontId="54" fillId="0" borderId="12" xfId="0" applyFont="1" applyBorder="1"/>
    <xf numFmtId="0" fontId="54" fillId="0" borderId="4" xfId="0" applyFont="1" applyBorder="1" applyAlignment="1">
      <alignment horizontal="center"/>
    </xf>
    <xf numFmtId="0" fontId="54" fillId="0" borderId="10" xfId="0" applyFont="1" applyBorder="1" applyAlignment="1">
      <alignment horizontal="center"/>
    </xf>
    <xf numFmtId="0" fontId="54" fillId="0" borderId="45" xfId="0" applyFont="1" applyBorder="1"/>
    <xf numFmtId="0" fontId="54" fillId="0" borderId="46" xfId="0" applyFont="1" applyBorder="1"/>
    <xf numFmtId="2" fontId="51" fillId="0" borderId="5" xfId="0" applyNumberFormat="1" applyFont="1" applyBorder="1" applyAlignment="1">
      <alignment horizontal="center"/>
    </xf>
    <xf numFmtId="0" fontId="17" fillId="0" borderId="26" xfId="0" applyFont="1" applyBorder="1" applyAlignment="1">
      <alignment horizontal="center"/>
    </xf>
    <xf numFmtId="0" fontId="21" fillId="0" borderId="26" xfId="0" applyFont="1" applyBorder="1" applyAlignment="1">
      <alignment horizontal="center"/>
    </xf>
    <xf numFmtId="0" fontId="2" fillId="0" borderId="5" xfId="0" applyFont="1" applyBorder="1" applyAlignment="1">
      <alignment horizontal="center" wrapText="1"/>
    </xf>
    <xf numFmtId="0" fontId="42" fillId="0" borderId="5" xfId="0" applyFont="1" applyBorder="1" applyAlignment="1">
      <alignment horizontal="center"/>
    </xf>
    <xf numFmtId="0" fontId="42" fillId="0" borderId="4" xfId="0" applyFont="1" applyBorder="1"/>
    <xf numFmtId="0" fontId="42" fillId="0" borderId="5" xfId="0" applyFont="1" applyBorder="1"/>
    <xf numFmtId="0" fontId="42" fillId="0" borderId="5" xfId="0" applyFont="1" applyBorder="1" applyAlignment="1">
      <alignment horizontal="left"/>
    </xf>
    <xf numFmtId="0" fontId="51" fillId="0" borderId="5" xfId="0" applyFont="1" applyBorder="1" applyAlignment="1">
      <alignment wrapText="1"/>
    </xf>
    <xf numFmtId="0" fontId="0" fillId="0" borderId="5" xfId="0" applyFont="1" applyBorder="1" applyAlignment="1">
      <alignment horizontal="center"/>
    </xf>
    <xf numFmtId="0" fontId="42" fillId="0" borderId="5" xfId="0" applyFont="1" applyBorder="1" applyAlignment="1">
      <alignment horizontal="left" vertical="center"/>
    </xf>
    <xf numFmtId="0" fontId="0" fillId="0" borderId="5" xfId="0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53" fillId="0" borderId="4" xfId="0" applyFont="1" applyBorder="1" applyAlignment="1">
      <alignment horizontal="center"/>
    </xf>
    <xf numFmtId="0" fontId="54" fillId="0" borderId="5" xfId="0" applyFont="1" applyBorder="1" applyAlignment="1">
      <alignment horizontal="center"/>
    </xf>
    <xf numFmtId="0" fontId="42" fillId="0" borderId="5" xfId="0" applyFont="1" applyBorder="1" applyAlignment="1">
      <alignment horizontal="center"/>
    </xf>
    <xf numFmtId="0" fontId="42" fillId="0" borderId="4" xfId="0" applyFont="1" applyBorder="1"/>
    <xf numFmtId="0" fontId="42" fillId="0" borderId="5" xfId="0" applyFont="1" applyBorder="1"/>
    <xf numFmtId="0" fontId="51" fillId="0" borderId="5" xfId="0" applyFont="1" applyBorder="1" applyAlignment="1">
      <alignment wrapText="1"/>
    </xf>
    <xf numFmtId="0" fontId="42" fillId="0" borderId="5" xfId="0" applyFont="1" applyBorder="1" applyAlignment="1">
      <alignment horizontal="left" vertical="center"/>
    </xf>
    <xf numFmtId="0" fontId="24" fillId="0" borderId="26" xfId="0" applyFont="1" applyBorder="1" applyAlignment="1"/>
    <xf numFmtId="0" fontId="17" fillId="0" borderId="48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7" fillId="0" borderId="9" xfId="0" applyFont="1" applyFill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2" fillId="0" borderId="18" xfId="0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56" fillId="0" borderId="5" xfId="0" applyFont="1" applyBorder="1" applyAlignment="1">
      <alignment horizontal="center"/>
    </xf>
    <xf numFmtId="0" fontId="57" fillId="0" borderId="5" xfId="1" applyNumberFormat="1" applyFont="1" applyBorder="1" applyAlignment="1">
      <alignment horizontal="center" vertical="center" wrapText="1"/>
    </xf>
    <xf numFmtId="2" fontId="56" fillId="0" borderId="5" xfId="0" applyNumberFormat="1" applyFont="1" applyBorder="1" applyAlignment="1">
      <alignment horizontal="center"/>
    </xf>
    <xf numFmtId="0" fontId="57" fillId="0" borderId="5" xfId="0" applyFont="1" applyBorder="1" applyAlignment="1">
      <alignment horizontal="center" vertical="center"/>
    </xf>
    <xf numFmtId="0" fontId="56" fillId="2" borderId="5" xfId="0" applyFont="1" applyFill="1" applyBorder="1" applyAlignment="1">
      <alignment horizontal="center"/>
    </xf>
    <xf numFmtId="1" fontId="56" fillId="0" borderId="5" xfId="0" applyNumberFormat="1" applyFont="1" applyBorder="1" applyAlignment="1">
      <alignment horizontal="center"/>
    </xf>
    <xf numFmtId="0" fontId="56" fillId="0" borderId="0" xfId="0" applyFont="1"/>
    <xf numFmtId="0" fontId="60" fillId="0" borderId="5" xfId="0" applyFont="1" applyBorder="1" applyAlignment="1">
      <alignment horizontal="center" vertical="center"/>
    </xf>
    <xf numFmtId="0" fontId="61" fillId="2" borderId="17" xfId="0" applyFont="1" applyFill="1" applyBorder="1" applyAlignment="1">
      <alignment horizontal="center" vertical="center"/>
    </xf>
    <xf numFmtId="49" fontId="55" fillId="0" borderId="5" xfId="0" applyNumberFormat="1" applyFont="1" applyBorder="1" applyAlignment="1">
      <alignment horizontal="center"/>
    </xf>
    <xf numFmtId="49" fontId="56" fillId="0" borderId="5" xfId="0" applyNumberFormat="1" applyFont="1" applyBorder="1" applyAlignment="1">
      <alignment horizontal="center"/>
    </xf>
    <xf numFmtId="49" fontId="56" fillId="0" borderId="5" xfId="0" applyNumberFormat="1" applyFont="1" applyBorder="1" applyAlignment="1">
      <alignment horizontal="left"/>
    </xf>
    <xf numFmtId="49" fontId="42" fillId="0" borderId="5" xfId="0" applyNumberFormat="1" applyFont="1" applyBorder="1" applyAlignment="1">
      <alignment horizontal="center"/>
    </xf>
    <xf numFmtId="49" fontId="56" fillId="0" borderId="5" xfId="0" applyNumberFormat="1" applyFont="1" applyFill="1" applyBorder="1" applyAlignment="1">
      <alignment horizontal="center"/>
    </xf>
    <xf numFmtId="49" fontId="56" fillId="0" borderId="5" xfId="0" applyNumberFormat="1" applyFont="1" applyFill="1" applyBorder="1" applyAlignment="1">
      <alignment horizontal="left"/>
    </xf>
    <xf numFmtId="0" fontId="56" fillId="0" borderId="14" xfId="0" applyFont="1" applyBorder="1" applyAlignment="1">
      <alignment horizontal="center"/>
    </xf>
    <xf numFmtId="0" fontId="56" fillId="2" borderId="17" xfId="0" applyFont="1" applyFill="1" applyBorder="1" applyAlignment="1">
      <alignment horizontal="center" vertical="center"/>
    </xf>
    <xf numFmtId="0" fontId="56" fillId="0" borderId="5" xfId="0" applyFont="1" applyBorder="1" applyAlignment="1">
      <alignment horizontal="center"/>
    </xf>
    <xf numFmtId="0" fontId="15" fillId="0" borderId="0" xfId="0" applyFont="1"/>
    <xf numFmtId="0" fontId="42" fillId="0" borderId="5" xfId="0" applyFont="1" applyBorder="1" applyAlignment="1">
      <alignment horizontal="center"/>
    </xf>
    <xf numFmtId="0" fontId="42" fillId="0" borderId="4" xfId="0" applyFont="1" applyBorder="1"/>
    <xf numFmtId="0" fontId="42" fillId="0" borderId="5" xfId="0" applyFont="1" applyBorder="1"/>
    <xf numFmtId="0" fontId="51" fillId="0" borderId="5" xfId="0" applyFont="1" applyBorder="1" applyAlignment="1">
      <alignment wrapText="1"/>
    </xf>
    <xf numFmtId="0" fontId="42" fillId="0" borderId="5" xfId="0" applyFont="1" applyBorder="1" applyAlignment="1">
      <alignment horizontal="left" vertical="center"/>
    </xf>
    <xf numFmtId="49" fontId="15" fillId="0" borderId="5" xfId="0" applyNumberFormat="1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2" fontId="15" fillId="0" borderId="5" xfId="0" applyNumberFormat="1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5" fillId="2" borderId="5" xfId="0" applyFont="1" applyFill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37" fillId="2" borderId="17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1" fontId="15" fillId="0" borderId="5" xfId="0" applyNumberFormat="1" applyFont="1" applyBorder="1" applyAlignment="1">
      <alignment horizontal="center"/>
    </xf>
    <xf numFmtId="1" fontId="0" fillId="0" borderId="5" xfId="0" applyNumberFormat="1" applyFont="1" applyBorder="1" applyAlignment="1">
      <alignment horizontal="center"/>
    </xf>
    <xf numFmtId="165" fontId="42" fillId="0" borderId="5" xfId="0" applyNumberFormat="1" applyFont="1" applyBorder="1" applyAlignment="1">
      <alignment horizontal="center"/>
    </xf>
    <xf numFmtId="1" fontId="42" fillId="0" borderId="5" xfId="0" applyNumberFormat="1" applyFont="1" applyBorder="1" applyAlignment="1">
      <alignment horizontal="center"/>
    </xf>
    <xf numFmtId="0" fontId="15" fillId="0" borderId="0" xfId="0" applyFont="1"/>
    <xf numFmtId="0" fontId="42" fillId="0" borderId="5" xfId="0" applyFont="1" applyBorder="1" applyAlignment="1">
      <alignment horizontal="center"/>
    </xf>
    <xf numFmtId="0" fontId="42" fillId="0" borderId="4" xfId="0" applyFont="1" applyBorder="1"/>
    <xf numFmtId="0" fontId="42" fillId="0" borderId="5" xfId="0" applyFont="1" applyBorder="1"/>
    <xf numFmtId="0" fontId="51" fillId="0" borderId="5" xfId="0" applyFont="1" applyBorder="1" applyAlignment="1">
      <alignment wrapText="1"/>
    </xf>
    <xf numFmtId="0" fontId="15" fillId="0" borderId="5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42" fillId="0" borderId="4" xfId="0" applyFont="1" applyBorder="1"/>
    <xf numFmtId="0" fontId="42" fillId="0" borderId="5" xfId="0" applyFont="1" applyBorder="1"/>
    <xf numFmtId="0" fontId="51" fillId="0" borderId="5" xfId="0" applyFont="1" applyBorder="1" applyAlignment="1">
      <alignment wrapText="1"/>
    </xf>
    <xf numFmtId="0" fontId="15" fillId="0" borderId="5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49" fontId="15" fillId="0" borderId="5" xfId="0" applyNumberFormat="1" applyFont="1" applyBorder="1"/>
    <xf numFmtId="49" fontId="22" fillId="0" borderId="5" xfId="0" applyNumberFormat="1" applyFont="1" applyBorder="1" applyAlignment="1">
      <alignment horizontal="center"/>
    </xf>
    <xf numFmtId="49" fontId="15" fillId="0" borderId="5" xfId="0" applyNumberFormat="1" applyFont="1" applyFill="1" applyBorder="1" applyAlignment="1">
      <alignment horizontal="center"/>
    </xf>
    <xf numFmtId="49" fontId="15" fillId="0" borderId="5" xfId="0" applyNumberFormat="1" applyFont="1" applyBorder="1" applyAlignment="1">
      <alignment horizontal="left"/>
    </xf>
    <xf numFmtId="49" fontId="15" fillId="0" borderId="5" xfId="0" applyNumberFormat="1" applyFont="1" applyBorder="1" applyAlignment="1"/>
    <xf numFmtId="49" fontId="15" fillId="0" borderId="5" xfId="0" applyNumberFormat="1" applyFont="1" applyFill="1" applyBorder="1" applyAlignment="1">
      <alignment horizontal="left"/>
    </xf>
    <xf numFmtId="49" fontId="42" fillId="0" borderId="5" xfId="0" applyNumberFormat="1" applyFont="1" applyBorder="1" applyAlignment="1"/>
    <xf numFmtId="0" fontId="42" fillId="0" borderId="4" xfId="0" applyFont="1" applyBorder="1"/>
    <xf numFmtId="0" fontId="0" fillId="0" borderId="14" xfId="0" applyBorder="1" applyAlignment="1">
      <alignment horizontal="center"/>
    </xf>
    <xf numFmtId="0" fontId="2" fillId="0" borderId="5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0" fillId="0" borderId="0" xfId="0" applyNumberFormat="1"/>
    <xf numFmtId="0" fontId="44" fillId="0" borderId="4" xfId="0" applyNumberFormat="1" applyFont="1" applyBorder="1" applyAlignment="1"/>
    <xf numFmtId="0" fontId="44" fillId="0" borderId="5" xfId="0" applyNumberFormat="1" applyFont="1" applyBorder="1" applyAlignment="1"/>
    <xf numFmtId="0" fontId="43" fillId="0" borderId="5" xfId="0" applyNumberFormat="1" applyFont="1" applyBorder="1" applyAlignment="1"/>
    <xf numFmtId="0" fontId="43" fillId="0" borderId="9" xfId="0" applyNumberFormat="1" applyFont="1" applyBorder="1" applyAlignment="1"/>
    <xf numFmtId="0" fontId="43" fillId="0" borderId="14" xfId="0" applyNumberFormat="1" applyFont="1" applyBorder="1" applyAlignment="1"/>
    <xf numFmtId="0" fontId="44" fillId="0" borderId="3" xfId="0" applyNumberFormat="1" applyFont="1" applyBorder="1" applyAlignment="1"/>
    <xf numFmtId="0" fontId="42" fillId="3" borderId="4" xfId="0" applyNumberFormat="1" applyFont="1" applyFill="1" applyBorder="1" applyAlignment="1">
      <alignment wrapText="1"/>
    </xf>
    <xf numFmtId="0" fontId="42" fillId="3" borderId="5" xfId="0" applyNumberFormat="1" applyFont="1" applyFill="1" applyBorder="1"/>
    <xf numFmtId="0" fontId="42" fillId="3" borderId="4" xfId="0" applyNumberFormat="1" applyFont="1" applyFill="1" applyBorder="1" applyAlignment="1">
      <alignment horizontal="center"/>
    </xf>
    <xf numFmtId="0" fontId="42" fillId="3" borderId="5" xfId="0" applyNumberFormat="1" applyFont="1" applyFill="1" applyBorder="1" applyAlignment="1">
      <alignment horizontal="center"/>
    </xf>
    <xf numFmtId="0" fontId="42" fillId="3" borderId="8" xfId="0" applyNumberFormat="1" applyFont="1" applyFill="1" applyBorder="1"/>
    <xf numFmtId="0" fontId="42" fillId="3" borderId="9" xfId="0" applyNumberFormat="1" applyFont="1" applyFill="1" applyBorder="1"/>
    <xf numFmtId="0" fontId="42" fillId="3" borderId="9" xfId="0" applyNumberFormat="1" applyFont="1" applyFill="1" applyBorder="1" applyAlignment="1">
      <alignment horizontal="center"/>
    </xf>
    <xf numFmtId="0" fontId="0" fillId="0" borderId="5" xfId="0" applyNumberFormat="1" applyBorder="1"/>
    <xf numFmtId="0" fontId="42" fillId="3" borderId="4" xfId="0" applyNumberFormat="1" applyFont="1" applyFill="1" applyBorder="1"/>
    <xf numFmtId="0" fontId="42" fillId="3" borderId="5" xfId="0" applyNumberFormat="1" applyFont="1" applyFill="1" applyBorder="1" applyAlignment="1">
      <alignment horizontal="center" vertical="center"/>
    </xf>
    <xf numFmtId="0" fontId="42" fillId="3" borderId="5" xfId="0" applyNumberFormat="1" applyFont="1" applyFill="1" applyBorder="1" applyAlignment="1">
      <alignment horizontal="center" vertical="center" wrapText="1"/>
    </xf>
    <xf numFmtId="0" fontId="42" fillId="3" borderId="9" xfId="0" applyNumberFormat="1" applyFont="1" applyFill="1" applyBorder="1" applyAlignment="1">
      <alignment horizontal="center" vertical="center"/>
    </xf>
    <xf numFmtId="0" fontId="42" fillId="3" borderId="5" xfId="0" applyNumberFormat="1" applyFont="1" applyFill="1" applyBorder="1" applyAlignment="1">
      <alignment vertical="center"/>
    </xf>
    <xf numFmtId="0" fontId="42" fillId="3" borderId="14" xfId="0" applyNumberFormat="1" applyFont="1" applyFill="1" applyBorder="1" applyAlignment="1">
      <alignment horizontal="center" vertical="center"/>
    </xf>
    <xf numFmtId="0" fontId="42" fillId="3" borderId="8" xfId="0" applyNumberFormat="1" applyFont="1" applyFill="1" applyBorder="1" applyAlignment="1">
      <alignment wrapText="1"/>
    </xf>
    <xf numFmtId="0" fontId="42" fillId="2" borderId="4" xfId="0" applyNumberFormat="1" applyFont="1" applyFill="1" applyBorder="1"/>
    <xf numFmtId="0" fontId="42" fillId="2" borderId="5" xfId="0" applyNumberFormat="1" applyFont="1" applyFill="1" applyBorder="1"/>
    <xf numFmtId="0" fontId="42" fillId="2" borderId="5" xfId="0" applyNumberFormat="1" applyFont="1" applyFill="1" applyBorder="1" applyAlignment="1">
      <alignment horizontal="center"/>
    </xf>
    <xf numFmtId="0" fontId="42" fillId="2" borderId="9" xfId="0" applyNumberFormat="1" applyFont="1" applyFill="1" applyBorder="1" applyAlignment="1">
      <alignment horizontal="center"/>
    </xf>
    <xf numFmtId="0" fontId="42" fillId="2" borderId="14" xfId="0" applyNumberFormat="1" applyFont="1" applyFill="1" applyBorder="1" applyAlignment="1">
      <alignment horizontal="center"/>
    </xf>
    <xf numFmtId="0" fontId="42" fillId="2" borderId="8" xfId="0" applyNumberFormat="1" applyFont="1" applyFill="1" applyBorder="1"/>
    <xf numFmtId="0" fontId="42" fillId="2" borderId="5" xfId="0" applyNumberFormat="1" applyFont="1" applyFill="1" applyBorder="1" applyAlignment="1">
      <alignment horizontal="center" vertical="center"/>
    </xf>
    <xf numFmtId="0" fontId="42" fillId="2" borderId="8" xfId="0" applyNumberFormat="1" applyFont="1" applyFill="1" applyBorder="1" applyAlignment="1">
      <alignment horizontal="center"/>
    </xf>
    <xf numFmtId="0" fontId="0" fillId="2" borderId="5" xfId="0" applyNumberFormat="1" applyFill="1" applyBorder="1"/>
    <xf numFmtId="0" fontId="0" fillId="2" borderId="0" xfId="0" applyNumberFormat="1" applyFill="1"/>
    <xf numFmtId="0" fontId="0" fillId="0" borderId="4" xfId="0" applyNumberFormat="1" applyBorder="1" applyAlignment="1">
      <alignment horizontal="center"/>
    </xf>
    <xf numFmtId="0" fontId="55" fillId="0" borderId="5" xfId="0" applyNumberFormat="1" applyFont="1" applyBorder="1"/>
    <xf numFmtId="0" fontId="55" fillId="0" borderId="5" xfId="0" applyNumberFormat="1" applyFont="1" applyBorder="1" applyAlignment="1">
      <alignment horizontal="center"/>
    </xf>
    <xf numFmtId="0" fontId="56" fillId="0" borderId="5" xfId="0" applyNumberFormat="1" applyFont="1" applyBorder="1" applyAlignment="1">
      <alignment horizontal="center"/>
    </xf>
    <xf numFmtId="0" fontId="56" fillId="0" borderId="5" xfId="0" applyNumberFormat="1" applyFont="1" applyBorder="1" applyAlignment="1">
      <alignment horizontal="left"/>
    </xf>
    <xf numFmtId="0" fontId="57" fillId="0" borderId="5" xfId="0" applyNumberFormat="1" applyFont="1" applyBorder="1" applyAlignment="1">
      <alignment horizontal="center" vertical="center"/>
    </xf>
    <xf numFmtId="0" fontId="42" fillId="0" borderId="5" xfId="0" applyNumberFormat="1" applyFont="1" applyBorder="1" applyAlignment="1">
      <alignment horizontal="center"/>
    </xf>
    <xf numFmtId="0" fontId="42" fillId="0" borderId="9" xfId="0" applyNumberFormat="1" applyFont="1" applyBorder="1" applyAlignment="1">
      <alignment horizontal="center"/>
    </xf>
    <xf numFmtId="0" fontId="56" fillId="2" borderId="5" xfId="0" applyNumberFormat="1" applyFont="1" applyFill="1" applyBorder="1" applyAlignment="1">
      <alignment horizontal="center"/>
    </xf>
    <xf numFmtId="0" fontId="60" fillId="0" borderId="5" xfId="0" applyNumberFormat="1" applyFont="1" applyBorder="1" applyAlignment="1">
      <alignment horizontal="center" vertical="center"/>
    </xf>
    <xf numFmtId="0" fontId="42" fillId="0" borderId="14" xfId="0" applyNumberFormat="1" applyFont="1" applyBorder="1" applyAlignment="1">
      <alignment horizontal="center"/>
    </xf>
    <xf numFmtId="0" fontId="56" fillId="0" borderId="8" xfId="0" applyNumberFormat="1" applyFont="1" applyBorder="1" applyAlignment="1">
      <alignment horizontal="center"/>
    </xf>
    <xf numFmtId="0" fontId="61" fillId="2" borderId="17" xfId="0" applyNumberFormat="1" applyFont="1" applyFill="1" applyBorder="1" applyAlignment="1">
      <alignment horizontal="center" vertical="center"/>
    </xf>
    <xf numFmtId="0" fontId="15" fillId="2" borderId="24" xfId="0" applyNumberFormat="1" applyFont="1" applyFill="1" applyBorder="1" applyAlignment="1">
      <alignment horizontal="center" vertical="center"/>
    </xf>
    <xf numFmtId="0" fontId="15" fillId="0" borderId="5" xfId="0" applyNumberFormat="1" applyFont="1" applyBorder="1" applyAlignment="1">
      <alignment horizontal="center"/>
    </xf>
    <xf numFmtId="0" fontId="15" fillId="2" borderId="17" xfId="0" applyNumberFormat="1" applyFont="1" applyFill="1" applyBorder="1" applyAlignment="1">
      <alignment horizontal="center" vertical="center"/>
    </xf>
    <xf numFmtId="0" fontId="22" fillId="0" borderId="5" xfId="0" applyNumberFormat="1" applyFont="1" applyBorder="1"/>
    <xf numFmtId="0" fontId="56" fillId="0" borderId="6" xfId="0" applyNumberFormat="1" applyFont="1" applyBorder="1" applyAlignment="1">
      <alignment horizontal="center" vertical="center"/>
    </xf>
    <xf numFmtId="0" fontId="15" fillId="0" borderId="22" xfId="0" applyNumberFormat="1" applyFont="1" applyBorder="1" applyAlignment="1">
      <alignment horizontal="center" vertical="center"/>
    </xf>
    <xf numFmtId="0" fontId="15" fillId="0" borderId="6" xfId="0" applyNumberFormat="1" applyFont="1" applyBorder="1" applyAlignment="1">
      <alignment horizontal="center" vertical="center"/>
    </xf>
    <xf numFmtId="0" fontId="58" fillId="0" borderId="5" xfId="0" applyNumberFormat="1" applyFont="1" applyBorder="1" applyAlignment="1">
      <alignment horizontal="center"/>
    </xf>
    <xf numFmtId="0" fontId="56" fillId="2" borderId="6" xfId="0" applyNumberFormat="1" applyFont="1" applyFill="1" applyBorder="1" applyAlignment="1">
      <alignment horizontal="center" vertical="center"/>
    </xf>
    <xf numFmtId="0" fontId="15" fillId="2" borderId="22" xfId="0" applyNumberFormat="1" applyFont="1" applyFill="1" applyBorder="1" applyAlignment="1">
      <alignment horizontal="center" vertical="center"/>
    </xf>
    <xf numFmtId="0" fontId="15" fillId="2" borderId="6" xfId="0" applyNumberFormat="1" applyFont="1" applyFill="1" applyBorder="1" applyAlignment="1">
      <alignment horizontal="center" vertical="center"/>
    </xf>
    <xf numFmtId="0" fontId="22" fillId="0" borderId="5" xfId="0" applyNumberFormat="1" applyFont="1" applyBorder="1" applyAlignment="1"/>
    <xf numFmtId="0" fontId="2" fillId="0" borderId="5" xfId="0" applyNumberFormat="1" applyFont="1" applyBorder="1" applyAlignment="1">
      <alignment horizontal="center" vertical="center"/>
    </xf>
    <xf numFmtId="0" fontId="55" fillId="0" borderId="5" xfId="0" applyNumberFormat="1" applyFont="1" applyBorder="1" applyAlignment="1"/>
    <xf numFmtId="0" fontId="15" fillId="0" borderId="5" xfId="0" applyNumberFormat="1" applyFont="1" applyBorder="1" applyAlignment="1">
      <alignment horizontal="left"/>
    </xf>
    <xf numFmtId="0" fontId="27" fillId="0" borderId="5" xfId="0" applyNumberFormat="1" applyFont="1" applyBorder="1" applyAlignment="1">
      <alignment horizontal="center"/>
    </xf>
    <xf numFmtId="0" fontId="15" fillId="2" borderId="5" xfId="0" applyNumberFormat="1" applyFont="1" applyFill="1" applyBorder="1" applyAlignment="1">
      <alignment horizontal="center"/>
    </xf>
    <xf numFmtId="0" fontId="59" fillId="2" borderId="5" xfId="0" applyNumberFormat="1" applyFont="1" applyFill="1" applyBorder="1" applyAlignment="1">
      <alignment horizontal="center"/>
    </xf>
    <xf numFmtId="0" fontId="56" fillId="2" borderId="7" xfId="0" applyNumberFormat="1" applyFont="1" applyFill="1" applyBorder="1" applyAlignment="1">
      <alignment horizontal="center" vertical="center"/>
    </xf>
    <xf numFmtId="0" fontId="56" fillId="2" borderId="29" xfId="0" applyNumberFormat="1" applyFont="1" applyFill="1" applyBorder="1" applyAlignment="1">
      <alignment horizontal="center"/>
    </xf>
    <xf numFmtId="0" fontId="15" fillId="2" borderId="47" xfId="0" applyNumberFormat="1" applyFont="1" applyFill="1" applyBorder="1" applyAlignment="1">
      <alignment horizontal="center" vertical="center"/>
    </xf>
    <xf numFmtId="0" fontId="15" fillId="0" borderId="29" xfId="0" applyNumberFormat="1" applyFont="1" applyBorder="1" applyAlignment="1">
      <alignment horizontal="center"/>
    </xf>
    <xf numFmtId="0" fontId="15" fillId="2" borderId="7" xfId="0" applyNumberFormat="1" applyFont="1" applyFill="1" applyBorder="1" applyAlignment="1">
      <alignment horizontal="center" vertical="center"/>
    </xf>
    <xf numFmtId="0" fontId="42" fillId="2" borderId="29" xfId="0" applyNumberFormat="1" applyFont="1" applyFill="1" applyBorder="1" applyAlignment="1">
      <alignment horizontal="center"/>
    </xf>
    <xf numFmtId="0" fontId="42" fillId="0" borderId="29" xfId="0" applyNumberFormat="1" applyFont="1" applyBorder="1" applyAlignment="1">
      <alignment horizontal="center"/>
    </xf>
    <xf numFmtId="0" fontId="42" fillId="0" borderId="49" xfId="0" applyNumberFormat="1" applyFont="1" applyBorder="1" applyAlignment="1">
      <alignment horizontal="center"/>
    </xf>
    <xf numFmtId="0" fontId="56" fillId="2" borderId="5" xfId="0" applyNumberFormat="1" applyFont="1" applyFill="1" applyBorder="1" applyAlignment="1">
      <alignment horizontal="center" vertical="center"/>
    </xf>
    <xf numFmtId="0" fontId="15" fillId="2" borderId="5" xfId="0" applyNumberFormat="1" applyFont="1" applyFill="1" applyBorder="1" applyAlignment="1">
      <alignment horizontal="center" vertical="center"/>
    </xf>
    <xf numFmtId="0" fontId="56" fillId="0" borderId="5" xfId="0" applyNumberFormat="1" applyFont="1" applyFill="1" applyBorder="1" applyAlignment="1">
      <alignment horizontal="center"/>
    </xf>
    <xf numFmtId="0" fontId="0" fillId="0" borderId="4" xfId="0" applyNumberFormat="1" applyFill="1" applyBorder="1" applyAlignment="1">
      <alignment horizontal="center"/>
    </xf>
    <xf numFmtId="0" fontId="56" fillId="0" borderId="53" xfId="0" applyNumberFormat="1" applyFont="1" applyFill="1" applyBorder="1" applyAlignment="1">
      <alignment horizontal="center"/>
    </xf>
    <xf numFmtId="0" fontId="56" fillId="2" borderId="5" xfId="0" applyNumberFormat="1" applyFont="1" applyFill="1" applyBorder="1" applyAlignment="1">
      <alignment horizontal="center" vertical="top"/>
    </xf>
    <xf numFmtId="0" fontId="56" fillId="0" borderId="5" xfId="0" applyNumberFormat="1" applyFont="1" applyFill="1" applyBorder="1" applyAlignment="1">
      <alignment horizontal="left"/>
    </xf>
    <xf numFmtId="0" fontId="55" fillId="0" borderId="29" xfId="0" applyNumberFormat="1" applyFont="1" applyBorder="1" applyAlignment="1"/>
    <xf numFmtId="0" fontId="15" fillId="0" borderId="5" xfId="0" applyNumberFormat="1" applyFont="1" applyBorder="1"/>
    <xf numFmtId="0" fontId="56" fillId="0" borderId="8" xfId="0" applyNumberFormat="1" applyFont="1" applyFill="1" applyBorder="1" applyAlignment="1">
      <alignment horizontal="center"/>
    </xf>
    <xf numFmtId="0" fontId="22" fillId="0" borderId="5" xfId="0" applyNumberFormat="1" applyFont="1" applyBorder="1" applyAlignment="1">
      <alignment horizontal="left"/>
    </xf>
    <xf numFmtId="0" fontId="56" fillId="0" borderId="5" xfId="0" applyNumberFormat="1" applyFont="1" applyBorder="1"/>
    <xf numFmtId="0" fontId="55" fillId="0" borderId="5" xfId="0" applyNumberFormat="1" applyFont="1" applyBorder="1" applyAlignment="1">
      <alignment horizontal="left"/>
    </xf>
    <xf numFmtId="0" fontId="22" fillId="0" borderId="5" xfId="0" applyNumberFormat="1" applyFont="1" applyBorder="1" applyAlignment="1">
      <alignment horizontal="center"/>
    </xf>
    <xf numFmtId="0" fontId="15" fillId="0" borderId="5" xfId="0" applyNumberFormat="1" applyFont="1" applyFill="1" applyBorder="1" applyAlignment="1">
      <alignment horizontal="center"/>
    </xf>
    <xf numFmtId="0" fontId="15" fillId="0" borderId="5" xfId="0" applyNumberFormat="1" applyFont="1" applyFill="1" applyBorder="1" applyAlignment="1">
      <alignment horizontal="left"/>
    </xf>
    <xf numFmtId="0" fontId="0" fillId="0" borderId="10" xfId="0" applyNumberFormat="1" applyFill="1" applyBorder="1" applyAlignment="1">
      <alignment horizontal="center"/>
    </xf>
    <xf numFmtId="0" fontId="22" fillId="0" borderId="11" xfId="0" applyNumberFormat="1" applyFont="1" applyFill="1" applyBorder="1" applyAlignment="1">
      <alignment horizontal="left"/>
    </xf>
    <xf numFmtId="0" fontId="56" fillId="0" borderId="11" xfId="0" applyNumberFormat="1" applyFont="1" applyBorder="1"/>
    <xf numFmtId="0" fontId="56" fillId="0" borderId="11" xfId="0" applyNumberFormat="1" applyFont="1" applyBorder="1" applyAlignment="1">
      <alignment horizontal="center"/>
    </xf>
    <xf numFmtId="0" fontId="56" fillId="0" borderId="11" xfId="0" applyNumberFormat="1" applyFont="1" applyFill="1" applyBorder="1" applyAlignment="1">
      <alignment horizontal="left"/>
    </xf>
    <xf numFmtId="0" fontId="42" fillId="0" borderId="11" xfId="0" applyNumberFormat="1" applyFont="1" applyBorder="1" applyAlignment="1">
      <alignment horizontal="center"/>
    </xf>
    <xf numFmtId="0" fontId="56" fillId="0" borderId="11" xfId="0" applyNumberFormat="1" applyFont="1" applyBorder="1" applyAlignment="1">
      <alignment horizontal="left"/>
    </xf>
    <xf numFmtId="0" fontId="42" fillId="0" borderId="54" xfId="0" applyNumberFormat="1" applyFont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42" fillId="0" borderId="15" xfId="0" applyNumberFormat="1" applyFont="1" applyBorder="1" applyAlignment="1">
      <alignment horizontal="center"/>
    </xf>
    <xf numFmtId="0" fontId="55" fillId="0" borderId="5" xfId="0" applyNumberFormat="1" applyFont="1" applyFill="1" applyBorder="1" applyAlignment="1">
      <alignment horizontal="left"/>
    </xf>
    <xf numFmtId="0" fontId="42" fillId="0" borderId="0" xfId="0" applyNumberFormat="1" applyFont="1" applyAlignment="1">
      <alignment horizontal="center"/>
    </xf>
    <xf numFmtId="0" fontId="42" fillId="0" borderId="4" xfId="0" applyFont="1" applyBorder="1"/>
    <xf numFmtId="0" fontId="1" fillId="0" borderId="4" xfId="0" applyFont="1" applyBorder="1"/>
    <xf numFmtId="0" fontId="15" fillId="0" borderId="14" xfId="0" applyFont="1" applyBorder="1" applyAlignment="1">
      <alignment horizontal="center"/>
    </xf>
    <xf numFmtId="2" fontId="42" fillId="0" borderId="5" xfId="0" applyNumberFormat="1" applyFont="1" applyBorder="1" applyAlignment="1">
      <alignment horizontal="left" vertical="center"/>
    </xf>
    <xf numFmtId="165" fontId="42" fillId="0" borderId="5" xfId="0" applyNumberFormat="1" applyFont="1" applyBorder="1" applyAlignment="1">
      <alignment horizontal="left" vertical="center"/>
    </xf>
    <xf numFmtId="2" fontId="52" fillId="0" borderId="5" xfId="0" applyNumberFormat="1" applyFont="1" applyBorder="1" applyAlignment="1">
      <alignment horizont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17" fillId="0" borderId="26" xfId="0" applyFont="1" applyBorder="1" applyAlignment="1">
      <alignment horizontal="center"/>
    </xf>
    <xf numFmtId="0" fontId="7" fillId="0" borderId="21" xfId="0" applyFont="1" applyBorder="1"/>
    <xf numFmtId="0" fontId="7" fillId="0" borderId="22" xfId="0" applyFont="1" applyBorder="1"/>
    <xf numFmtId="0" fontId="17" fillId="0" borderId="25" xfId="0" applyFont="1" applyBorder="1" applyAlignment="1">
      <alignment horizontal="center"/>
    </xf>
    <xf numFmtId="0" fontId="7" fillId="0" borderId="23" xfId="0" applyFont="1" applyBorder="1"/>
    <xf numFmtId="0" fontId="7" fillId="0" borderId="24" xfId="0" applyFont="1" applyBorder="1"/>
    <xf numFmtId="0" fontId="17" fillId="0" borderId="30" xfId="0" applyFont="1" applyBorder="1" applyAlignment="1">
      <alignment horizontal="center"/>
    </xf>
    <xf numFmtId="0" fontId="7" fillId="0" borderId="0" xfId="0" applyFont="1" applyBorder="1"/>
    <xf numFmtId="0" fontId="7" fillId="0" borderId="27" xfId="0" applyFont="1" applyBorder="1"/>
    <xf numFmtId="0" fontId="37" fillId="0" borderId="26" xfId="0" applyFont="1" applyBorder="1" applyAlignment="1">
      <alignment horizontal="left"/>
    </xf>
    <xf numFmtId="0" fontId="37" fillId="0" borderId="22" xfId="0" applyFont="1" applyBorder="1" applyAlignment="1">
      <alignment horizontal="left"/>
    </xf>
    <xf numFmtId="0" fontId="37" fillId="0" borderId="0" xfId="0" applyFont="1" applyAlignment="1">
      <alignment horizontal="center" vertical="center" wrapText="1"/>
    </xf>
    <xf numFmtId="0" fontId="14" fillId="0" borderId="27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4" fillId="0" borderId="23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38" fillId="0" borderId="0" xfId="0" applyFont="1" applyAlignment="1">
      <alignment vertical="top"/>
    </xf>
    <xf numFmtId="0" fontId="14" fillId="0" borderId="27" xfId="0" applyFont="1" applyBorder="1"/>
    <xf numFmtId="0" fontId="14" fillId="0" borderId="23" xfId="0" applyFont="1" applyBorder="1"/>
    <xf numFmtId="0" fontId="14" fillId="0" borderId="24" xfId="0" applyFont="1" applyBorder="1"/>
    <xf numFmtId="0" fontId="15" fillId="0" borderId="0" xfId="0" applyFont="1"/>
    <xf numFmtId="0" fontId="36" fillId="0" borderId="23" xfId="0" applyFont="1" applyBorder="1" applyAlignment="1">
      <alignment horizontal="center"/>
    </xf>
    <xf numFmtId="0" fontId="0" fillId="0" borderId="23" xfId="0" applyBorder="1"/>
    <xf numFmtId="0" fontId="0" fillId="0" borderId="24" xfId="0" applyBorder="1"/>
    <xf numFmtId="0" fontId="37" fillId="0" borderId="23" xfId="0" applyFont="1" applyBorder="1"/>
    <xf numFmtId="0" fontId="0" fillId="0" borderId="23" xfId="0" applyFont="1" applyBorder="1"/>
    <xf numFmtId="0" fontId="15" fillId="0" borderId="26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37" fillId="0" borderId="23" xfId="0" applyFont="1" applyBorder="1" applyAlignment="1">
      <alignment horizontal="center" vertical="top" wrapText="1"/>
    </xf>
    <xf numFmtId="0" fontId="0" fillId="0" borderId="0" xfId="0" applyFont="1"/>
    <xf numFmtId="0" fontId="36" fillId="0" borderId="21" xfId="0" applyFont="1" applyBorder="1" applyAlignment="1">
      <alignment horizontal="center"/>
    </xf>
    <xf numFmtId="0" fontId="0" fillId="0" borderId="21" xfId="0" applyBorder="1"/>
    <xf numFmtId="0" fontId="0" fillId="0" borderId="22" xfId="0" applyBorder="1"/>
    <xf numFmtId="0" fontId="36" fillId="0" borderId="25" xfId="0" applyFont="1" applyBorder="1" applyAlignment="1">
      <alignment horizontal="center"/>
    </xf>
    <xf numFmtId="0" fontId="37" fillId="0" borderId="23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37" fillId="0" borderId="23" xfId="0" applyFont="1" applyBorder="1" applyAlignment="1">
      <alignment horizontal="left"/>
    </xf>
    <xf numFmtId="0" fontId="0" fillId="0" borderId="24" xfId="0" applyBorder="1" applyAlignment="1">
      <alignment horizontal="left"/>
    </xf>
    <xf numFmtId="0" fontId="38" fillId="0" borderId="28" xfId="0" applyFont="1" applyBorder="1" applyAlignment="1">
      <alignment vertical="top"/>
    </xf>
    <xf numFmtId="0" fontId="14" fillId="0" borderId="17" xfId="0" applyFont="1" applyBorder="1"/>
    <xf numFmtId="14" fontId="38" fillId="0" borderId="28" xfId="0" applyNumberFormat="1" applyFont="1" applyBorder="1" applyAlignment="1">
      <alignment vertical="top"/>
    </xf>
    <xf numFmtId="0" fontId="35" fillId="0" borderId="0" xfId="0" applyFont="1" applyAlignment="1">
      <alignment vertical="top"/>
    </xf>
    <xf numFmtId="0" fontId="37" fillId="0" borderId="0" xfId="0" applyFont="1" applyAlignment="1">
      <alignment horizontal="left" vertical="center" wrapText="1"/>
    </xf>
    <xf numFmtId="0" fontId="14" fillId="0" borderId="27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4" fillId="0" borderId="23" xfId="0" applyFont="1" applyBorder="1" applyAlignment="1">
      <alignment horizontal="left" vertical="center"/>
    </xf>
    <xf numFmtId="0" fontId="14" fillId="0" borderId="24" xfId="0" applyFont="1" applyBorder="1" applyAlignment="1">
      <alignment horizontal="left" vertical="center"/>
    </xf>
    <xf numFmtId="0" fontId="4" fillId="0" borderId="29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28" fillId="0" borderId="5" xfId="0" applyFont="1" applyBorder="1"/>
    <xf numFmtId="164" fontId="4" fillId="0" borderId="29" xfId="0" applyNumberFormat="1" applyFont="1" applyBorder="1" applyAlignment="1">
      <alignment horizontal="center" vertical="center" wrapText="1"/>
    </xf>
    <xf numFmtId="164" fontId="4" fillId="0" borderId="31" xfId="0" applyNumberFormat="1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/>
    </xf>
    <xf numFmtId="14" fontId="26" fillId="0" borderId="5" xfId="0" applyNumberFormat="1" applyFont="1" applyBorder="1" applyAlignment="1">
      <alignment horizontal="left"/>
    </xf>
    <xf numFmtId="0" fontId="25" fillId="0" borderId="5" xfId="0" applyFont="1" applyBorder="1"/>
    <xf numFmtId="0" fontId="26" fillId="0" borderId="5" xfId="0" applyFont="1" applyBorder="1" applyAlignment="1">
      <alignment horizontal="center" wrapText="1"/>
    </xf>
    <xf numFmtId="0" fontId="25" fillId="0" borderId="5" xfId="0" applyFont="1" applyBorder="1" applyAlignment="1">
      <alignment horizontal="center"/>
    </xf>
    <xf numFmtId="0" fontId="26" fillId="0" borderId="5" xfId="0" applyFont="1" applyBorder="1" applyAlignment="1">
      <alignment horizontal="center"/>
    </xf>
    <xf numFmtId="0" fontId="33" fillId="0" borderId="5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5" xfId="0" applyFont="1" applyBorder="1" applyAlignment="1">
      <alignment horizontal="center" vertical="center"/>
    </xf>
    <xf numFmtId="0" fontId="32" fillId="0" borderId="5" xfId="0" applyFont="1" applyBorder="1" applyAlignment="1">
      <alignment horizontal="left"/>
    </xf>
    <xf numFmtId="0" fontId="26" fillId="0" borderId="5" xfId="0" applyFont="1" applyBorder="1" applyAlignment="1">
      <alignment horizontal="left" vertical="center"/>
    </xf>
    <xf numFmtId="0" fontId="31" fillId="0" borderId="5" xfId="0" applyFont="1" applyBorder="1" applyAlignment="1">
      <alignment horizontal="center" vertical="center"/>
    </xf>
    <xf numFmtId="164" fontId="26" fillId="0" borderId="5" xfId="0" applyNumberFormat="1" applyFont="1" applyBorder="1" applyAlignment="1">
      <alignment horizontal="center" vertical="center"/>
    </xf>
    <xf numFmtId="164" fontId="26" fillId="0" borderId="5" xfId="0" applyNumberFormat="1" applyFont="1" applyBorder="1" applyAlignment="1">
      <alignment horizontal="center" vertical="center" wrapText="1"/>
    </xf>
    <xf numFmtId="0" fontId="25" fillId="0" borderId="5" xfId="0" applyFont="1" applyBorder="1" applyAlignment="1">
      <alignment vertical="center"/>
    </xf>
    <xf numFmtId="0" fontId="26" fillId="0" borderId="9" xfId="0" applyFont="1" applyBorder="1"/>
    <xf numFmtId="0" fontId="26" fillId="0" borderId="8" xfId="0" applyFont="1" applyBorder="1"/>
    <xf numFmtId="0" fontId="26" fillId="0" borderId="5" xfId="0" applyFont="1" applyBorder="1" applyAlignment="1">
      <alignment horizontal="left"/>
    </xf>
    <xf numFmtId="0" fontId="0" fillId="0" borderId="5" xfId="0" applyBorder="1"/>
    <xf numFmtId="0" fontId="34" fillId="0" borderId="5" xfId="0" applyFont="1" applyBorder="1" applyAlignment="1">
      <alignment horizontal="left"/>
    </xf>
    <xf numFmtId="0" fontId="2" fillId="0" borderId="35" xfId="0" applyFont="1" applyBorder="1" applyAlignment="1">
      <alignment horizontal="center"/>
    </xf>
    <xf numFmtId="0" fontId="41" fillId="0" borderId="22" xfId="0" applyFont="1" applyBorder="1"/>
    <xf numFmtId="0" fontId="2" fillId="0" borderId="32" xfId="0" applyFont="1" applyBorder="1" applyAlignment="1">
      <alignment horizontal="center"/>
    </xf>
    <xf numFmtId="0" fontId="15" fillId="0" borderId="33" xfId="0" applyFont="1" applyBorder="1"/>
    <xf numFmtId="0" fontId="15" fillId="0" borderId="34" xfId="0" applyFont="1" applyBorder="1"/>
    <xf numFmtId="0" fontId="41" fillId="0" borderId="21" xfId="0" applyFont="1" applyBorder="1"/>
    <xf numFmtId="0" fontId="41" fillId="0" borderId="36" xfId="0" applyFont="1" applyBorder="1"/>
    <xf numFmtId="0" fontId="21" fillId="0" borderId="0" xfId="0" applyFont="1" applyAlignment="1">
      <alignment horizontal="center"/>
    </xf>
    <xf numFmtId="0" fontId="0" fillId="0" borderId="0" xfId="0" applyFont="1" applyAlignment="1"/>
    <xf numFmtId="0" fontId="21" fillId="0" borderId="26" xfId="0" applyFont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15" fillId="0" borderId="0" xfId="0" applyFont="1" applyAlignment="1"/>
    <xf numFmtId="0" fontId="11" fillId="0" borderId="0" xfId="0" applyFont="1" applyAlignment="1">
      <alignment vertical="top"/>
    </xf>
    <xf numFmtId="0" fontId="6" fillId="0" borderId="23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13" fillId="0" borderId="23" xfId="0" applyFont="1" applyBorder="1" applyAlignment="1"/>
    <xf numFmtId="0" fontId="8" fillId="0" borderId="23" xfId="0" applyFont="1" applyBorder="1" applyAlignment="1">
      <alignment horizontal="center"/>
    </xf>
    <xf numFmtId="0" fontId="9" fillId="0" borderId="23" xfId="0" applyFont="1" applyBorder="1"/>
    <xf numFmtId="0" fontId="13" fillId="0" borderId="26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10" fillId="0" borderId="26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8" fillId="0" borderId="23" xfId="0" applyFont="1" applyBorder="1" applyAlignment="1">
      <alignment horizontal="center" vertical="top" wrapText="1"/>
    </xf>
    <xf numFmtId="0" fontId="6" fillId="0" borderId="21" xfId="0" applyFont="1" applyBorder="1" applyAlignment="1">
      <alignment horizontal="center"/>
    </xf>
    <xf numFmtId="0" fontId="8" fillId="0" borderId="23" xfId="0" applyFont="1" applyBorder="1" applyAlignment="1"/>
    <xf numFmtId="0" fontId="11" fillId="0" borderId="28" xfId="0" applyFont="1" applyBorder="1" applyAlignment="1">
      <alignment vertical="top"/>
    </xf>
    <xf numFmtId="0" fontId="5" fillId="0" borderId="28" xfId="0" applyFont="1" applyBorder="1" applyAlignment="1">
      <alignment vertical="top"/>
    </xf>
    <xf numFmtId="0" fontId="7" fillId="0" borderId="17" xfId="0" applyFont="1" applyBorder="1"/>
    <xf numFmtId="0" fontId="5" fillId="0" borderId="0" xfId="0" applyFont="1" applyAlignment="1">
      <alignment vertical="top"/>
    </xf>
    <xf numFmtId="0" fontId="8" fillId="0" borderId="26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4" fillId="0" borderId="21" xfId="0" applyFont="1" applyBorder="1"/>
    <xf numFmtId="0" fontId="14" fillId="0" borderId="22" xfId="0" applyFont="1" applyBorder="1"/>
    <xf numFmtId="0" fontId="2" fillId="0" borderId="5" xfId="0" applyFont="1" applyBorder="1" applyAlignment="1">
      <alignment horizontal="center" wrapText="1"/>
    </xf>
    <xf numFmtId="0" fontId="2" fillId="0" borderId="9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43" fillId="0" borderId="3" xfId="0" applyNumberFormat="1" applyFont="1" applyBorder="1" applyAlignment="1">
      <alignment horizontal="center"/>
    </xf>
    <xf numFmtId="0" fontId="43" fillId="0" borderId="4" xfId="0" applyNumberFormat="1" applyFont="1" applyBorder="1" applyAlignment="1">
      <alignment horizontal="center"/>
    </xf>
    <xf numFmtId="0" fontId="43" fillId="0" borderId="5" xfId="0" applyNumberFormat="1" applyFont="1" applyBorder="1" applyAlignment="1">
      <alignment horizontal="center"/>
    </xf>
    <xf numFmtId="0" fontId="43" fillId="0" borderId="9" xfId="0" applyNumberFormat="1" applyFont="1" applyBorder="1" applyAlignment="1">
      <alignment horizontal="center"/>
    </xf>
    <xf numFmtId="0" fontId="43" fillId="0" borderId="14" xfId="0" applyNumberFormat="1" applyFont="1" applyBorder="1" applyAlignment="1">
      <alignment horizontal="center"/>
    </xf>
    <xf numFmtId="0" fontId="43" fillId="0" borderId="50" xfId="0" applyNumberFormat="1" applyFont="1" applyBorder="1" applyAlignment="1">
      <alignment horizontal="center"/>
    </xf>
    <xf numFmtId="0" fontId="43" fillId="0" borderId="51" xfId="0" applyNumberFormat="1" applyFont="1" applyBorder="1" applyAlignment="1">
      <alignment horizontal="center"/>
    </xf>
    <xf numFmtId="0" fontId="43" fillId="0" borderId="43" xfId="0" applyNumberFormat="1" applyFont="1" applyBorder="1" applyAlignment="1">
      <alignment horizontal="center"/>
    </xf>
    <xf numFmtId="0" fontId="43" fillId="0" borderId="52" xfId="0" applyNumberFormat="1" applyFont="1" applyBorder="1" applyAlignment="1">
      <alignment horizontal="center"/>
    </xf>
    <xf numFmtId="0" fontId="42" fillId="3" borderId="9" xfId="0" applyNumberFormat="1" applyFont="1" applyFill="1" applyBorder="1" applyAlignment="1">
      <alignment horizontal="center"/>
    </xf>
    <xf numFmtId="0" fontId="42" fillId="3" borderId="8" xfId="0" applyNumberFormat="1" applyFont="1" applyFill="1" applyBorder="1" applyAlignment="1">
      <alignment horizontal="center"/>
    </xf>
    <xf numFmtId="0" fontId="42" fillId="3" borderId="5" xfId="0" applyNumberFormat="1" applyFont="1" applyFill="1" applyBorder="1" applyAlignment="1">
      <alignment horizontal="center"/>
    </xf>
    <xf numFmtId="0" fontId="42" fillId="3" borderId="14" xfId="0" applyNumberFormat="1" applyFont="1" applyFill="1" applyBorder="1" applyAlignment="1">
      <alignment horizontal="center"/>
    </xf>
    <xf numFmtId="0" fontId="54" fillId="0" borderId="11" xfId="0" applyFont="1" applyBorder="1" applyAlignment="1">
      <alignment horizontal="center"/>
    </xf>
    <xf numFmtId="0" fontId="54" fillId="0" borderId="11" xfId="0" applyFont="1" applyFill="1" applyBorder="1" applyAlignment="1">
      <alignment horizontal="center"/>
    </xf>
    <xf numFmtId="0" fontId="54" fillId="0" borderId="5" xfId="0" applyFont="1" applyBorder="1" applyAlignment="1">
      <alignment horizontal="center"/>
    </xf>
    <xf numFmtId="0" fontId="54" fillId="0" borderId="9" xfId="0" applyFont="1" applyBorder="1" applyAlignment="1">
      <alignment horizontal="center"/>
    </xf>
    <xf numFmtId="0" fontId="54" fillId="0" borderId="8" xfId="0" applyFont="1" applyBorder="1" applyAlignment="1">
      <alignment horizontal="center"/>
    </xf>
    <xf numFmtId="0" fontId="53" fillId="0" borderId="4" xfId="0" applyFont="1" applyBorder="1" applyAlignment="1">
      <alignment horizontal="center"/>
    </xf>
    <xf numFmtId="0" fontId="53" fillId="0" borderId="5" xfId="0" applyFont="1" applyBorder="1" applyAlignment="1">
      <alignment horizontal="center"/>
    </xf>
    <xf numFmtId="0" fontId="53" fillId="0" borderId="9" xfId="0" applyFont="1" applyBorder="1" applyAlignment="1">
      <alignment horizontal="center"/>
    </xf>
    <xf numFmtId="0" fontId="53" fillId="0" borderId="3" xfId="0" applyFont="1" applyBorder="1" applyAlignment="1">
      <alignment horizontal="center"/>
    </xf>
    <xf numFmtId="0" fontId="53" fillId="0" borderId="13" xfId="0" applyFont="1" applyBorder="1" applyAlignment="1">
      <alignment horizontal="center"/>
    </xf>
    <xf numFmtId="0" fontId="42" fillId="0" borderId="4" xfId="0" applyFont="1" applyBorder="1" applyAlignment="1">
      <alignment horizontal="left"/>
    </xf>
    <xf numFmtId="0" fontId="42" fillId="0" borderId="5" xfId="0" applyFont="1" applyBorder="1" applyAlignment="1">
      <alignment horizontal="left"/>
    </xf>
    <xf numFmtId="0" fontId="0" fillId="0" borderId="5" xfId="0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0" fontId="42" fillId="0" borderId="5" xfId="0" applyFont="1" applyBorder="1" applyAlignment="1">
      <alignment horizontal="center"/>
    </xf>
    <xf numFmtId="0" fontId="42" fillId="0" borderId="14" xfId="0" applyFont="1" applyBorder="1" applyAlignment="1">
      <alignment horizontal="center"/>
    </xf>
    <xf numFmtId="0" fontId="42" fillId="0" borderId="2" xfId="0" applyFont="1" applyBorder="1" applyAlignment="1">
      <alignment horizontal="left"/>
    </xf>
    <xf numFmtId="0" fontId="42" fillId="0" borderId="3" xfId="0" applyFont="1" applyBorder="1" applyAlignment="1">
      <alignment horizontal="left"/>
    </xf>
    <xf numFmtId="0" fontId="42" fillId="0" borderId="8" xfId="0" applyFont="1" applyBorder="1" applyAlignment="1">
      <alignment horizontal="left"/>
    </xf>
    <xf numFmtId="0" fontId="0" fillId="0" borderId="8" xfId="0" applyFont="1" applyBorder="1" applyAlignment="1">
      <alignment horizontal="center"/>
    </xf>
    <xf numFmtId="0" fontId="42" fillId="0" borderId="4" xfId="0" applyFont="1" applyBorder="1"/>
    <xf numFmtId="0" fontId="42" fillId="0" borderId="5" xfId="0" applyFont="1" applyBorder="1"/>
    <xf numFmtId="0" fontId="51" fillId="0" borderId="5" xfId="0" applyFont="1" applyBorder="1" applyAlignment="1">
      <alignment wrapText="1"/>
    </xf>
    <xf numFmtId="0" fontId="42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horizontal="left"/>
    </xf>
    <xf numFmtId="0" fontId="0" fillId="0" borderId="5" xfId="0" applyFont="1" applyBorder="1" applyAlignment="1">
      <alignment horizontal="left"/>
    </xf>
    <xf numFmtId="0" fontId="0" fillId="0" borderId="14" xfId="0" applyFont="1" applyBorder="1" applyAlignment="1">
      <alignment horizontal="left"/>
    </xf>
    <xf numFmtId="0" fontId="42" fillId="0" borderId="4" xfId="0" applyFont="1" applyBorder="1" applyAlignment="1">
      <alignment horizontal="center" vertical="center"/>
    </xf>
    <xf numFmtId="14" fontId="0" fillId="0" borderId="9" xfId="0" applyNumberFormat="1" applyFont="1" applyBorder="1" applyAlignment="1">
      <alignment horizontal="left"/>
    </xf>
    <xf numFmtId="0" fontId="0" fillId="0" borderId="3" xfId="0" applyFont="1" applyBorder="1" applyAlignment="1">
      <alignment horizontal="left"/>
    </xf>
    <xf numFmtId="0" fontId="0" fillId="0" borderId="8" xfId="0" applyFont="1" applyBorder="1" applyAlignment="1">
      <alignment horizontal="left"/>
    </xf>
    <xf numFmtId="0" fontId="0" fillId="0" borderId="9" xfId="0" applyFont="1" applyBorder="1" applyAlignment="1">
      <alignment horizontal="left"/>
    </xf>
    <xf numFmtId="0" fontId="48" fillId="0" borderId="4" xfId="0" applyFont="1" applyBorder="1" applyAlignment="1">
      <alignment horizontal="center"/>
    </xf>
    <xf numFmtId="0" fontId="48" fillId="0" borderId="5" xfId="0" applyFont="1" applyBorder="1" applyAlignment="1">
      <alignment horizontal="center"/>
    </xf>
    <xf numFmtId="0" fontId="48" fillId="0" borderId="14" xfId="0" applyFont="1" applyBorder="1" applyAlignment="1">
      <alignment horizontal="center"/>
    </xf>
    <xf numFmtId="0" fontId="42" fillId="0" borderId="1" xfId="0" applyFont="1" applyBorder="1" applyAlignment="1">
      <alignment horizontal="center"/>
    </xf>
    <xf numFmtId="0" fontId="42" fillId="0" borderId="16" xfId="0" applyFont="1" applyBorder="1" applyAlignment="1">
      <alignment horizontal="center"/>
    </xf>
    <xf numFmtId="0" fontId="42" fillId="0" borderId="9" xfId="0" applyFont="1" applyBorder="1" applyAlignment="1">
      <alignment horizontal="center"/>
    </xf>
    <xf numFmtId="0" fontId="42" fillId="0" borderId="3" xfId="0" applyFont="1" applyBorder="1" applyAlignment="1">
      <alignment horizontal="center"/>
    </xf>
    <xf numFmtId="0" fontId="42" fillId="0" borderId="8" xfId="0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42" fillId="0" borderId="13" xfId="0" applyFont="1" applyBorder="1" applyAlignment="1">
      <alignment horizontal="center"/>
    </xf>
    <xf numFmtId="0" fontId="42" fillId="0" borderId="13" xfId="0" applyFont="1" applyBorder="1" applyAlignment="1">
      <alignment horizontal="left"/>
    </xf>
    <xf numFmtId="0" fontId="44" fillId="0" borderId="41" xfId="0" applyFont="1" applyBorder="1" applyAlignment="1">
      <alignment horizontal="center"/>
    </xf>
    <xf numFmtId="0" fontId="44" fillId="0" borderId="42" xfId="0" applyFont="1" applyBorder="1" applyAlignment="1">
      <alignment horizontal="center"/>
    </xf>
    <xf numFmtId="0" fontId="44" fillId="0" borderId="43" xfId="0" applyFont="1" applyBorder="1" applyAlignment="1">
      <alignment horizontal="center"/>
    </xf>
    <xf numFmtId="0" fontId="44" fillId="0" borderId="44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14" fontId="56" fillId="0" borderId="9" xfId="0" applyNumberFormat="1" applyFont="1" applyBorder="1" applyAlignment="1">
      <alignment horizontal="left"/>
    </xf>
    <xf numFmtId="0" fontId="56" fillId="0" borderId="3" xfId="0" applyFont="1" applyBorder="1" applyAlignment="1">
      <alignment horizontal="left"/>
    </xf>
    <xf numFmtId="0" fontId="56" fillId="0" borderId="8" xfId="0" applyFont="1" applyBorder="1" applyAlignment="1">
      <alignment horizontal="left"/>
    </xf>
    <xf numFmtId="0" fontId="56" fillId="0" borderId="5" xfId="0" applyFont="1" applyBorder="1" applyAlignment="1">
      <alignment horizontal="left"/>
    </xf>
    <xf numFmtId="0" fontId="56" fillId="0" borderId="14" xfId="0" applyFont="1" applyBorder="1" applyAlignment="1">
      <alignment horizontal="left"/>
    </xf>
    <xf numFmtId="0" fontId="56" fillId="0" borderId="9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5" fillId="0" borderId="4" xfId="0" applyFont="1" applyBorder="1" applyAlignment="1">
      <alignment horizontal="left"/>
    </xf>
    <xf numFmtId="0" fontId="15" fillId="0" borderId="5" xfId="0" applyFont="1" applyBorder="1" applyAlignment="1">
      <alignment horizontal="left"/>
    </xf>
    <xf numFmtId="0" fontId="15" fillId="0" borderId="14" xfId="0" applyFont="1" applyBorder="1" applyAlignment="1">
      <alignment horizontal="left"/>
    </xf>
    <xf numFmtId="0" fontId="15" fillId="0" borderId="8" xfId="0" applyFont="1" applyBorder="1" applyAlignment="1">
      <alignment horizontal="center"/>
    </xf>
    <xf numFmtId="0" fontId="56" fillId="0" borderId="5" xfId="0" applyFont="1" applyBorder="1" applyAlignment="1">
      <alignment horizontal="center"/>
    </xf>
    <xf numFmtId="0" fontId="56" fillId="0" borderId="14" xfId="0" applyFont="1" applyBorder="1" applyAlignment="1">
      <alignment horizontal="center"/>
    </xf>
    <xf numFmtId="0" fontId="56" fillId="0" borderId="4" xfId="0" applyFont="1" applyBorder="1" applyAlignment="1">
      <alignment horizontal="left"/>
    </xf>
    <xf numFmtId="0" fontId="51" fillId="0" borderId="5" xfId="0" applyFont="1" applyBorder="1" applyAlignment="1">
      <alignment horizontal="center" wrapText="1"/>
    </xf>
    <xf numFmtId="0" fontId="2" fillId="0" borderId="57" xfId="0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2" fillId="0" borderId="58" xfId="0" applyFont="1" applyBorder="1" applyAlignment="1">
      <alignment horizontal="center" wrapText="1"/>
    </xf>
    <xf numFmtId="0" fontId="63" fillId="5" borderId="3" xfId="4" applyFill="1" applyBorder="1" applyAlignment="1"/>
    <xf numFmtId="0" fontId="65" fillId="6" borderId="5" xfId="4" applyFont="1" applyFill="1" applyBorder="1" applyAlignment="1"/>
    <xf numFmtId="0" fontId="64" fillId="6" borderId="29" xfId="0" applyFont="1" applyFill="1" applyBorder="1"/>
    <xf numFmtId="0" fontId="0" fillId="0" borderId="29" xfId="0" applyBorder="1"/>
    <xf numFmtId="0" fontId="12" fillId="7" borderId="4" xfId="0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/>
    </xf>
    <xf numFmtId="0" fontId="66" fillId="7" borderId="5" xfId="0" applyFont="1" applyFill="1" applyBorder="1" applyAlignment="1">
      <alignment horizontal="center" vertical="center" wrapText="1"/>
    </xf>
    <xf numFmtId="0" fontId="66" fillId="7" borderId="9" xfId="0" applyFont="1" applyFill="1" applyBorder="1" applyAlignment="1">
      <alignment horizontal="center" vertical="center" wrapText="1"/>
    </xf>
    <xf numFmtId="0" fontId="66" fillId="7" borderId="8" xfId="0" applyFont="1" applyFill="1" applyBorder="1" applyAlignment="1">
      <alignment horizontal="center" vertical="center" wrapText="1"/>
    </xf>
    <xf numFmtId="0" fontId="66" fillId="7" borderId="9" xfId="0" applyFont="1" applyFill="1" applyBorder="1" applyAlignment="1">
      <alignment horizontal="center" vertical="center" wrapText="1"/>
    </xf>
    <xf numFmtId="0" fontId="42" fillId="7" borderId="9" xfId="0" applyFont="1" applyFill="1" applyBorder="1" applyAlignment="1">
      <alignment horizontal="center" vertical="center" wrapText="1"/>
    </xf>
    <xf numFmtId="0" fontId="42" fillId="7" borderId="8" xfId="0" applyFont="1" applyFill="1" applyBorder="1" applyAlignment="1">
      <alignment horizontal="center" vertical="center" wrapText="1"/>
    </xf>
    <xf numFmtId="0" fontId="42" fillId="7" borderId="5" xfId="0" applyFont="1" applyFill="1" applyBorder="1" applyAlignment="1">
      <alignment horizontal="center" vertical="center"/>
    </xf>
    <xf numFmtId="0" fontId="42" fillId="7" borderId="5" xfId="0" applyFont="1" applyFill="1" applyBorder="1" applyAlignment="1">
      <alignment horizontal="center" vertical="center" wrapText="1"/>
    </xf>
    <xf numFmtId="0" fontId="42" fillId="7" borderId="9" xfId="0" applyFont="1" applyFill="1" applyBorder="1" applyAlignment="1">
      <alignment horizontal="center" vertical="center"/>
    </xf>
    <xf numFmtId="0" fontId="42" fillId="7" borderId="9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12" fillId="7" borderId="5" xfId="0" applyFont="1" applyFill="1" applyBorder="1" applyAlignment="1">
      <alignment horizontal="center" wrapText="1"/>
    </xf>
    <xf numFmtId="0" fontId="12" fillId="7" borderId="5" xfId="0" applyFont="1" applyFill="1" applyBorder="1" applyAlignment="1">
      <alignment vertical="top" wrapText="1"/>
    </xf>
    <xf numFmtId="0" fontId="12" fillId="7" borderId="8" xfId="0" applyFont="1" applyFill="1" applyBorder="1" applyAlignment="1">
      <alignment vertical="top" wrapText="1"/>
    </xf>
    <xf numFmtId="0" fontId="12" fillId="7" borderId="8" xfId="0" applyFont="1" applyFill="1" applyBorder="1"/>
    <xf numFmtId="0" fontId="0" fillId="7" borderId="5" xfId="0" applyFill="1" applyBorder="1"/>
    <xf numFmtId="0" fontId="0" fillId="7" borderId="5" xfId="0" applyFill="1" applyBorder="1" applyAlignment="1">
      <alignment wrapText="1"/>
    </xf>
    <xf numFmtId="0" fontId="0" fillId="7" borderId="9" xfId="0" applyFill="1" applyBorder="1"/>
    <xf numFmtId="14" fontId="0" fillId="0" borderId="5" xfId="0" applyNumberFormat="1" applyBorder="1"/>
    <xf numFmtId="0" fontId="0" fillId="0" borderId="9" xfId="0" applyBorder="1"/>
    <xf numFmtId="0" fontId="0" fillId="0" borderId="31" xfId="0" applyBorder="1"/>
    <xf numFmtId="14" fontId="0" fillId="0" borderId="0" xfId="0" applyNumberFormat="1"/>
    <xf numFmtId="0" fontId="62" fillId="4" borderId="59" xfId="3" applyFill="1" applyBorder="1" applyAlignment="1">
      <alignment horizontal="center"/>
    </xf>
    <xf numFmtId="0" fontId="62" fillId="4" borderId="60" xfId="3" applyFill="1" applyBorder="1" applyAlignment="1">
      <alignment horizontal="center"/>
    </xf>
    <xf numFmtId="0" fontId="63" fillId="5" borderId="2" xfId="4" applyFill="1" applyBorder="1" applyAlignment="1">
      <alignment horizontal="center"/>
    </xf>
    <xf numFmtId="0" fontId="63" fillId="5" borderId="3" xfId="4" applyFill="1" applyBorder="1" applyAlignment="1">
      <alignment horizontal="left"/>
    </xf>
    <xf numFmtId="0" fontId="42" fillId="7" borderId="8" xfId="0" applyFont="1" applyFill="1" applyBorder="1" applyAlignment="1">
      <alignment horizontal="left" vertical="center"/>
    </xf>
    <xf numFmtId="0" fontId="12" fillId="7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19" fillId="0" borderId="5" xfId="0" applyFont="1" applyBorder="1" applyAlignment="1">
      <alignment horizontal="left" wrapText="1"/>
    </xf>
    <xf numFmtId="0" fontId="12" fillId="0" borderId="5" xfId="0" applyFont="1" applyBorder="1" applyAlignment="1">
      <alignment wrapText="1"/>
    </xf>
    <xf numFmtId="14" fontId="19" fillId="0" borderId="5" xfId="0" applyNumberFormat="1" applyFont="1" applyBorder="1" applyAlignment="1">
      <alignment horizontal="center" wrapText="1"/>
    </xf>
    <xf numFmtId="0" fontId="19" fillId="0" borderId="5" xfId="0" applyFont="1" applyBorder="1" applyAlignment="1">
      <alignment horizontal="left" vertical="center" wrapText="1"/>
    </xf>
    <xf numFmtId="0" fontId="19" fillId="0" borderId="5" xfId="0" applyFont="1" applyBorder="1" applyAlignment="1">
      <alignment wrapText="1"/>
    </xf>
    <xf numFmtId="0" fontId="19" fillId="0" borderId="5" xfId="0" applyFont="1" applyBorder="1" applyAlignment="1">
      <alignment vertical="center" wrapText="1"/>
    </xf>
    <xf numFmtId="1" fontId="0" fillId="0" borderId="5" xfId="0" applyNumberFormat="1" applyBorder="1"/>
    <xf numFmtId="0" fontId="0" fillId="0" borderId="5" xfId="0" applyBorder="1" applyAlignment="1">
      <alignment horizontal="left"/>
    </xf>
    <xf numFmtId="0" fontId="42" fillId="0" borderId="5" xfId="0" applyFont="1" applyBorder="1" applyAlignment="1"/>
    <xf numFmtId="14" fontId="0" fillId="0" borderId="5" xfId="0" applyNumberFormat="1" applyBorder="1" applyAlignment="1">
      <alignment horizontal="center"/>
    </xf>
    <xf numFmtId="0" fontId="0" fillId="0" borderId="5" xfId="0" applyBorder="1" applyAlignment="1"/>
    <xf numFmtId="0" fontId="19" fillId="0" borderId="0" xfId="0" applyFont="1" applyBorder="1" applyAlignment="1">
      <alignment horizontal="left" wrapText="1"/>
    </xf>
    <xf numFmtId="0" fontId="12" fillId="0" borderId="0" xfId="0" applyFont="1" applyBorder="1" applyAlignment="1">
      <alignment wrapText="1"/>
    </xf>
    <xf numFmtId="14" fontId="19" fillId="0" borderId="0" xfId="0" applyNumberFormat="1" applyFont="1" applyBorder="1" applyAlignment="1">
      <alignment horizontal="center" wrapText="1"/>
    </xf>
    <xf numFmtId="0" fontId="19" fillId="0" borderId="0" xfId="0" applyFont="1" applyBorder="1" applyAlignment="1">
      <alignment wrapText="1"/>
    </xf>
    <xf numFmtId="0" fontId="19" fillId="0" borderId="8" xfId="0" applyFont="1" applyBorder="1" applyAlignment="1">
      <alignment horizontal="left"/>
    </xf>
    <xf numFmtId="0" fontId="12" fillId="0" borderId="5" xfId="0" applyFont="1" applyBorder="1" applyAlignment="1"/>
    <xf numFmtId="14" fontId="19" fillId="0" borderId="5" xfId="0" applyNumberFormat="1" applyFont="1" applyBorder="1" applyAlignment="1">
      <alignment horizontal="center"/>
    </xf>
    <xf numFmtId="0" fontId="19" fillId="0" borderId="5" xfId="0" applyFont="1" applyBorder="1"/>
    <xf numFmtId="0" fontId="19" fillId="0" borderId="5" xfId="0" applyFont="1" applyBorder="1" applyAlignment="1"/>
    <xf numFmtId="0" fontId="19" fillId="0" borderId="8" xfId="0" applyFont="1" applyBorder="1" applyAlignment="1">
      <alignment horizontal="left" wrapText="1"/>
    </xf>
    <xf numFmtId="0" fontId="0" fillId="0" borderId="8" xfId="0" applyBorder="1" applyAlignment="1">
      <alignment horizontal="left"/>
    </xf>
    <xf numFmtId="0" fontId="0" fillId="0" borderId="0" xfId="0" applyBorder="1"/>
    <xf numFmtId="0" fontId="0" fillId="0" borderId="61" xfId="0" applyBorder="1" applyAlignment="1">
      <alignment horizontal="center"/>
    </xf>
    <xf numFmtId="0" fontId="0" fillId="0" borderId="16" xfId="0" applyBorder="1" applyAlignment="1">
      <alignment horizontal="left"/>
    </xf>
    <xf numFmtId="0" fontId="42" fillId="0" borderId="29" xfId="0" applyFont="1" applyBorder="1" applyAlignment="1"/>
    <xf numFmtId="14" fontId="0" fillId="0" borderId="29" xfId="0" applyNumberFormat="1" applyBorder="1"/>
    <xf numFmtId="0" fontId="0" fillId="0" borderId="29" xfId="0" applyNumberFormat="1" applyBorder="1"/>
    <xf numFmtId="0" fontId="0" fillId="0" borderId="29" xfId="0" applyBorder="1" applyAlignment="1">
      <alignment horizontal="center"/>
    </xf>
    <xf numFmtId="0" fontId="0" fillId="0" borderId="29" xfId="0" applyBorder="1" applyAlignment="1"/>
    <xf numFmtId="0" fontId="0" fillId="0" borderId="0" xfId="0" applyFill="1" applyBorder="1"/>
    <xf numFmtId="0" fontId="0" fillId="0" borderId="49" xfId="0" applyBorder="1"/>
    <xf numFmtId="0" fontId="42" fillId="0" borderId="5" xfId="0" applyFont="1" applyFill="1" applyBorder="1" applyAlignment="1"/>
    <xf numFmtId="1" fontId="0" fillId="0" borderId="5" xfId="0" applyNumberFormat="1" applyBorder="1" applyAlignment="1">
      <alignment horizontal="left"/>
    </xf>
    <xf numFmtId="0" fontId="0" fillId="0" borderId="5" xfId="0" applyFill="1" applyBorder="1" applyAlignment="1">
      <alignment horizontal="center"/>
    </xf>
    <xf numFmtId="0" fontId="0" fillId="0" borderId="5" xfId="0" applyFill="1" applyBorder="1"/>
    <xf numFmtId="0" fontId="0" fillId="0" borderId="5" xfId="0" applyFill="1" applyBorder="1" applyAlignment="1"/>
    <xf numFmtId="0" fontId="49" fillId="0" borderId="5" xfId="2" applyBorder="1" applyAlignment="1" applyProtection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62" xfId="0" applyBorder="1"/>
    <xf numFmtId="0" fontId="42" fillId="0" borderId="0" xfId="0" applyFont="1" applyFill="1" applyBorder="1" applyAlignment="1"/>
  </cellXfs>
  <cellStyles count="5">
    <cellStyle name="Currency" xfId="1" builtinId="4"/>
    <cellStyle name="Heading 1" xfId="3" builtinId="16"/>
    <cellStyle name="Heading 2" xfId="4" builtinId="17"/>
    <cellStyle name="Hyperlink" xfId="2" builtinId="8"/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71550" cy="1076325"/>
    <xdr:pic>
      <xdr:nvPicPr>
        <xdr:cNvPr id="2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0</xdr:rowOff>
    </xdr:from>
    <xdr:ext cx="971550" cy="1076325"/>
    <xdr:pic>
      <xdr:nvPicPr>
        <xdr:cNvPr id="3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876800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49</xdr:row>
      <xdr:rowOff>0</xdr:rowOff>
    </xdr:from>
    <xdr:ext cx="971550" cy="1076325"/>
    <xdr:pic>
      <xdr:nvPicPr>
        <xdr:cNvPr id="4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9677400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73</xdr:row>
      <xdr:rowOff>0</xdr:rowOff>
    </xdr:from>
    <xdr:ext cx="971550" cy="1076325"/>
    <xdr:pic>
      <xdr:nvPicPr>
        <xdr:cNvPr id="5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4478000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97</xdr:row>
      <xdr:rowOff>0</xdr:rowOff>
    </xdr:from>
    <xdr:ext cx="971550" cy="1076325"/>
    <xdr:pic>
      <xdr:nvPicPr>
        <xdr:cNvPr id="6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278600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121</xdr:row>
      <xdr:rowOff>0</xdr:rowOff>
    </xdr:from>
    <xdr:ext cx="971550" cy="1076325"/>
    <xdr:pic>
      <xdr:nvPicPr>
        <xdr:cNvPr id="7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4079200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145</xdr:row>
      <xdr:rowOff>0</xdr:rowOff>
    </xdr:from>
    <xdr:ext cx="971550" cy="1076325"/>
    <xdr:pic>
      <xdr:nvPicPr>
        <xdr:cNvPr id="8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8879800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167</xdr:row>
      <xdr:rowOff>0</xdr:rowOff>
    </xdr:from>
    <xdr:ext cx="971550" cy="1076325"/>
    <xdr:pic>
      <xdr:nvPicPr>
        <xdr:cNvPr id="9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3280350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189</xdr:row>
      <xdr:rowOff>0</xdr:rowOff>
    </xdr:from>
    <xdr:ext cx="971550" cy="1076325"/>
    <xdr:pic>
      <xdr:nvPicPr>
        <xdr:cNvPr id="10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7680900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210</xdr:row>
      <xdr:rowOff>0</xdr:rowOff>
    </xdr:from>
    <xdr:ext cx="971550" cy="1076325"/>
    <xdr:pic>
      <xdr:nvPicPr>
        <xdr:cNvPr id="11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1881425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231</xdr:row>
      <xdr:rowOff>0</xdr:rowOff>
    </xdr:from>
    <xdr:ext cx="971550" cy="1076325"/>
    <xdr:pic>
      <xdr:nvPicPr>
        <xdr:cNvPr id="12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6081950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252</xdr:row>
      <xdr:rowOff>0</xdr:rowOff>
    </xdr:from>
    <xdr:ext cx="971550" cy="1076325"/>
    <xdr:pic>
      <xdr:nvPicPr>
        <xdr:cNvPr id="13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0282475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271</xdr:row>
      <xdr:rowOff>152401</xdr:rowOff>
    </xdr:from>
    <xdr:ext cx="1019175" cy="1247774"/>
    <xdr:pic>
      <xdr:nvPicPr>
        <xdr:cNvPr id="14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423535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295</xdr:row>
      <xdr:rowOff>152401</xdr:rowOff>
    </xdr:from>
    <xdr:ext cx="1019175" cy="1247774"/>
    <xdr:pic>
      <xdr:nvPicPr>
        <xdr:cNvPr id="15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903595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318</xdr:row>
      <xdr:rowOff>152401</xdr:rowOff>
    </xdr:from>
    <xdr:ext cx="1019175" cy="1247774"/>
    <xdr:pic>
      <xdr:nvPicPr>
        <xdr:cNvPr id="16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363652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341</xdr:row>
      <xdr:rowOff>152401</xdr:rowOff>
    </xdr:from>
    <xdr:ext cx="1019175" cy="1247774"/>
    <xdr:pic>
      <xdr:nvPicPr>
        <xdr:cNvPr id="17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823710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363</xdr:row>
      <xdr:rowOff>152401</xdr:rowOff>
    </xdr:from>
    <xdr:ext cx="1019175" cy="1247774"/>
    <xdr:pic>
      <xdr:nvPicPr>
        <xdr:cNvPr id="18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263765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386</xdr:row>
      <xdr:rowOff>152401</xdr:rowOff>
    </xdr:from>
    <xdr:ext cx="1019175" cy="1247774"/>
    <xdr:pic>
      <xdr:nvPicPr>
        <xdr:cNvPr id="19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723822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408</xdr:row>
      <xdr:rowOff>152401</xdr:rowOff>
    </xdr:from>
    <xdr:ext cx="1019175" cy="1247774"/>
    <xdr:pic>
      <xdr:nvPicPr>
        <xdr:cNvPr id="20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8163877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431</xdr:row>
      <xdr:rowOff>152401</xdr:rowOff>
    </xdr:from>
    <xdr:ext cx="1019175" cy="1247774"/>
    <xdr:pic>
      <xdr:nvPicPr>
        <xdr:cNvPr id="21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8623935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454</xdr:row>
      <xdr:rowOff>152401</xdr:rowOff>
    </xdr:from>
    <xdr:ext cx="1019175" cy="1247774"/>
    <xdr:pic>
      <xdr:nvPicPr>
        <xdr:cNvPr id="22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9083992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477</xdr:row>
      <xdr:rowOff>152401</xdr:rowOff>
    </xdr:from>
    <xdr:ext cx="1019175" cy="1247774"/>
    <xdr:pic>
      <xdr:nvPicPr>
        <xdr:cNvPr id="23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9544050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500</xdr:row>
      <xdr:rowOff>152401</xdr:rowOff>
    </xdr:from>
    <xdr:ext cx="1019175" cy="1247774"/>
    <xdr:pic>
      <xdr:nvPicPr>
        <xdr:cNvPr id="24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004107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523</xdr:row>
      <xdr:rowOff>152401</xdr:rowOff>
    </xdr:from>
    <xdr:ext cx="1019175" cy="1247774"/>
    <xdr:pic>
      <xdr:nvPicPr>
        <xdr:cNvPr id="25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464165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546</xdr:row>
      <xdr:rowOff>152401</xdr:rowOff>
    </xdr:from>
    <xdr:ext cx="1019175" cy="1247774"/>
    <xdr:pic>
      <xdr:nvPicPr>
        <xdr:cNvPr id="26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924222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569</xdr:row>
      <xdr:rowOff>152401</xdr:rowOff>
    </xdr:from>
    <xdr:ext cx="1019175" cy="1247774"/>
    <xdr:pic>
      <xdr:nvPicPr>
        <xdr:cNvPr id="27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1384280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592</xdr:row>
      <xdr:rowOff>152401</xdr:rowOff>
    </xdr:from>
    <xdr:ext cx="1019175" cy="1247774"/>
    <xdr:pic>
      <xdr:nvPicPr>
        <xdr:cNvPr id="28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1844337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615</xdr:row>
      <xdr:rowOff>152401</xdr:rowOff>
    </xdr:from>
    <xdr:ext cx="1019175" cy="1247774"/>
    <xdr:pic>
      <xdr:nvPicPr>
        <xdr:cNvPr id="29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304395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638</xdr:row>
      <xdr:rowOff>152401</xdr:rowOff>
    </xdr:from>
    <xdr:ext cx="1019175" cy="1247774"/>
    <xdr:pic>
      <xdr:nvPicPr>
        <xdr:cNvPr id="30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764452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662</xdr:row>
      <xdr:rowOff>152401</xdr:rowOff>
    </xdr:from>
    <xdr:ext cx="1019175" cy="1247774"/>
    <xdr:pic>
      <xdr:nvPicPr>
        <xdr:cNvPr id="31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3244512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685</xdr:row>
      <xdr:rowOff>152401</xdr:rowOff>
    </xdr:from>
    <xdr:ext cx="1019175" cy="1247774"/>
    <xdr:pic>
      <xdr:nvPicPr>
        <xdr:cNvPr id="32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3704570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708</xdr:row>
      <xdr:rowOff>152401</xdr:rowOff>
    </xdr:from>
    <xdr:ext cx="1019175" cy="1247774"/>
    <xdr:pic>
      <xdr:nvPicPr>
        <xdr:cNvPr id="33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4164627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731</xdr:row>
      <xdr:rowOff>152401</xdr:rowOff>
    </xdr:from>
    <xdr:ext cx="1019175" cy="1247774"/>
    <xdr:pic>
      <xdr:nvPicPr>
        <xdr:cNvPr id="34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4624685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754</xdr:row>
      <xdr:rowOff>152401</xdr:rowOff>
    </xdr:from>
    <xdr:ext cx="1019175" cy="1247774"/>
    <xdr:pic>
      <xdr:nvPicPr>
        <xdr:cNvPr id="35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084742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776</xdr:row>
      <xdr:rowOff>152401</xdr:rowOff>
    </xdr:from>
    <xdr:ext cx="1019175" cy="1247774"/>
    <xdr:pic>
      <xdr:nvPicPr>
        <xdr:cNvPr id="36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524797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799</xdr:row>
      <xdr:rowOff>152401</xdr:rowOff>
    </xdr:from>
    <xdr:ext cx="1019175" cy="1247774"/>
    <xdr:pic>
      <xdr:nvPicPr>
        <xdr:cNvPr id="37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84855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822</xdr:row>
      <xdr:rowOff>152401</xdr:rowOff>
    </xdr:from>
    <xdr:ext cx="1019175" cy="1247774"/>
    <xdr:pic>
      <xdr:nvPicPr>
        <xdr:cNvPr id="38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444912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845</xdr:row>
      <xdr:rowOff>152401</xdr:rowOff>
    </xdr:from>
    <xdr:ext cx="1019175" cy="1247774"/>
    <xdr:pic>
      <xdr:nvPicPr>
        <xdr:cNvPr id="39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904970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868</xdr:row>
      <xdr:rowOff>152401</xdr:rowOff>
    </xdr:from>
    <xdr:ext cx="1019175" cy="1247774"/>
    <xdr:pic>
      <xdr:nvPicPr>
        <xdr:cNvPr id="40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7365027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891</xdr:row>
      <xdr:rowOff>152401</xdr:rowOff>
    </xdr:from>
    <xdr:ext cx="1019175" cy="1247774"/>
    <xdr:pic>
      <xdr:nvPicPr>
        <xdr:cNvPr id="41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7825085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914</xdr:row>
      <xdr:rowOff>152401</xdr:rowOff>
    </xdr:from>
    <xdr:ext cx="1019175" cy="1247774"/>
    <xdr:pic>
      <xdr:nvPicPr>
        <xdr:cNvPr id="42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8285142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937</xdr:row>
      <xdr:rowOff>152401</xdr:rowOff>
    </xdr:from>
    <xdr:ext cx="1019175" cy="1247774"/>
    <xdr:pic>
      <xdr:nvPicPr>
        <xdr:cNvPr id="43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8745200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971550" cy="1076325"/>
    <xdr:pic>
      <xdr:nvPicPr>
        <xdr:cNvPr id="44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71550" cy="10763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67310</xdr:colOff>
      <xdr:row>0</xdr:row>
      <xdr:rowOff>86360</xdr:rowOff>
    </xdr:from>
    <xdr:to>
      <xdr:col>0</xdr:col>
      <xdr:colOff>1286510</xdr:colOff>
      <xdr:row>5</xdr:row>
      <xdr:rowOff>53975</xdr:rowOff>
    </xdr:to>
    <xdr:pic>
      <xdr:nvPicPr>
        <xdr:cNvPr id="45" name="image10.jpg" descr=" 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67310" y="86360"/>
          <a:ext cx="1219200" cy="96774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1</xdr:colOff>
      <xdr:row>25</xdr:row>
      <xdr:rowOff>0</xdr:rowOff>
    </xdr:from>
    <xdr:to>
      <xdr:col>1</xdr:col>
      <xdr:colOff>7621</xdr:colOff>
      <xdr:row>30</xdr:row>
      <xdr:rowOff>68580</xdr:rowOff>
    </xdr:to>
    <xdr:pic>
      <xdr:nvPicPr>
        <xdr:cNvPr id="46" name="image10.jpg" descr=" 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1" y="4876800"/>
          <a:ext cx="1293495" cy="106870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49</xdr:row>
      <xdr:rowOff>104775</xdr:rowOff>
    </xdr:from>
    <xdr:to>
      <xdr:col>1</xdr:col>
      <xdr:colOff>634</xdr:colOff>
      <xdr:row>54</xdr:row>
      <xdr:rowOff>150495</xdr:rowOff>
    </xdr:to>
    <xdr:pic>
      <xdr:nvPicPr>
        <xdr:cNvPr id="47" name="image10.jpg" descr=" 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635" y="9782175"/>
          <a:ext cx="1285874" cy="104584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73</xdr:row>
      <xdr:rowOff>32385</xdr:rowOff>
    </xdr:from>
    <xdr:to>
      <xdr:col>0</xdr:col>
      <xdr:colOff>1286510</xdr:colOff>
      <xdr:row>78</xdr:row>
      <xdr:rowOff>148590</xdr:rowOff>
    </xdr:to>
    <xdr:pic>
      <xdr:nvPicPr>
        <xdr:cNvPr id="48" name="image10.jpg" descr=" 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635" y="14510385"/>
          <a:ext cx="1285875" cy="11163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10160</xdr:colOff>
      <xdr:row>97</xdr:row>
      <xdr:rowOff>85725</xdr:rowOff>
    </xdr:from>
    <xdr:to>
      <xdr:col>1</xdr:col>
      <xdr:colOff>17779</xdr:colOff>
      <xdr:row>102</xdr:row>
      <xdr:rowOff>177165</xdr:rowOff>
    </xdr:to>
    <xdr:pic>
      <xdr:nvPicPr>
        <xdr:cNvPr id="49" name="image10.jpg" descr=" 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10160" y="19364325"/>
          <a:ext cx="1293494" cy="10915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1</xdr:colOff>
      <xdr:row>121</xdr:row>
      <xdr:rowOff>0</xdr:rowOff>
    </xdr:from>
    <xdr:to>
      <xdr:col>1</xdr:col>
      <xdr:colOff>22861</xdr:colOff>
      <xdr:row>126</xdr:row>
      <xdr:rowOff>190500</xdr:rowOff>
    </xdr:to>
    <xdr:pic>
      <xdr:nvPicPr>
        <xdr:cNvPr id="50" name="image10.jpg" descr=" 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>
        <a:xfrm>
          <a:off x="1" y="24079200"/>
          <a:ext cx="1308735" cy="11906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10160</xdr:colOff>
      <xdr:row>145</xdr:row>
      <xdr:rowOff>114300</xdr:rowOff>
    </xdr:from>
    <xdr:to>
      <xdr:col>1</xdr:col>
      <xdr:colOff>10160</xdr:colOff>
      <xdr:row>150</xdr:row>
      <xdr:rowOff>190500</xdr:rowOff>
    </xdr:to>
    <xdr:pic>
      <xdr:nvPicPr>
        <xdr:cNvPr id="51" name="image10.jpg" descr=" 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10160" y="28994100"/>
          <a:ext cx="1285875" cy="10763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167</xdr:row>
      <xdr:rowOff>38100</xdr:rowOff>
    </xdr:from>
    <xdr:to>
      <xdr:col>0</xdr:col>
      <xdr:colOff>1286510</xdr:colOff>
      <xdr:row>172</xdr:row>
      <xdr:rowOff>161925</xdr:rowOff>
    </xdr:to>
    <xdr:pic>
      <xdr:nvPicPr>
        <xdr:cNvPr id="52" name="image10.jpg" descr=" 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635" y="33318450"/>
          <a:ext cx="1285875" cy="11239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189</xdr:row>
      <xdr:rowOff>85725</xdr:rowOff>
    </xdr:from>
    <xdr:to>
      <xdr:col>1</xdr:col>
      <xdr:colOff>61594</xdr:colOff>
      <xdr:row>194</xdr:row>
      <xdr:rowOff>139065</xdr:rowOff>
    </xdr:to>
    <xdr:pic>
      <xdr:nvPicPr>
        <xdr:cNvPr id="53" name="image10.jpg" descr=" 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>
        <a:xfrm>
          <a:off x="635" y="37766625"/>
          <a:ext cx="1346834" cy="10534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210</xdr:row>
      <xdr:rowOff>85725</xdr:rowOff>
    </xdr:from>
    <xdr:to>
      <xdr:col>0</xdr:col>
      <xdr:colOff>1248409</xdr:colOff>
      <xdr:row>215</xdr:row>
      <xdr:rowOff>161925</xdr:rowOff>
    </xdr:to>
    <xdr:pic>
      <xdr:nvPicPr>
        <xdr:cNvPr id="54" name="image10.jpg" descr=" 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635" y="41967150"/>
          <a:ext cx="1247774" cy="10763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231</xdr:row>
      <xdr:rowOff>85725</xdr:rowOff>
    </xdr:from>
    <xdr:to>
      <xdr:col>0</xdr:col>
      <xdr:colOff>1276984</xdr:colOff>
      <xdr:row>236</xdr:row>
      <xdr:rowOff>104775</xdr:rowOff>
    </xdr:to>
    <xdr:pic>
      <xdr:nvPicPr>
        <xdr:cNvPr id="55" name="image10.jpg" descr=" 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635" y="46167675"/>
          <a:ext cx="1276349" cy="10191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252</xdr:row>
      <xdr:rowOff>123825</xdr:rowOff>
    </xdr:from>
    <xdr:to>
      <xdr:col>0</xdr:col>
      <xdr:colOff>1238884</xdr:colOff>
      <xdr:row>257</xdr:row>
      <xdr:rowOff>123825</xdr:rowOff>
    </xdr:to>
    <xdr:pic>
      <xdr:nvPicPr>
        <xdr:cNvPr id="56" name="image10.jpg" descr=" 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>
        <a:xfrm>
          <a:off x="635" y="50406300"/>
          <a:ext cx="1238249" cy="10001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272</xdr:row>
      <xdr:rowOff>144780</xdr:rowOff>
    </xdr:from>
    <xdr:to>
      <xdr:col>0</xdr:col>
      <xdr:colOff>1238885</xdr:colOff>
      <xdr:row>278</xdr:row>
      <xdr:rowOff>9525</xdr:rowOff>
    </xdr:to>
    <xdr:pic>
      <xdr:nvPicPr>
        <xdr:cNvPr id="57" name="image10.jpg" descr=" 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>
        <a:xfrm>
          <a:off x="635" y="54427755"/>
          <a:ext cx="1238250" cy="106489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297</xdr:row>
      <xdr:rowOff>17145</xdr:rowOff>
    </xdr:from>
    <xdr:to>
      <xdr:col>0</xdr:col>
      <xdr:colOff>1238884</xdr:colOff>
      <xdr:row>302</xdr:row>
      <xdr:rowOff>9525</xdr:rowOff>
    </xdr:to>
    <xdr:pic>
      <xdr:nvPicPr>
        <xdr:cNvPr id="58" name="image10.jpg" descr=" 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>
        <a:xfrm>
          <a:off x="635" y="59300745"/>
          <a:ext cx="1238249" cy="99250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320</xdr:row>
      <xdr:rowOff>51435</xdr:rowOff>
    </xdr:from>
    <xdr:to>
      <xdr:col>1</xdr:col>
      <xdr:colOff>634</xdr:colOff>
      <xdr:row>325</xdr:row>
      <xdr:rowOff>85018</xdr:rowOff>
    </xdr:to>
    <xdr:pic>
      <xdr:nvPicPr>
        <xdr:cNvPr id="59" name="image10.jpg" descr=" 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>
        <a:xfrm>
          <a:off x="635" y="63935610"/>
          <a:ext cx="1285874" cy="103370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343</xdr:row>
      <xdr:rowOff>112395</xdr:rowOff>
    </xdr:from>
    <xdr:to>
      <xdr:col>1</xdr:col>
      <xdr:colOff>634</xdr:colOff>
      <xdr:row>348</xdr:row>
      <xdr:rowOff>182880</xdr:rowOff>
    </xdr:to>
    <xdr:pic>
      <xdr:nvPicPr>
        <xdr:cNvPr id="60" name="image10.jpg" descr=" "/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>
        <a:xfrm>
          <a:off x="635" y="68597145"/>
          <a:ext cx="1285874" cy="107061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365</xdr:row>
      <xdr:rowOff>13335</xdr:rowOff>
    </xdr:from>
    <xdr:to>
      <xdr:col>0</xdr:col>
      <xdr:colOff>1286510</xdr:colOff>
      <xdr:row>370</xdr:row>
      <xdr:rowOff>5714</xdr:rowOff>
    </xdr:to>
    <xdr:pic>
      <xdr:nvPicPr>
        <xdr:cNvPr id="61" name="image10.jpg" descr=" 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>
        <a:xfrm>
          <a:off x="635" y="72898635"/>
          <a:ext cx="1285875" cy="99250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388</xdr:row>
      <xdr:rowOff>72390</xdr:rowOff>
    </xdr:from>
    <xdr:to>
      <xdr:col>1</xdr:col>
      <xdr:colOff>634</xdr:colOff>
      <xdr:row>393</xdr:row>
      <xdr:rowOff>135255</xdr:rowOff>
    </xdr:to>
    <xdr:pic>
      <xdr:nvPicPr>
        <xdr:cNvPr id="62" name="image10.jpg" descr=" "/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635" y="77558265"/>
          <a:ext cx="1285874" cy="106299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432</xdr:row>
      <xdr:rowOff>158115</xdr:rowOff>
    </xdr:from>
    <xdr:to>
      <xdr:col>1</xdr:col>
      <xdr:colOff>8255</xdr:colOff>
      <xdr:row>438</xdr:row>
      <xdr:rowOff>198120</xdr:rowOff>
    </xdr:to>
    <xdr:pic>
      <xdr:nvPicPr>
        <xdr:cNvPr id="64" name="image10.jpg" descr=" "/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635" y="86445090"/>
          <a:ext cx="1293495" cy="124015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456</xdr:row>
      <xdr:rowOff>26670</xdr:rowOff>
    </xdr:from>
    <xdr:to>
      <xdr:col>1</xdr:col>
      <xdr:colOff>634</xdr:colOff>
      <xdr:row>461</xdr:row>
      <xdr:rowOff>165735</xdr:rowOff>
    </xdr:to>
    <xdr:pic>
      <xdr:nvPicPr>
        <xdr:cNvPr id="65" name="image10.jpg" descr=" "/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>
        <a:xfrm>
          <a:off x="635" y="91114245"/>
          <a:ext cx="1285874" cy="113919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10160</xdr:colOff>
      <xdr:row>479</xdr:row>
      <xdr:rowOff>123825</xdr:rowOff>
    </xdr:from>
    <xdr:to>
      <xdr:col>1</xdr:col>
      <xdr:colOff>10159</xdr:colOff>
      <xdr:row>484</xdr:row>
      <xdr:rowOff>179070</xdr:rowOff>
    </xdr:to>
    <xdr:pic>
      <xdr:nvPicPr>
        <xdr:cNvPr id="66" name="image10.jpg" descr=" "/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>
        <a:xfrm>
          <a:off x="10160" y="95811975"/>
          <a:ext cx="1285874" cy="10553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1</xdr:colOff>
      <xdr:row>501</xdr:row>
      <xdr:rowOff>182880</xdr:rowOff>
    </xdr:from>
    <xdr:to>
      <xdr:col>1</xdr:col>
      <xdr:colOff>7621</xdr:colOff>
      <xdr:row>506</xdr:row>
      <xdr:rowOff>190500</xdr:rowOff>
    </xdr:to>
    <xdr:pic>
      <xdr:nvPicPr>
        <xdr:cNvPr id="67" name="image10.jpg" descr=" "/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1" y="100271580"/>
          <a:ext cx="1293495" cy="100774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1</xdr:colOff>
      <xdr:row>525</xdr:row>
      <xdr:rowOff>30480</xdr:rowOff>
    </xdr:from>
    <xdr:to>
      <xdr:col>0</xdr:col>
      <xdr:colOff>1310641</xdr:colOff>
      <xdr:row>530</xdr:row>
      <xdr:rowOff>0</xdr:rowOff>
    </xdr:to>
    <xdr:pic>
      <xdr:nvPicPr>
        <xdr:cNvPr id="68" name="image10.jpg" descr=" "/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>
        <a:xfrm>
          <a:off x="1" y="104919780"/>
          <a:ext cx="1282065" cy="96964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38100</xdr:colOff>
      <xdr:row>548</xdr:row>
      <xdr:rowOff>30481</xdr:rowOff>
    </xdr:from>
    <xdr:to>
      <xdr:col>0</xdr:col>
      <xdr:colOff>1287779</xdr:colOff>
      <xdr:row>553</xdr:row>
      <xdr:rowOff>45720</xdr:rowOff>
    </xdr:to>
    <xdr:pic>
      <xdr:nvPicPr>
        <xdr:cNvPr id="69" name="image10.jpg" descr=" "/>
        <xdr:cNvPicPr/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38100" y="109520356"/>
          <a:ext cx="1249679" cy="101536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1</xdr:colOff>
      <xdr:row>571</xdr:row>
      <xdr:rowOff>30480</xdr:rowOff>
    </xdr:from>
    <xdr:to>
      <xdr:col>0</xdr:col>
      <xdr:colOff>1295401</xdr:colOff>
      <xdr:row>575</xdr:row>
      <xdr:rowOff>175260</xdr:rowOff>
    </xdr:to>
    <xdr:pic>
      <xdr:nvPicPr>
        <xdr:cNvPr id="70" name="image10.jpg" descr=" "/>
        <xdr:cNvPicPr/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1" y="114120930"/>
          <a:ext cx="1285875" cy="94488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594</xdr:row>
      <xdr:rowOff>55245</xdr:rowOff>
    </xdr:from>
    <xdr:to>
      <xdr:col>1</xdr:col>
      <xdr:colOff>634</xdr:colOff>
      <xdr:row>599</xdr:row>
      <xdr:rowOff>55245</xdr:rowOff>
    </xdr:to>
    <xdr:pic>
      <xdr:nvPicPr>
        <xdr:cNvPr id="71" name="image10.jpg" descr=" "/>
        <xdr:cNvPicPr/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635" y="118746270"/>
          <a:ext cx="1285874" cy="10001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617</xdr:row>
      <xdr:rowOff>104775</xdr:rowOff>
    </xdr:from>
    <xdr:to>
      <xdr:col>0</xdr:col>
      <xdr:colOff>1280794</xdr:colOff>
      <xdr:row>622</xdr:row>
      <xdr:rowOff>167640</xdr:rowOff>
    </xdr:to>
    <xdr:pic>
      <xdr:nvPicPr>
        <xdr:cNvPr id="72" name="image10.jpg" descr=" "/>
        <xdr:cNvPicPr/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>
        <a:xfrm>
          <a:off x="635" y="123396375"/>
          <a:ext cx="1280159" cy="106299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640</xdr:row>
      <xdr:rowOff>113665</xdr:rowOff>
    </xdr:from>
    <xdr:to>
      <xdr:col>0</xdr:col>
      <xdr:colOff>1267459</xdr:colOff>
      <xdr:row>645</xdr:row>
      <xdr:rowOff>132715</xdr:rowOff>
    </xdr:to>
    <xdr:pic>
      <xdr:nvPicPr>
        <xdr:cNvPr id="73" name="image10.jpg" descr=" "/>
        <xdr:cNvPicPr/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635" y="128005840"/>
          <a:ext cx="1266824" cy="10191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664</xdr:row>
      <xdr:rowOff>60325</xdr:rowOff>
    </xdr:from>
    <xdr:to>
      <xdr:col>0</xdr:col>
      <xdr:colOff>1273175</xdr:colOff>
      <xdr:row>669</xdr:row>
      <xdr:rowOff>128942</xdr:rowOff>
    </xdr:to>
    <xdr:pic>
      <xdr:nvPicPr>
        <xdr:cNvPr id="74" name="image10.jpg" descr=" "/>
        <xdr:cNvPicPr/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635" y="132753100"/>
          <a:ext cx="1272540" cy="106874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687</xdr:row>
      <xdr:rowOff>49530</xdr:rowOff>
    </xdr:from>
    <xdr:to>
      <xdr:col>1</xdr:col>
      <xdr:colOff>634</xdr:colOff>
      <xdr:row>691</xdr:row>
      <xdr:rowOff>196215</xdr:rowOff>
    </xdr:to>
    <xdr:pic>
      <xdr:nvPicPr>
        <xdr:cNvPr id="75" name="image10.jpg" descr=" "/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635" y="137342880"/>
          <a:ext cx="1285874" cy="94678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710</xdr:row>
      <xdr:rowOff>66675</xdr:rowOff>
    </xdr:from>
    <xdr:to>
      <xdr:col>0</xdr:col>
      <xdr:colOff>1273174</xdr:colOff>
      <xdr:row>715</xdr:row>
      <xdr:rowOff>83820</xdr:rowOff>
    </xdr:to>
    <xdr:pic>
      <xdr:nvPicPr>
        <xdr:cNvPr id="76" name="image10.jpg" descr=" "/>
        <xdr:cNvPicPr/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>
        <a:xfrm>
          <a:off x="635" y="141960600"/>
          <a:ext cx="1272539" cy="10172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733</xdr:row>
      <xdr:rowOff>62865</xdr:rowOff>
    </xdr:from>
    <xdr:to>
      <xdr:col>1</xdr:col>
      <xdr:colOff>15874</xdr:colOff>
      <xdr:row>738</xdr:row>
      <xdr:rowOff>179070</xdr:rowOff>
    </xdr:to>
    <xdr:pic>
      <xdr:nvPicPr>
        <xdr:cNvPr id="77" name="image10.jpg" descr=" "/>
        <xdr:cNvPicPr/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>
        <a:xfrm>
          <a:off x="635" y="146557365"/>
          <a:ext cx="1301114" cy="11163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635</xdr:colOff>
      <xdr:row>756</xdr:row>
      <xdr:rowOff>41910</xdr:rowOff>
    </xdr:from>
    <xdr:to>
      <xdr:col>0</xdr:col>
      <xdr:colOff>1286510</xdr:colOff>
      <xdr:row>761</xdr:row>
      <xdr:rowOff>74295</xdr:rowOff>
    </xdr:to>
    <xdr:pic>
      <xdr:nvPicPr>
        <xdr:cNvPr id="78" name="image10.jpg" descr=" "/>
        <xdr:cNvPicPr/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>
        <a:xfrm>
          <a:off x="635" y="151136985"/>
          <a:ext cx="1285875" cy="103251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763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763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</xdr:row>
      <xdr:rowOff>0</xdr:rowOff>
    </xdr:from>
    <xdr:ext cx="1076325" cy="857250"/>
    <xdr:pic>
      <xdr:nvPicPr>
        <xdr:cNvPr id="4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5373350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32106</xdr:colOff>
      <xdr:row>90</xdr:row>
      <xdr:rowOff>117724</xdr:rowOff>
    </xdr:from>
    <xdr:ext cx="1076325" cy="857250"/>
    <xdr:pic>
      <xdr:nvPicPr>
        <xdr:cNvPr id="5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106" y="30292924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42809</xdr:colOff>
      <xdr:row>135</xdr:row>
      <xdr:rowOff>21404</xdr:rowOff>
    </xdr:from>
    <xdr:ext cx="1076325" cy="857250"/>
    <xdr:pic>
      <xdr:nvPicPr>
        <xdr:cNvPr id="6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09" y="45065129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180</xdr:row>
      <xdr:rowOff>96320</xdr:rowOff>
    </xdr:from>
    <xdr:ext cx="1076325" cy="857250"/>
    <xdr:pic>
      <xdr:nvPicPr>
        <xdr:cNvPr id="7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9903795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225</xdr:row>
      <xdr:rowOff>192640</xdr:rowOff>
    </xdr:from>
    <xdr:ext cx="1076325" cy="857250"/>
    <xdr:pic>
      <xdr:nvPicPr>
        <xdr:cNvPr id="8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4801965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32106</xdr:colOff>
      <xdr:row>270</xdr:row>
      <xdr:rowOff>107023</xdr:rowOff>
    </xdr:from>
    <xdr:ext cx="1076325" cy="857250"/>
    <xdr:pic>
      <xdr:nvPicPr>
        <xdr:cNvPr id="9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106" y="89737273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315</xdr:row>
      <xdr:rowOff>74916</xdr:rowOff>
    </xdr:from>
    <xdr:ext cx="1076325" cy="857250"/>
    <xdr:pic>
      <xdr:nvPicPr>
        <xdr:cNvPr id="10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04564166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42809</xdr:colOff>
      <xdr:row>360</xdr:row>
      <xdr:rowOff>117724</xdr:rowOff>
    </xdr:from>
    <xdr:ext cx="1076325" cy="857250"/>
    <xdr:pic>
      <xdr:nvPicPr>
        <xdr:cNvPr id="11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09" y="119370724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405</xdr:row>
      <xdr:rowOff>192640</xdr:rowOff>
    </xdr:from>
    <xdr:ext cx="1076325" cy="857250"/>
    <xdr:pic>
      <xdr:nvPicPr>
        <xdr:cNvPr id="1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34161765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450</xdr:row>
      <xdr:rowOff>53512</xdr:rowOff>
    </xdr:from>
    <xdr:ext cx="1076325" cy="857250"/>
    <xdr:pic>
      <xdr:nvPicPr>
        <xdr:cNvPr id="1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48900687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53512</xdr:colOff>
      <xdr:row>495</xdr:row>
      <xdr:rowOff>42809</xdr:rowOff>
    </xdr:from>
    <xdr:ext cx="1076325" cy="857250"/>
    <xdr:pic>
      <xdr:nvPicPr>
        <xdr:cNvPr id="14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512" y="163729934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540</xdr:row>
      <xdr:rowOff>74916</xdr:rowOff>
    </xdr:from>
    <xdr:ext cx="1076325" cy="857250"/>
    <xdr:pic>
      <xdr:nvPicPr>
        <xdr:cNvPr id="15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78554366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585</xdr:row>
      <xdr:rowOff>128427</xdr:rowOff>
    </xdr:from>
    <xdr:ext cx="1076325" cy="857250"/>
    <xdr:pic>
      <xdr:nvPicPr>
        <xdr:cNvPr id="16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3571652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630</xdr:row>
      <xdr:rowOff>117724</xdr:rowOff>
    </xdr:from>
    <xdr:ext cx="1076325" cy="857250"/>
    <xdr:pic>
      <xdr:nvPicPr>
        <xdr:cNvPr id="17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08448524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675</xdr:row>
      <xdr:rowOff>107023</xdr:rowOff>
    </xdr:from>
    <xdr:ext cx="1076325" cy="857250"/>
    <xdr:pic>
      <xdr:nvPicPr>
        <xdr:cNvPr id="18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23192048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720</xdr:row>
      <xdr:rowOff>107022</xdr:rowOff>
    </xdr:from>
    <xdr:ext cx="1076325" cy="857250"/>
    <xdr:pic>
      <xdr:nvPicPr>
        <xdr:cNvPr id="19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38146297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765</xdr:row>
      <xdr:rowOff>64213</xdr:rowOff>
    </xdr:from>
    <xdr:ext cx="1076325" cy="857250"/>
    <xdr:pic>
      <xdr:nvPicPr>
        <xdr:cNvPr id="20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52972013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32106</xdr:colOff>
      <xdr:row>810</xdr:row>
      <xdr:rowOff>117725</xdr:rowOff>
    </xdr:from>
    <xdr:ext cx="1076325" cy="857250"/>
    <xdr:pic>
      <xdr:nvPicPr>
        <xdr:cNvPr id="21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106" y="267808325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107023</xdr:colOff>
      <xdr:row>855</xdr:row>
      <xdr:rowOff>42810</xdr:rowOff>
    </xdr:from>
    <xdr:ext cx="1076325" cy="857250"/>
    <xdr:pic>
      <xdr:nvPicPr>
        <xdr:cNvPr id="2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7023" y="282649560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900</xdr:row>
      <xdr:rowOff>214045</xdr:rowOff>
    </xdr:from>
    <xdr:ext cx="1076325" cy="857250"/>
    <xdr:pic>
      <xdr:nvPicPr>
        <xdr:cNvPr id="2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97575020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21405</xdr:colOff>
      <xdr:row>945</xdr:row>
      <xdr:rowOff>64214</xdr:rowOff>
    </xdr:from>
    <xdr:ext cx="1076325" cy="857250"/>
    <xdr:pic>
      <xdr:nvPicPr>
        <xdr:cNvPr id="24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405" y="312265139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990</xdr:row>
      <xdr:rowOff>74916</xdr:rowOff>
    </xdr:from>
    <xdr:ext cx="1076325" cy="857250"/>
    <xdr:pic>
      <xdr:nvPicPr>
        <xdr:cNvPr id="25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27163416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1035</xdr:row>
      <xdr:rowOff>0</xdr:rowOff>
    </xdr:from>
    <xdr:ext cx="1076325" cy="857250"/>
    <xdr:pic>
      <xdr:nvPicPr>
        <xdr:cNvPr id="26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41804625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1080</xdr:row>
      <xdr:rowOff>96320</xdr:rowOff>
    </xdr:from>
    <xdr:ext cx="1076325" cy="857250"/>
    <xdr:pic>
      <xdr:nvPicPr>
        <xdr:cNvPr id="27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56598020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107023</xdr:colOff>
      <xdr:row>1125</xdr:row>
      <xdr:rowOff>107023</xdr:rowOff>
    </xdr:from>
    <xdr:ext cx="1076325" cy="857250"/>
    <xdr:pic>
      <xdr:nvPicPr>
        <xdr:cNvPr id="28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7023" y="371381998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1170</xdr:row>
      <xdr:rowOff>107022</xdr:rowOff>
    </xdr:from>
    <xdr:ext cx="1076325" cy="857250"/>
    <xdr:pic>
      <xdr:nvPicPr>
        <xdr:cNvPr id="29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6107647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53511</xdr:colOff>
      <xdr:row>1215</xdr:row>
      <xdr:rowOff>64214</xdr:rowOff>
    </xdr:from>
    <xdr:ext cx="1076325" cy="857250"/>
    <xdr:pic>
      <xdr:nvPicPr>
        <xdr:cNvPr id="30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511" y="400847639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85618</xdr:colOff>
      <xdr:row>1260</xdr:row>
      <xdr:rowOff>42809</xdr:rowOff>
    </xdr:from>
    <xdr:ext cx="1076325" cy="857250"/>
    <xdr:pic>
      <xdr:nvPicPr>
        <xdr:cNvPr id="31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618" y="415589984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96320</xdr:colOff>
      <xdr:row>1305</xdr:row>
      <xdr:rowOff>74915</xdr:rowOff>
    </xdr:from>
    <xdr:ext cx="1076325" cy="857250"/>
    <xdr:pic>
      <xdr:nvPicPr>
        <xdr:cNvPr id="3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320" y="430347740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42809</xdr:colOff>
      <xdr:row>1350</xdr:row>
      <xdr:rowOff>128427</xdr:rowOff>
    </xdr:from>
    <xdr:ext cx="1076325" cy="857250"/>
    <xdr:pic>
      <xdr:nvPicPr>
        <xdr:cNvPr id="3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09" y="445288827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85618</xdr:colOff>
      <xdr:row>1395</xdr:row>
      <xdr:rowOff>96320</xdr:rowOff>
    </xdr:from>
    <xdr:ext cx="1076325" cy="857250"/>
    <xdr:pic>
      <xdr:nvPicPr>
        <xdr:cNvPr id="34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618" y="460039520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64213</xdr:colOff>
      <xdr:row>1440</xdr:row>
      <xdr:rowOff>74916</xdr:rowOff>
    </xdr:from>
    <xdr:ext cx="1076325" cy="857250"/>
    <xdr:pic>
      <xdr:nvPicPr>
        <xdr:cNvPr id="35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213" y="474524691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139130</xdr:colOff>
      <xdr:row>1485</xdr:row>
      <xdr:rowOff>171236</xdr:rowOff>
    </xdr:from>
    <xdr:ext cx="1076325" cy="857250"/>
    <xdr:pic>
      <xdr:nvPicPr>
        <xdr:cNvPr id="36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9130" y="489375236"/>
          <a:ext cx="10763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149832</xdr:colOff>
      <xdr:row>1530</xdr:row>
      <xdr:rowOff>117725</xdr:rowOff>
    </xdr:from>
    <xdr:ext cx="1076325" cy="857250"/>
    <xdr:pic>
      <xdr:nvPicPr>
        <xdr:cNvPr id="37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832" y="504180725"/>
          <a:ext cx="1076325" cy="8572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71550" cy="1076325"/>
    <xdr:pic>
      <xdr:nvPicPr>
        <xdr:cNvPr id="2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0</xdr:rowOff>
    </xdr:from>
    <xdr:ext cx="971550" cy="1076325"/>
    <xdr:pic>
      <xdr:nvPicPr>
        <xdr:cNvPr id="3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876800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49</xdr:row>
      <xdr:rowOff>0</xdr:rowOff>
    </xdr:from>
    <xdr:ext cx="971550" cy="1076325"/>
    <xdr:pic>
      <xdr:nvPicPr>
        <xdr:cNvPr id="4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9677400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73</xdr:row>
      <xdr:rowOff>0</xdr:rowOff>
    </xdr:from>
    <xdr:ext cx="971550" cy="1076325"/>
    <xdr:pic>
      <xdr:nvPicPr>
        <xdr:cNvPr id="5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4478000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97</xdr:row>
      <xdr:rowOff>0</xdr:rowOff>
    </xdr:from>
    <xdr:ext cx="971550" cy="1076325"/>
    <xdr:pic>
      <xdr:nvPicPr>
        <xdr:cNvPr id="6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278600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121</xdr:row>
      <xdr:rowOff>0</xdr:rowOff>
    </xdr:from>
    <xdr:ext cx="971550" cy="1076325"/>
    <xdr:pic>
      <xdr:nvPicPr>
        <xdr:cNvPr id="7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4079200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145</xdr:row>
      <xdr:rowOff>0</xdr:rowOff>
    </xdr:from>
    <xdr:ext cx="971550" cy="1076325"/>
    <xdr:pic>
      <xdr:nvPicPr>
        <xdr:cNvPr id="8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8879800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167</xdr:row>
      <xdr:rowOff>0</xdr:rowOff>
    </xdr:from>
    <xdr:ext cx="971550" cy="1076325"/>
    <xdr:pic>
      <xdr:nvPicPr>
        <xdr:cNvPr id="9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3280350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189</xdr:row>
      <xdr:rowOff>0</xdr:rowOff>
    </xdr:from>
    <xdr:ext cx="971550" cy="1076325"/>
    <xdr:pic>
      <xdr:nvPicPr>
        <xdr:cNvPr id="10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7680900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210</xdr:row>
      <xdr:rowOff>0</xdr:rowOff>
    </xdr:from>
    <xdr:ext cx="971550" cy="1076325"/>
    <xdr:pic>
      <xdr:nvPicPr>
        <xdr:cNvPr id="11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1881425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231</xdr:row>
      <xdr:rowOff>0</xdr:rowOff>
    </xdr:from>
    <xdr:ext cx="971550" cy="1076325"/>
    <xdr:pic>
      <xdr:nvPicPr>
        <xdr:cNvPr id="12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6081950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252</xdr:row>
      <xdr:rowOff>0</xdr:rowOff>
    </xdr:from>
    <xdr:ext cx="971550" cy="1076325"/>
    <xdr:pic>
      <xdr:nvPicPr>
        <xdr:cNvPr id="13" name="image1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0282475"/>
          <a:ext cx="9715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271</xdr:row>
      <xdr:rowOff>152401</xdr:rowOff>
    </xdr:from>
    <xdr:ext cx="1019175" cy="1247774"/>
    <xdr:pic>
      <xdr:nvPicPr>
        <xdr:cNvPr id="14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423535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295</xdr:row>
      <xdr:rowOff>152401</xdr:rowOff>
    </xdr:from>
    <xdr:ext cx="1019175" cy="1247774"/>
    <xdr:pic>
      <xdr:nvPicPr>
        <xdr:cNvPr id="15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903595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318</xdr:row>
      <xdr:rowOff>152401</xdr:rowOff>
    </xdr:from>
    <xdr:ext cx="1019175" cy="1247774"/>
    <xdr:pic>
      <xdr:nvPicPr>
        <xdr:cNvPr id="16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363652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341</xdr:row>
      <xdr:rowOff>152401</xdr:rowOff>
    </xdr:from>
    <xdr:ext cx="1019175" cy="1247774"/>
    <xdr:pic>
      <xdr:nvPicPr>
        <xdr:cNvPr id="17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823710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363</xdr:row>
      <xdr:rowOff>152401</xdr:rowOff>
    </xdr:from>
    <xdr:ext cx="1019175" cy="1247774"/>
    <xdr:pic>
      <xdr:nvPicPr>
        <xdr:cNvPr id="18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263765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386</xdr:row>
      <xdr:rowOff>152401</xdr:rowOff>
    </xdr:from>
    <xdr:ext cx="1019175" cy="1247774"/>
    <xdr:pic>
      <xdr:nvPicPr>
        <xdr:cNvPr id="19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723822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408</xdr:row>
      <xdr:rowOff>152401</xdr:rowOff>
    </xdr:from>
    <xdr:ext cx="1019175" cy="1247774"/>
    <xdr:pic>
      <xdr:nvPicPr>
        <xdr:cNvPr id="20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8163877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431</xdr:row>
      <xdr:rowOff>152401</xdr:rowOff>
    </xdr:from>
    <xdr:ext cx="1019175" cy="1247774"/>
    <xdr:pic>
      <xdr:nvPicPr>
        <xdr:cNvPr id="21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8623935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454</xdr:row>
      <xdr:rowOff>152401</xdr:rowOff>
    </xdr:from>
    <xdr:ext cx="1019175" cy="1247774"/>
    <xdr:pic>
      <xdr:nvPicPr>
        <xdr:cNvPr id="22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9083992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477</xdr:row>
      <xdr:rowOff>152401</xdr:rowOff>
    </xdr:from>
    <xdr:ext cx="1019175" cy="1247774"/>
    <xdr:pic>
      <xdr:nvPicPr>
        <xdr:cNvPr id="23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9544050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500</xdr:row>
      <xdr:rowOff>152401</xdr:rowOff>
    </xdr:from>
    <xdr:ext cx="1019175" cy="1247774"/>
    <xdr:pic>
      <xdr:nvPicPr>
        <xdr:cNvPr id="24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004107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523</xdr:row>
      <xdr:rowOff>152401</xdr:rowOff>
    </xdr:from>
    <xdr:ext cx="1019175" cy="1247774"/>
    <xdr:pic>
      <xdr:nvPicPr>
        <xdr:cNvPr id="25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464165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546</xdr:row>
      <xdr:rowOff>152401</xdr:rowOff>
    </xdr:from>
    <xdr:ext cx="1019175" cy="1247774"/>
    <xdr:pic>
      <xdr:nvPicPr>
        <xdr:cNvPr id="26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924222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569</xdr:row>
      <xdr:rowOff>152401</xdr:rowOff>
    </xdr:from>
    <xdr:ext cx="1019175" cy="1247774"/>
    <xdr:pic>
      <xdr:nvPicPr>
        <xdr:cNvPr id="27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1384280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592</xdr:row>
      <xdr:rowOff>152401</xdr:rowOff>
    </xdr:from>
    <xdr:ext cx="1019175" cy="1247774"/>
    <xdr:pic>
      <xdr:nvPicPr>
        <xdr:cNvPr id="28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1844337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615</xdr:row>
      <xdr:rowOff>152401</xdr:rowOff>
    </xdr:from>
    <xdr:ext cx="1019175" cy="1247774"/>
    <xdr:pic>
      <xdr:nvPicPr>
        <xdr:cNvPr id="29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304395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638</xdr:row>
      <xdr:rowOff>152401</xdr:rowOff>
    </xdr:from>
    <xdr:ext cx="1019175" cy="1247774"/>
    <xdr:pic>
      <xdr:nvPicPr>
        <xdr:cNvPr id="30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764452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662</xdr:row>
      <xdr:rowOff>152401</xdr:rowOff>
    </xdr:from>
    <xdr:ext cx="1019175" cy="1247774"/>
    <xdr:pic>
      <xdr:nvPicPr>
        <xdr:cNvPr id="31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3244512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685</xdr:row>
      <xdr:rowOff>152401</xdr:rowOff>
    </xdr:from>
    <xdr:ext cx="1019175" cy="1247774"/>
    <xdr:pic>
      <xdr:nvPicPr>
        <xdr:cNvPr id="32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3704570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708</xdr:row>
      <xdr:rowOff>152401</xdr:rowOff>
    </xdr:from>
    <xdr:ext cx="1019175" cy="1247774"/>
    <xdr:pic>
      <xdr:nvPicPr>
        <xdr:cNvPr id="33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4164627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731</xdr:row>
      <xdr:rowOff>152401</xdr:rowOff>
    </xdr:from>
    <xdr:ext cx="1019175" cy="1247774"/>
    <xdr:pic>
      <xdr:nvPicPr>
        <xdr:cNvPr id="34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4624685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754</xdr:row>
      <xdr:rowOff>152401</xdr:rowOff>
    </xdr:from>
    <xdr:ext cx="1019175" cy="1247774"/>
    <xdr:pic>
      <xdr:nvPicPr>
        <xdr:cNvPr id="35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084742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776</xdr:row>
      <xdr:rowOff>152401</xdr:rowOff>
    </xdr:from>
    <xdr:ext cx="1019175" cy="1247774"/>
    <xdr:pic>
      <xdr:nvPicPr>
        <xdr:cNvPr id="36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524797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799</xdr:row>
      <xdr:rowOff>152401</xdr:rowOff>
    </xdr:from>
    <xdr:ext cx="1019175" cy="1247774"/>
    <xdr:pic>
      <xdr:nvPicPr>
        <xdr:cNvPr id="37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84855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822</xdr:row>
      <xdr:rowOff>152401</xdr:rowOff>
    </xdr:from>
    <xdr:ext cx="1019175" cy="1247774"/>
    <xdr:pic>
      <xdr:nvPicPr>
        <xdr:cNvPr id="38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444912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845</xdr:row>
      <xdr:rowOff>152401</xdr:rowOff>
    </xdr:from>
    <xdr:ext cx="1019175" cy="1247774"/>
    <xdr:pic>
      <xdr:nvPicPr>
        <xdr:cNvPr id="39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904970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868</xdr:row>
      <xdr:rowOff>152401</xdr:rowOff>
    </xdr:from>
    <xdr:ext cx="1019175" cy="1247774"/>
    <xdr:pic>
      <xdr:nvPicPr>
        <xdr:cNvPr id="40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7365027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891</xdr:row>
      <xdr:rowOff>152401</xdr:rowOff>
    </xdr:from>
    <xdr:ext cx="1019175" cy="1247774"/>
    <xdr:pic>
      <xdr:nvPicPr>
        <xdr:cNvPr id="41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78250850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914</xdr:row>
      <xdr:rowOff>152401</xdr:rowOff>
    </xdr:from>
    <xdr:ext cx="1019175" cy="1247774"/>
    <xdr:pic>
      <xdr:nvPicPr>
        <xdr:cNvPr id="42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82851425"/>
          <a:ext cx="1019175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937</xdr:row>
      <xdr:rowOff>152401</xdr:rowOff>
    </xdr:from>
    <xdr:ext cx="1019175" cy="1247774"/>
    <xdr:pic>
      <xdr:nvPicPr>
        <xdr:cNvPr id="43" name="image1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87452000"/>
          <a:ext cx="1019175" cy="124777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3175</xdr:rowOff>
    </xdr:from>
    <xdr:to>
      <xdr:col>0</xdr:col>
      <xdr:colOff>771525</xdr:colOff>
      <xdr:row>2</xdr:row>
      <xdr:rowOff>133350</xdr:rowOff>
    </xdr:to>
    <xdr:pic>
      <xdr:nvPicPr>
        <xdr:cNvPr id="7" name="Picture 6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0</xdr:col>
      <xdr:colOff>611505</xdr:colOff>
      <xdr:row>2</xdr:row>
      <xdr:rowOff>190500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514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0</xdr:col>
      <xdr:colOff>611505</xdr:colOff>
      <xdr:row>2</xdr:row>
      <xdr:rowOff>190500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514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0</xdr:col>
      <xdr:colOff>611505</xdr:colOff>
      <xdr:row>2</xdr:row>
      <xdr:rowOff>190500</xdr:rowOff>
    </xdr:to>
    <xdr:pic>
      <xdr:nvPicPr>
        <xdr:cNvPr id="5" name="Picture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514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2</xdr:rowOff>
    </xdr:from>
    <xdr:to>
      <xdr:col>0</xdr:col>
      <xdr:colOff>1419224</xdr:colOff>
      <xdr:row>3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419224" cy="819148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52</xdr:row>
      <xdr:rowOff>3175</xdr:rowOff>
    </xdr:from>
    <xdr:ext cx="771525" cy="130175"/>
    <xdr:pic>
      <xdr:nvPicPr>
        <xdr:cNvPr id="8" name="Picture 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50</xdr:row>
      <xdr:rowOff>47625</xdr:rowOff>
    </xdr:from>
    <xdr:ext cx="611505" cy="600075"/>
    <xdr:pic>
      <xdr:nvPicPr>
        <xdr:cNvPr id="9" name="Picture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50</xdr:row>
      <xdr:rowOff>47625</xdr:rowOff>
    </xdr:from>
    <xdr:ext cx="611505" cy="600075"/>
    <xdr:pic>
      <xdr:nvPicPr>
        <xdr:cNvPr id="10" name="Picture 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50</xdr:row>
      <xdr:rowOff>47625</xdr:rowOff>
    </xdr:from>
    <xdr:ext cx="611505" cy="600075"/>
    <xdr:pic>
      <xdr:nvPicPr>
        <xdr:cNvPr id="11" name="Picture 1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50</xdr:row>
      <xdr:rowOff>2</xdr:rowOff>
    </xdr:from>
    <xdr:ext cx="1171574" cy="657224"/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103</xdr:row>
      <xdr:rowOff>3175</xdr:rowOff>
    </xdr:from>
    <xdr:ext cx="771525" cy="130175"/>
    <xdr:pic>
      <xdr:nvPicPr>
        <xdr:cNvPr id="13" name="Picture 1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101</xdr:row>
      <xdr:rowOff>47625</xdr:rowOff>
    </xdr:from>
    <xdr:ext cx="611505" cy="600075"/>
    <xdr:pic>
      <xdr:nvPicPr>
        <xdr:cNvPr id="14" name="Picture 1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101</xdr:row>
      <xdr:rowOff>47625</xdr:rowOff>
    </xdr:from>
    <xdr:ext cx="611505" cy="600075"/>
    <xdr:pic>
      <xdr:nvPicPr>
        <xdr:cNvPr id="15" name="Picture 1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101</xdr:row>
      <xdr:rowOff>47625</xdr:rowOff>
    </xdr:from>
    <xdr:ext cx="611505" cy="600075"/>
    <xdr:pic>
      <xdr:nvPicPr>
        <xdr:cNvPr id="16" name="Picture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101</xdr:row>
      <xdr:rowOff>2</xdr:rowOff>
    </xdr:from>
    <xdr:ext cx="1171574" cy="657224"/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154</xdr:row>
      <xdr:rowOff>3175</xdr:rowOff>
    </xdr:from>
    <xdr:ext cx="771525" cy="130175"/>
    <xdr:pic>
      <xdr:nvPicPr>
        <xdr:cNvPr id="18" name="Picture 1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152</xdr:row>
      <xdr:rowOff>47625</xdr:rowOff>
    </xdr:from>
    <xdr:ext cx="611505" cy="600075"/>
    <xdr:pic>
      <xdr:nvPicPr>
        <xdr:cNvPr id="19" name="Picture 1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152</xdr:row>
      <xdr:rowOff>47625</xdr:rowOff>
    </xdr:from>
    <xdr:ext cx="611505" cy="600075"/>
    <xdr:pic>
      <xdr:nvPicPr>
        <xdr:cNvPr id="20" name="Picture 1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152</xdr:row>
      <xdr:rowOff>47625</xdr:rowOff>
    </xdr:from>
    <xdr:ext cx="611505" cy="600075"/>
    <xdr:pic>
      <xdr:nvPicPr>
        <xdr:cNvPr id="21" name="Picture 2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152</xdr:row>
      <xdr:rowOff>2</xdr:rowOff>
    </xdr:from>
    <xdr:ext cx="1171574" cy="657224"/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205</xdr:row>
      <xdr:rowOff>3175</xdr:rowOff>
    </xdr:from>
    <xdr:ext cx="771525" cy="130175"/>
    <xdr:pic>
      <xdr:nvPicPr>
        <xdr:cNvPr id="23" name="Picture 2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203</xdr:row>
      <xdr:rowOff>47625</xdr:rowOff>
    </xdr:from>
    <xdr:ext cx="611505" cy="600075"/>
    <xdr:pic>
      <xdr:nvPicPr>
        <xdr:cNvPr id="24" name="Picture 2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203</xdr:row>
      <xdr:rowOff>47625</xdr:rowOff>
    </xdr:from>
    <xdr:ext cx="611505" cy="600075"/>
    <xdr:pic>
      <xdr:nvPicPr>
        <xdr:cNvPr id="25" name="Picture 2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203</xdr:row>
      <xdr:rowOff>47625</xdr:rowOff>
    </xdr:from>
    <xdr:ext cx="611505" cy="600075"/>
    <xdr:pic>
      <xdr:nvPicPr>
        <xdr:cNvPr id="26" name="Picture 2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203</xdr:row>
      <xdr:rowOff>2</xdr:rowOff>
    </xdr:from>
    <xdr:ext cx="1171574" cy="657224"/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256</xdr:row>
      <xdr:rowOff>3175</xdr:rowOff>
    </xdr:from>
    <xdr:ext cx="771525" cy="130175"/>
    <xdr:pic>
      <xdr:nvPicPr>
        <xdr:cNvPr id="28" name="Picture 2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254</xdr:row>
      <xdr:rowOff>47625</xdr:rowOff>
    </xdr:from>
    <xdr:ext cx="611505" cy="600075"/>
    <xdr:pic>
      <xdr:nvPicPr>
        <xdr:cNvPr id="29" name="Picture 2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254</xdr:row>
      <xdr:rowOff>47625</xdr:rowOff>
    </xdr:from>
    <xdr:ext cx="611505" cy="600075"/>
    <xdr:pic>
      <xdr:nvPicPr>
        <xdr:cNvPr id="30" name="Picture 2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254</xdr:row>
      <xdr:rowOff>47625</xdr:rowOff>
    </xdr:from>
    <xdr:ext cx="611505" cy="600075"/>
    <xdr:pic>
      <xdr:nvPicPr>
        <xdr:cNvPr id="31" name="Picture 3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254</xdr:row>
      <xdr:rowOff>2</xdr:rowOff>
    </xdr:from>
    <xdr:ext cx="1171574" cy="657224"/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307</xdr:row>
      <xdr:rowOff>3175</xdr:rowOff>
    </xdr:from>
    <xdr:ext cx="771525" cy="130175"/>
    <xdr:pic>
      <xdr:nvPicPr>
        <xdr:cNvPr id="33" name="Picture 3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305</xdr:row>
      <xdr:rowOff>47625</xdr:rowOff>
    </xdr:from>
    <xdr:ext cx="611505" cy="600075"/>
    <xdr:pic>
      <xdr:nvPicPr>
        <xdr:cNvPr id="34" name="Picture 3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305</xdr:row>
      <xdr:rowOff>47625</xdr:rowOff>
    </xdr:from>
    <xdr:ext cx="611505" cy="600075"/>
    <xdr:pic>
      <xdr:nvPicPr>
        <xdr:cNvPr id="35" name="Picture 3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305</xdr:row>
      <xdr:rowOff>47625</xdr:rowOff>
    </xdr:from>
    <xdr:ext cx="611505" cy="600075"/>
    <xdr:pic>
      <xdr:nvPicPr>
        <xdr:cNvPr id="36" name="Picture 3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305</xdr:row>
      <xdr:rowOff>2</xdr:rowOff>
    </xdr:from>
    <xdr:ext cx="1171574" cy="657224"/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358</xdr:row>
      <xdr:rowOff>3175</xdr:rowOff>
    </xdr:from>
    <xdr:ext cx="771525" cy="130175"/>
    <xdr:pic>
      <xdr:nvPicPr>
        <xdr:cNvPr id="38" name="Picture 3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356</xdr:row>
      <xdr:rowOff>47625</xdr:rowOff>
    </xdr:from>
    <xdr:ext cx="611505" cy="600075"/>
    <xdr:pic>
      <xdr:nvPicPr>
        <xdr:cNvPr id="39" name="Picture 3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356</xdr:row>
      <xdr:rowOff>47625</xdr:rowOff>
    </xdr:from>
    <xdr:ext cx="611505" cy="600075"/>
    <xdr:pic>
      <xdr:nvPicPr>
        <xdr:cNvPr id="40" name="Picture 3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356</xdr:row>
      <xdr:rowOff>47625</xdr:rowOff>
    </xdr:from>
    <xdr:ext cx="611505" cy="600075"/>
    <xdr:pic>
      <xdr:nvPicPr>
        <xdr:cNvPr id="41" name="Picture 4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356</xdr:row>
      <xdr:rowOff>2</xdr:rowOff>
    </xdr:from>
    <xdr:ext cx="1171574" cy="657224"/>
    <xdr:pic>
      <xdr:nvPicPr>
        <xdr:cNvPr id="42" name="Picture 4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409</xdr:row>
      <xdr:rowOff>3175</xdr:rowOff>
    </xdr:from>
    <xdr:ext cx="771525" cy="130175"/>
    <xdr:pic>
      <xdr:nvPicPr>
        <xdr:cNvPr id="43" name="Picture 4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407</xdr:row>
      <xdr:rowOff>47625</xdr:rowOff>
    </xdr:from>
    <xdr:ext cx="611505" cy="600075"/>
    <xdr:pic>
      <xdr:nvPicPr>
        <xdr:cNvPr id="44" name="Picture 4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407</xdr:row>
      <xdr:rowOff>47625</xdr:rowOff>
    </xdr:from>
    <xdr:ext cx="611505" cy="600075"/>
    <xdr:pic>
      <xdr:nvPicPr>
        <xdr:cNvPr id="45" name="Picture 4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407</xdr:row>
      <xdr:rowOff>47625</xdr:rowOff>
    </xdr:from>
    <xdr:ext cx="611505" cy="600075"/>
    <xdr:pic>
      <xdr:nvPicPr>
        <xdr:cNvPr id="46" name="Picture 4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407</xdr:row>
      <xdr:rowOff>2</xdr:rowOff>
    </xdr:from>
    <xdr:ext cx="1171574" cy="657224"/>
    <xdr:pic>
      <xdr:nvPicPr>
        <xdr:cNvPr id="47" name="Picture 4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460</xdr:row>
      <xdr:rowOff>3175</xdr:rowOff>
    </xdr:from>
    <xdr:ext cx="771525" cy="130175"/>
    <xdr:pic>
      <xdr:nvPicPr>
        <xdr:cNvPr id="48" name="Picture 4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458</xdr:row>
      <xdr:rowOff>47625</xdr:rowOff>
    </xdr:from>
    <xdr:ext cx="611505" cy="600075"/>
    <xdr:pic>
      <xdr:nvPicPr>
        <xdr:cNvPr id="49" name="Picture 4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458</xdr:row>
      <xdr:rowOff>47625</xdr:rowOff>
    </xdr:from>
    <xdr:ext cx="611505" cy="600075"/>
    <xdr:pic>
      <xdr:nvPicPr>
        <xdr:cNvPr id="50" name="Picture 4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458</xdr:row>
      <xdr:rowOff>47625</xdr:rowOff>
    </xdr:from>
    <xdr:ext cx="611505" cy="600075"/>
    <xdr:pic>
      <xdr:nvPicPr>
        <xdr:cNvPr id="51" name="Picture 5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458</xdr:row>
      <xdr:rowOff>2</xdr:rowOff>
    </xdr:from>
    <xdr:ext cx="1171574" cy="657224"/>
    <xdr:pic>
      <xdr:nvPicPr>
        <xdr:cNvPr id="52" name="Picture 5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511</xdr:row>
      <xdr:rowOff>3175</xdr:rowOff>
    </xdr:from>
    <xdr:ext cx="771525" cy="130175"/>
    <xdr:pic>
      <xdr:nvPicPr>
        <xdr:cNvPr id="53" name="Picture 5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509</xdr:row>
      <xdr:rowOff>47625</xdr:rowOff>
    </xdr:from>
    <xdr:ext cx="611505" cy="600075"/>
    <xdr:pic>
      <xdr:nvPicPr>
        <xdr:cNvPr id="54" name="Picture 5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509</xdr:row>
      <xdr:rowOff>47625</xdr:rowOff>
    </xdr:from>
    <xdr:ext cx="611505" cy="600075"/>
    <xdr:pic>
      <xdr:nvPicPr>
        <xdr:cNvPr id="55" name="Picture 5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509</xdr:row>
      <xdr:rowOff>47625</xdr:rowOff>
    </xdr:from>
    <xdr:ext cx="611505" cy="600075"/>
    <xdr:pic>
      <xdr:nvPicPr>
        <xdr:cNvPr id="56" name="Picture 5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509</xdr:row>
      <xdr:rowOff>2</xdr:rowOff>
    </xdr:from>
    <xdr:ext cx="1171574" cy="657224"/>
    <xdr:pic>
      <xdr:nvPicPr>
        <xdr:cNvPr id="57" name="Picture 5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562</xdr:row>
      <xdr:rowOff>3175</xdr:rowOff>
    </xdr:from>
    <xdr:ext cx="771525" cy="130175"/>
    <xdr:pic>
      <xdr:nvPicPr>
        <xdr:cNvPr id="58" name="Picture 5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560</xdr:row>
      <xdr:rowOff>47625</xdr:rowOff>
    </xdr:from>
    <xdr:ext cx="611505" cy="600075"/>
    <xdr:pic>
      <xdr:nvPicPr>
        <xdr:cNvPr id="59" name="Picture 5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560</xdr:row>
      <xdr:rowOff>47625</xdr:rowOff>
    </xdr:from>
    <xdr:ext cx="611505" cy="600075"/>
    <xdr:pic>
      <xdr:nvPicPr>
        <xdr:cNvPr id="60" name="Picture 5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560</xdr:row>
      <xdr:rowOff>47625</xdr:rowOff>
    </xdr:from>
    <xdr:ext cx="611505" cy="600075"/>
    <xdr:pic>
      <xdr:nvPicPr>
        <xdr:cNvPr id="61" name="Picture 6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560</xdr:row>
      <xdr:rowOff>2</xdr:rowOff>
    </xdr:from>
    <xdr:ext cx="1171574" cy="657224"/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613</xdr:row>
      <xdr:rowOff>3175</xdr:rowOff>
    </xdr:from>
    <xdr:ext cx="771525" cy="130175"/>
    <xdr:pic>
      <xdr:nvPicPr>
        <xdr:cNvPr id="63" name="Picture 6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611</xdr:row>
      <xdr:rowOff>47625</xdr:rowOff>
    </xdr:from>
    <xdr:ext cx="611505" cy="600075"/>
    <xdr:pic>
      <xdr:nvPicPr>
        <xdr:cNvPr id="64" name="Picture 6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611</xdr:row>
      <xdr:rowOff>47625</xdr:rowOff>
    </xdr:from>
    <xdr:ext cx="611505" cy="600075"/>
    <xdr:pic>
      <xdr:nvPicPr>
        <xdr:cNvPr id="65" name="Picture 6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611</xdr:row>
      <xdr:rowOff>47625</xdr:rowOff>
    </xdr:from>
    <xdr:ext cx="611505" cy="600075"/>
    <xdr:pic>
      <xdr:nvPicPr>
        <xdr:cNvPr id="66" name="Picture 6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611</xdr:row>
      <xdr:rowOff>2</xdr:rowOff>
    </xdr:from>
    <xdr:ext cx="1171574" cy="657224"/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664</xdr:row>
      <xdr:rowOff>3175</xdr:rowOff>
    </xdr:from>
    <xdr:ext cx="771525" cy="130175"/>
    <xdr:pic>
      <xdr:nvPicPr>
        <xdr:cNvPr id="68" name="Picture 6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662</xdr:row>
      <xdr:rowOff>47625</xdr:rowOff>
    </xdr:from>
    <xdr:ext cx="611505" cy="600075"/>
    <xdr:pic>
      <xdr:nvPicPr>
        <xdr:cNvPr id="69" name="Picture 6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662</xdr:row>
      <xdr:rowOff>47625</xdr:rowOff>
    </xdr:from>
    <xdr:ext cx="611505" cy="600075"/>
    <xdr:pic>
      <xdr:nvPicPr>
        <xdr:cNvPr id="70" name="Picture 6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662</xdr:row>
      <xdr:rowOff>47625</xdr:rowOff>
    </xdr:from>
    <xdr:ext cx="611505" cy="600075"/>
    <xdr:pic>
      <xdr:nvPicPr>
        <xdr:cNvPr id="71" name="Picture 7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662</xdr:row>
      <xdr:rowOff>2</xdr:rowOff>
    </xdr:from>
    <xdr:ext cx="1171574" cy="657224"/>
    <xdr:pic>
      <xdr:nvPicPr>
        <xdr:cNvPr id="72" name="Picture 7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716</xdr:row>
      <xdr:rowOff>3175</xdr:rowOff>
    </xdr:from>
    <xdr:ext cx="771525" cy="130175"/>
    <xdr:pic>
      <xdr:nvPicPr>
        <xdr:cNvPr id="73" name="Picture 7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714</xdr:row>
      <xdr:rowOff>47625</xdr:rowOff>
    </xdr:from>
    <xdr:ext cx="611505" cy="600075"/>
    <xdr:pic>
      <xdr:nvPicPr>
        <xdr:cNvPr id="74" name="Picture 7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714</xdr:row>
      <xdr:rowOff>47625</xdr:rowOff>
    </xdr:from>
    <xdr:ext cx="611505" cy="600075"/>
    <xdr:pic>
      <xdr:nvPicPr>
        <xdr:cNvPr id="75" name="Picture 7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714</xdr:row>
      <xdr:rowOff>47625</xdr:rowOff>
    </xdr:from>
    <xdr:ext cx="611505" cy="600075"/>
    <xdr:pic>
      <xdr:nvPicPr>
        <xdr:cNvPr id="76" name="Picture 7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714</xdr:row>
      <xdr:rowOff>2</xdr:rowOff>
    </xdr:from>
    <xdr:ext cx="1171574" cy="657224"/>
    <xdr:pic>
      <xdr:nvPicPr>
        <xdr:cNvPr id="77" name="Picture 7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767</xdr:row>
      <xdr:rowOff>3175</xdr:rowOff>
    </xdr:from>
    <xdr:ext cx="771525" cy="130175"/>
    <xdr:pic>
      <xdr:nvPicPr>
        <xdr:cNvPr id="78" name="Picture 7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765</xdr:row>
      <xdr:rowOff>47625</xdr:rowOff>
    </xdr:from>
    <xdr:ext cx="611505" cy="600075"/>
    <xdr:pic>
      <xdr:nvPicPr>
        <xdr:cNvPr id="79" name="Picture 7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765</xdr:row>
      <xdr:rowOff>47625</xdr:rowOff>
    </xdr:from>
    <xdr:ext cx="611505" cy="600075"/>
    <xdr:pic>
      <xdr:nvPicPr>
        <xdr:cNvPr id="80" name="Picture 7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765</xdr:row>
      <xdr:rowOff>47625</xdr:rowOff>
    </xdr:from>
    <xdr:ext cx="611505" cy="600075"/>
    <xdr:pic>
      <xdr:nvPicPr>
        <xdr:cNvPr id="81" name="Picture 8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765</xdr:row>
      <xdr:rowOff>2</xdr:rowOff>
    </xdr:from>
    <xdr:ext cx="1171574" cy="657224"/>
    <xdr:pic>
      <xdr:nvPicPr>
        <xdr:cNvPr id="82" name="Picture 8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818</xdr:row>
      <xdr:rowOff>3175</xdr:rowOff>
    </xdr:from>
    <xdr:ext cx="771525" cy="130175"/>
    <xdr:pic>
      <xdr:nvPicPr>
        <xdr:cNvPr id="83" name="Picture 8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816</xdr:row>
      <xdr:rowOff>47625</xdr:rowOff>
    </xdr:from>
    <xdr:ext cx="611505" cy="600075"/>
    <xdr:pic>
      <xdr:nvPicPr>
        <xdr:cNvPr id="84" name="Picture 8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816</xdr:row>
      <xdr:rowOff>47625</xdr:rowOff>
    </xdr:from>
    <xdr:ext cx="611505" cy="600075"/>
    <xdr:pic>
      <xdr:nvPicPr>
        <xdr:cNvPr id="85" name="Picture 8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816</xdr:row>
      <xdr:rowOff>47625</xdr:rowOff>
    </xdr:from>
    <xdr:ext cx="611505" cy="600075"/>
    <xdr:pic>
      <xdr:nvPicPr>
        <xdr:cNvPr id="86" name="Picture 8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816</xdr:row>
      <xdr:rowOff>2</xdr:rowOff>
    </xdr:from>
    <xdr:ext cx="1171574" cy="657224"/>
    <xdr:pic>
      <xdr:nvPicPr>
        <xdr:cNvPr id="87" name="Picture 8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869</xdr:row>
      <xdr:rowOff>3175</xdr:rowOff>
    </xdr:from>
    <xdr:ext cx="771525" cy="130175"/>
    <xdr:pic>
      <xdr:nvPicPr>
        <xdr:cNvPr id="88" name="Picture 8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867</xdr:row>
      <xdr:rowOff>47625</xdr:rowOff>
    </xdr:from>
    <xdr:ext cx="611505" cy="600075"/>
    <xdr:pic>
      <xdr:nvPicPr>
        <xdr:cNvPr id="89" name="Picture 8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867</xdr:row>
      <xdr:rowOff>47625</xdr:rowOff>
    </xdr:from>
    <xdr:ext cx="611505" cy="600075"/>
    <xdr:pic>
      <xdr:nvPicPr>
        <xdr:cNvPr id="90" name="Picture 8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867</xdr:row>
      <xdr:rowOff>47625</xdr:rowOff>
    </xdr:from>
    <xdr:ext cx="611505" cy="600075"/>
    <xdr:pic>
      <xdr:nvPicPr>
        <xdr:cNvPr id="91" name="Picture 9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867</xdr:row>
      <xdr:rowOff>2</xdr:rowOff>
    </xdr:from>
    <xdr:ext cx="1171574" cy="657224"/>
    <xdr:pic>
      <xdr:nvPicPr>
        <xdr:cNvPr id="92" name="Picture 9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920</xdr:row>
      <xdr:rowOff>3175</xdr:rowOff>
    </xdr:from>
    <xdr:ext cx="771525" cy="130175"/>
    <xdr:pic>
      <xdr:nvPicPr>
        <xdr:cNvPr id="93" name="Picture 9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918</xdr:row>
      <xdr:rowOff>47625</xdr:rowOff>
    </xdr:from>
    <xdr:ext cx="611505" cy="600075"/>
    <xdr:pic>
      <xdr:nvPicPr>
        <xdr:cNvPr id="94" name="Picture 9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918</xdr:row>
      <xdr:rowOff>47625</xdr:rowOff>
    </xdr:from>
    <xdr:ext cx="611505" cy="600075"/>
    <xdr:pic>
      <xdr:nvPicPr>
        <xdr:cNvPr id="95" name="Picture 9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918</xdr:row>
      <xdr:rowOff>47625</xdr:rowOff>
    </xdr:from>
    <xdr:ext cx="611505" cy="600075"/>
    <xdr:pic>
      <xdr:nvPicPr>
        <xdr:cNvPr id="96" name="Picture 9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918</xdr:row>
      <xdr:rowOff>2</xdr:rowOff>
    </xdr:from>
    <xdr:ext cx="1171574" cy="657224"/>
    <xdr:pic>
      <xdr:nvPicPr>
        <xdr:cNvPr id="97" name="Picture 9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972</xdr:row>
      <xdr:rowOff>3175</xdr:rowOff>
    </xdr:from>
    <xdr:ext cx="771525" cy="130175"/>
    <xdr:pic>
      <xdr:nvPicPr>
        <xdr:cNvPr id="98" name="Picture 9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970</xdr:row>
      <xdr:rowOff>47625</xdr:rowOff>
    </xdr:from>
    <xdr:ext cx="611505" cy="600075"/>
    <xdr:pic>
      <xdr:nvPicPr>
        <xdr:cNvPr id="99" name="Picture 9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970</xdr:row>
      <xdr:rowOff>47625</xdr:rowOff>
    </xdr:from>
    <xdr:ext cx="611505" cy="600075"/>
    <xdr:pic>
      <xdr:nvPicPr>
        <xdr:cNvPr id="100" name="Picture 9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970</xdr:row>
      <xdr:rowOff>47625</xdr:rowOff>
    </xdr:from>
    <xdr:ext cx="611505" cy="600075"/>
    <xdr:pic>
      <xdr:nvPicPr>
        <xdr:cNvPr id="101" name="Picture 10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970</xdr:row>
      <xdr:rowOff>2</xdr:rowOff>
    </xdr:from>
    <xdr:ext cx="1171574" cy="657224"/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1023</xdr:row>
      <xdr:rowOff>3175</xdr:rowOff>
    </xdr:from>
    <xdr:ext cx="771525" cy="130175"/>
    <xdr:pic>
      <xdr:nvPicPr>
        <xdr:cNvPr id="103" name="Picture 10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1021</xdr:row>
      <xdr:rowOff>47625</xdr:rowOff>
    </xdr:from>
    <xdr:ext cx="611505" cy="600075"/>
    <xdr:pic>
      <xdr:nvPicPr>
        <xdr:cNvPr id="104" name="Picture 10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1021</xdr:row>
      <xdr:rowOff>47625</xdr:rowOff>
    </xdr:from>
    <xdr:ext cx="611505" cy="600075"/>
    <xdr:pic>
      <xdr:nvPicPr>
        <xdr:cNvPr id="105" name="Picture 10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1021</xdr:row>
      <xdr:rowOff>47625</xdr:rowOff>
    </xdr:from>
    <xdr:ext cx="611505" cy="600075"/>
    <xdr:pic>
      <xdr:nvPicPr>
        <xdr:cNvPr id="106" name="Picture 10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1021</xdr:row>
      <xdr:rowOff>2</xdr:rowOff>
    </xdr:from>
    <xdr:ext cx="1171574" cy="657224"/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1074</xdr:row>
      <xdr:rowOff>3175</xdr:rowOff>
    </xdr:from>
    <xdr:ext cx="771525" cy="130175"/>
    <xdr:pic>
      <xdr:nvPicPr>
        <xdr:cNvPr id="108" name="Picture 10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1072</xdr:row>
      <xdr:rowOff>47625</xdr:rowOff>
    </xdr:from>
    <xdr:ext cx="611505" cy="600075"/>
    <xdr:pic>
      <xdr:nvPicPr>
        <xdr:cNvPr id="109" name="Picture 10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1072</xdr:row>
      <xdr:rowOff>47625</xdr:rowOff>
    </xdr:from>
    <xdr:ext cx="611505" cy="600075"/>
    <xdr:pic>
      <xdr:nvPicPr>
        <xdr:cNvPr id="110" name="Picture 10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1072</xdr:row>
      <xdr:rowOff>47625</xdr:rowOff>
    </xdr:from>
    <xdr:ext cx="611505" cy="600075"/>
    <xdr:pic>
      <xdr:nvPicPr>
        <xdr:cNvPr id="111" name="Picture 11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1072</xdr:row>
      <xdr:rowOff>2</xdr:rowOff>
    </xdr:from>
    <xdr:ext cx="1171574" cy="657224"/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1125</xdr:row>
      <xdr:rowOff>3175</xdr:rowOff>
    </xdr:from>
    <xdr:ext cx="771525" cy="130175"/>
    <xdr:pic>
      <xdr:nvPicPr>
        <xdr:cNvPr id="113" name="Picture 11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1123</xdr:row>
      <xdr:rowOff>47625</xdr:rowOff>
    </xdr:from>
    <xdr:ext cx="611505" cy="600075"/>
    <xdr:pic>
      <xdr:nvPicPr>
        <xdr:cNvPr id="114" name="Picture 11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1123</xdr:row>
      <xdr:rowOff>47625</xdr:rowOff>
    </xdr:from>
    <xdr:ext cx="611505" cy="600075"/>
    <xdr:pic>
      <xdr:nvPicPr>
        <xdr:cNvPr id="115" name="Picture 11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1123</xdr:row>
      <xdr:rowOff>47625</xdr:rowOff>
    </xdr:from>
    <xdr:ext cx="611505" cy="600075"/>
    <xdr:pic>
      <xdr:nvPicPr>
        <xdr:cNvPr id="116" name="Picture 1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1123</xdr:row>
      <xdr:rowOff>2</xdr:rowOff>
    </xdr:from>
    <xdr:ext cx="1171574" cy="657224"/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1176</xdr:row>
      <xdr:rowOff>3175</xdr:rowOff>
    </xdr:from>
    <xdr:ext cx="771525" cy="130175"/>
    <xdr:pic>
      <xdr:nvPicPr>
        <xdr:cNvPr id="118" name="Picture 11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1174</xdr:row>
      <xdr:rowOff>47625</xdr:rowOff>
    </xdr:from>
    <xdr:ext cx="611505" cy="600075"/>
    <xdr:pic>
      <xdr:nvPicPr>
        <xdr:cNvPr id="119" name="Picture 11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1174</xdr:row>
      <xdr:rowOff>47625</xdr:rowOff>
    </xdr:from>
    <xdr:ext cx="611505" cy="600075"/>
    <xdr:pic>
      <xdr:nvPicPr>
        <xdr:cNvPr id="120" name="Picture 11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1174</xdr:row>
      <xdr:rowOff>47625</xdr:rowOff>
    </xdr:from>
    <xdr:ext cx="611505" cy="600075"/>
    <xdr:pic>
      <xdr:nvPicPr>
        <xdr:cNvPr id="121" name="Picture 12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1174</xdr:row>
      <xdr:rowOff>2</xdr:rowOff>
    </xdr:from>
    <xdr:ext cx="1171574" cy="657224"/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1227</xdr:row>
      <xdr:rowOff>3175</xdr:rowOff>
    </xdr:from>
    <xdr:ext cx="771525" cy="130175"/>
    <xdr:pic>
      <xdr:nvPicPr>
        <xdr:cNvPr id="123" name="Picture 12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1225</xdr:row>
      <xdr:rowOff>47625</xdr:rowOff>
    </xdr:from>
    <xdr:ext cx="611505" cy="600075"/>
    <xdr:pic>
      <xdr:nvPicPr>
        <xdr:cNvPr id="124" name="Picture 12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1225</xdr:row>
      <xdr:rowOff>47625</xdr:rowOff>
    </xdr:from>
    <xdr:ext cx="611505" cy="600075"/>
    <xdr:pic>
      <xdr:nvPicPr>
        <xdr:cNvPr id="125" name="Picture 12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1225</xdr:row>
      <xdr:rowOff>47625</xdr:rowOff>
    </xdr:from>
    <xdr:ext cx="611505" cy="600075"/>
    <xdr:pic>
      <xdr:nvPicPr>
        <xdr:cNvPr id="126" name="Picture 12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1225</xdr:row>
      <xdr:rowOff>2</xdr:rowOff>
    </xdr:from>
    <xdr:ext cx="1171574" cy="657224"/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1278</xdr:row>
      <xdr:rowOff>3175</xdr:rowOff>
    </xdr:from>
    <xdr:ext cx="771525" cy="130175"/>
    <xdr:pic>
      <xdr:nvPicPr>
        <xdr:cNvPr id="128" name="Picture 12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1276</xdr:row>
      <xdr:rowOff>47625</xdr:rowOff>
    </xdr:from>
    <xdr:ext cx="611505" cy="600075"/>
    <xdr:pic>
      <xdr:nvPicPr>
        <xdr:cNvPr id="129" name="Picture 12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1276</xdr:row>
      <xdr:rowOff>47625</xdr:rowOff>
    </xdr:from>
    <xdr:ext cx="611505" cy="600075"/>
    <xdr:pic>
      <xdr:nvPicPr>
        <xdr:cNvPr id="130" name="Picture 12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1276</xdr:row>
      <xdr:rowOff>47625</xdr:rowOff>
    </xdr:from>
    <xdr:ext cx="611505" cy="600075"/>
    <xdr:pic>
      <xdr:nvPicPr>
        <xdr:cNvPr id="131" name="Picture 13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1276</xdr:row>
      <xdr:rowOff>2</xdr:rowOff>
    </xdr:from>
    <xdr:ext cx="1171574" cy="657224"/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1328</xdr:row>
      <xdr:rowOff>3175</xdr:rowOff>
    </xdr:from>
    <xdr:ext cx="771525" cy="130175"/>
    <xdr:pic>
      <xdr:nvPicPr>
        <xdr:cNvPr id="133" name="Picture 13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1326</xdr:row>
      <xdr:rowOff>47625</xdr:rowOff>
    </xdr:from>
    <xdr:ext cx="611505" cy="600075"/>
    <xdr:pic>
      <xdr:nvPicPr>
        <xdr:cNvPr id="134" name="Picture 13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1326</xdr:row>
      <xdr:rowOff>47625</xdr:rowOff>
    </xdr:from>
    <xdr:ext cx="611505" cy="600075"/>
    <xdr:pic>
      <xdr:nvPicPr>
        <xdr:cNvPr id="135" name="Picture 13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1326</xdr:row>
      <xdr:rowOff>47625</xdr:rowOff>
    </xdr:from>
    <xdr:ext cx="611505" cy="600075"/>
    <xdr:pic>
      <xdr:nvPicPr>
        <xdr:cNvPr id="136" name="Picture 13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1326</xdr:row>
      <xdr:rowOff>2</xdr:rowOff>
    </xdr:from>
    <xdr:ext cx="1171574" cy="657224"/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1379</xdr:row>
      <xdr:rowOff>3175</xdr:rowOff>
    </xdr:from>
    <xdr:ext cx="771525" cy="130175"/>
    <xdr:pic>
      <xdr:nvPicPr>
        <xdr:cNvPr id="138" name="Picture 13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1377</xdr:row>
      <xdr:rowOff>47625</xdr:rowOff>
    </xdr:from>
    <xdr:ext cx="611505" cy="600075"/>
    <xdr:pic>
      <xdr:nvPicPr>
        <xdr:cNvPr id="139" name="Picture 13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1377</xdr:row>
      <xdr:rowOff>47625</xdr:rowOff>
    </xdr:from>
    <xdr:ext cx="611505" cy="600075"/>
    <xdr:pic>
      <xdr:nvPicPr>
        <xdr:cNvPr id="140" name="Picture 13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1377</xdr:row>
      <xdr:rowOff>47625</xdr:rowOff>
    </xdr:from>
    <xdr:ext cx="611505" cy="600075"/>
    <xdr:pic>
      <xdr:nvPicPr>
        <xdr:cNvPr id="141" name="Picture 14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1377</xdr:row>
      <xdr:rowOff>2</xdr:rowOff>
    </xdr:from>
    <xdr:ext cx="1171574" cy="657224"/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1431</xdr:row>
      <xdr:rowOff>3175</xdr:rowOff>
    </xdr:from>
    <xdr:ext cx="771525" cy="130175"/>
    <xdr:pic>
      <xdr:nvPicPr>
        <xdr:cNvPr id="143" name="Picture 14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1429</xdr:row>
      <xdr:rowOff>47625</xdr:rowOff>
    </xdr:from>
    <xdr:ext cx="611505" cy="600075"/>
    <xdr:pic>
      <xdr:nvPicPr>
        <xdr:cNvPr id="144" name="Picture 14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1429</xdr:row>
      <xdr:rowOff>47625</xdr:rowOff>
    </xdr:from>
    <xdr:ext cx="611505" cy="600075"/>
    <xdr:pic>
      <xdr:nvPicPr>
        <xdr:cNvPr id="145" name="Picture 14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1429</xdr:row>
      <xdr:rowOff>47625</xdr:rowOff>
    </xdr:from>
    <xdr:ext cx="611505" cy="600075"/>
    <xdr:pic>
      <xdr:nvPicPr>
        <xdr:cNvPr id="146" name="Picture 14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1429</xdr:row>
      <xdr:rowOff>2</xdr:rowOff>
    </xdr:from>
    <xdr:ext cx="1171574" cy="657224"/>
    <xdr:pic>
      <xdr:nvPicPr>
        <xdr:cNvPr id="147" name="Picture 14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1482</xdr:row>
      <xdr:rowOff>3175</xdr:rowOff>
    </xdr:from>
    <xdr:ext cx="771525" cy="130175"/>
    <xdr:pic>
      <xdr:nvPicPr>
        <xdr:cNvPr id="148" name="Picture 14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1480</xdr:row>
      <xdr:rowOff>47625</xdr:rowOff>
    </xdr:from>
    <xdr:ext cx="611505" cy="600075"/>
    <xdr:pic>
      <xdr:nvPicPr>
        <xdr:cNvPr id="149" name="Picture 14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1480</xdr:row>
      <xdr:rowOff>47625</xdr:rowOff>
    </xdr:from>
    <xdr:ext cx="611505" cy="600075"/>
    <xdr:pic>
      <xdr:nvPicPr>
        <xdr:cNvPr id="150" name="Picture 14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1480</xdr:row>
      <xdr:rowOff>47625</xdr:rowOff>
    </xdr:from>
    <xdr:ext cx="611505" cy="600075"/>
    <xdr:pic>
      <xdr:nvPicPr>
        <xdr:cNvPr id="151" name="Picture 15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1480</xdr:row>
      <xdr:rowOff>2</xdr:rowOff>
    </xdr:from>
    <xdr:ext cx="1171574" cy="657224"/>
    <xdr:pic>
      <xdr:nvPicPr>
        <xdr:cNvPr id="152" name="Picture 15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1533</xdr:row>
      <xdr:rowOff>3175</xdr:rowOff>
    </xdr:from>
    <xdr:ext cx="771525" cy="130175"/>
    <xdr:pic>
      <xdr:nvPicPr>
        <xdr:cNvPr id="153" name="Picture 15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1531</xdr:row>
      <xdr:rowOff>47625</xdr:rowOff>
    </xdr:from>
    <xdr:ext cx="611505" cy="600075"/>
    <xdr:pic>
      <xdr:nvPicPr>
        <xdr:cNvPr id="154" name="Picture 15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1531</xdr:row>
      <xdr:rowOff>47625</xdr:rowOff>
    </xdr:from>
    <xdr:ext cx="611505" cy="600075"/>
    <xdr:pic>
      <xdr:nvPicPr>
        <xdr:cNvPr id="155" name="Picture 15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1531</xdr:row>
      <xdr:rowOff>47625</xdr:rowOff>
    </xdr:from>
    <xdr:ext cx="611505" cy="600075"/>
    <xdr:pic>
      <xdr:nvPicPr>
        <xdr:cNvPr id="156" name="Picture 15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1531</xdr:row>
      <xdr:rowOff>2</xdr:rowOff>
    </xdr:from>
    <xdr:ext cx="1171574" cy="657224"/>
    <xdr:pic>
      <xdr:nvPicPr>
        <xdr:cNvPr id="157" name="Picture 15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1585</xdr:row>
      <xdr:rowOff>3175</xdr:rowOff>
    </xdr:from>
    <xdr:ext cx="771525" cy="130175"/>
    <xdr:pic>
      <xdr:nvPicPr>
        <xdr:cNvPr id="158" name="Picture 15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1583</xdr:row>
      <xdr:rowOff>47625</xdr:rowOff>
    </xdr:from>
    <xdr:ext cx="611505" cy="600075"/>
    <xdr:pic>
      <xdr:nvPicPr>
        <xdr:cNvPr id="159" name="Picture 15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1583</xdr:row>
      <xdr:rowOff>47625</xdr:rowOff>
    </xdr:from>
    <xdr:ext cx="611505" cy="600075"/>
    <xdr:pic>
      <xdr:nvPicPr>
        <xdr:cNvPr id="160" name="Picture 15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1583</xdr:row>
      <xdr:rowOff>47625</xdr:rowOff>
    </xdr:from>
    <xdr:ext cx="611505" cy="600075"/>
    <xdr:pic>
      <xdr:nvPicPr>
        <xdr:cNvPr id="161" name="Picture 16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1583</xdr:row>
      <xdr:rowOff>2</xdr:rowOff>
    </xdr:from>
    <xdr:ext cx="1171574" cy="657224"/>
    <xdr:pic>
      <xdr:nvPicPr>
        <xdr:cNvPr id="162" name="Picture 16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1636</xdr:row>
      <xdr:rowOff>3175</xdr:rowOff>
    </xdr:from>
    <xdr:ext cx="771525" cy="130175"/>
    <xdr:pic>
      <xdr:nvPicPr>
        <xdr:cNvPr id="163" name="Picture 16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1634</xdr:row>
      <xdr:rowOff>47625</xdr:rowOff>
    </xdr:from>
    <xdr:ext cx="611505" cy="600075"/>
    <xdr:pic>
      <xdr:nvPicPr>
        <xdr:cNvPr id="164" name="Picture 16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1634</xdr:row>
      <xdr:rowOff>47625</xdr:rowOff>
    </xdr:from>
    <xdr:ext cx="611505" cy="600075"/>
    <xdr:pic>
      <xdr:nvPicPr>
        <xdr:cNvPr id="165" name="Picture 16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1634</xdr:row>
      <xdr:rowOff>47625</xdr:rowOff>
    </xdr:from>
    <xdr:ext cx="611505" cy="600075"/>
    <xdr:pic>
      <xdr:nvPicPr>
        <xdr:cNvPr id="166" name="Picture 16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1634</xdr:row>
      <xdr:rowOff>2</xdr:rowOff>
    </xdr:from>
    <xdr:ext cx="1171574" cy="657224"/>
    <xdr:pic>
      <xdr:nvPicPr>
        <xdr:cNvPr id="167" name="Picture 16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1687</xdr:row>
      <xdr:rowOff>3175</xdr:rowOff>
    </xdr:from>
    <xdr:ext cx="771525" cy="130175"/>
    <xdr:pic>
      <xdr:nvPicPr>
        <xdr:cNvPr id="168" name="Picture 16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1685</xdr:row>
      <xdr:rowOff>47625</xdr:rowOff>
    </xdr:from>
    <xdr:ext cx="611505" cy="600075"/>
    <xdr:pic>
      <xdr:nvPicPr>
        <xdr:cNvPr id="169" name="Picture 16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1685</xdr:row>
      <xdr:rowOff>47625</xdr:rowOff>
    </xdr:from>
    <xdr:ext cx="611505" cy="600075"/>
    <xdr:pic>
      <xdr:nvPicPr>
        <xdr:cNvPr id="170" name="Picture 16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1685</xdr:row>
      <xdr:rowOff>47625</xdr:rowOff>
    </xdr:from>
    <xdr:ext cx="611505" cy="600075"/>
    <xdr:pic>
      <xdr:nvPicPr>
        <xdr:cNvPr id="171" name="Picture 17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1685</xdr:row>
      <xdr:rowOff>2</xdr:rowOff>
    </xdr:from>
    <xdr:ext cx="1171574" cy="657224"/>
    <xdr:pic>
      <xdr:nvPicPr>
        <xdr:cNvPr id="172" name="Picture 17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1738</xdr:row>
      <xdr:rowOff>3175</xdr:rowOff>
    </xdr:from>
    <xdr:ext cx="771525" cy="130175"/>
    <xdr:pic>
      <xdr:nvPicPr>
        <xdr:cNvPr id="173" name="Picture 17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1736</xdr:row>
      <xdr:rowOff>47625</xdr:rowOff>
    </xdr:from>
    <xdr:ext cx="611505" cy="600075"/>
    <xdr:pic>
      <xdr:nvPicPr>
        <xdr:cNvPr id="174" name="Picture 17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1736</xdr:row>
      <xdr:rowOff>47625</xdr:rowOff>
    </xdr:from>
    <xdr:ext cx="611505" cy="600075"/>
    <xdr:pic>
      <xdr:nvPicPr>
        <xdr:cNvPr id="175" name="Picture 17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1736</xdr:row>
      <xdr:rowOff>47625</xdr:rowOff>
    </xdr:from>
    <xdr:ext cx="611505" cy="600075"/>
    <xdr:pic>
      <xdr:nvPicPr>
        <xdr:cNvPr id="176" name="Picture 17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1736</xdr:row>
      <xdr:rowOff>2</xdr:rowOff>
    </xdr:from>
    <xdr:ext cx="1171574" cy="657224"/>
    <xdr:pic>
      <xdr:nvPicPr>
        <xdr:cNvPr id="177" name="Picture 17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1789</xdr:row>
      <xdr:rowOff>3175</xdr:rowOff>
    </xdr:from>
    <xdr:ext cx="771525" cy="130175"/>
    <xdr:pic>
      <xdr:nvPicPr>
        <xdr:cNvPr id="178" name="Picture 17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1787</xdr:row>
      <xdr:rowOff>47625</xdr:rowOff>
    </xdr:from>
    <xdr:ext cx="611505" cy="600075"/>
    <xdr:pic>
      <xdr:nvPicPr>
        <xdr:cNvPr id="179" name="Picture 17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1787</xdr:row>
      <xdr:rowOff>47625</xdr:rowOff>
    </xdr:from>
    <xdr:ext cx="611505" cy="600075"/>
    <xdr:pic>
      <xdr:nvPicPr>
        <xdr:cNvPr id="180" name="Picture 17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1787</xdr:row>
      <xdr:rowOff>47625</xdr:rowOff>
    </xdr:from>
    <xdr:ext cx="611505" cy="600075"/>
    <xdr:pic>
      <xdr:nvPicPr>
        <xdr:cNvPr id="181" name="Picture 18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1787</xdr:row>
      <xdr:rowOff>2</xdr:rowOff>
    </xdr:from>
    <xdr:ext cx="1171574" cy="657224"/>
    <xdr:pic>
      <xdr:nvPicPr>
        <xdr:cNvPr id="182" name="Picture 18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1841</xdr:row>
      <xdr:rowOff>3175</xdr:rowOff>
    </xdr:from>
    <xdr:ext cx="771525" cy="130175"/>
    <xdr:pic>
      <xdr:nvPicPr>
        <xdr:cNvPr id="183" name="Picture 18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1839</xdr:row>
      <xdr:rowOff>47625</xdr:rowOff>
    </xdr:from>
    <xdr:ext cx="611505" cy="600075"/>
    <xdr:pic>
      <xdr:nvPicPr>
        <xdr:cNvPr id="184" name="Picture 18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1839</xdr:row>
      <xdr:rowOff>47625</xdr:rowOff>
    </xdr:from>
    <xdr:ext cx="611505" cy="600075"/>
    <xdr:pic>
      <xdr:nvPicPr>
        <xdr:cNvPr id="185" name="Picture 18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1839</xdr:row>
      <xdr:rowOff>47625</xdr:rowOff>
    </xdr:from>
    <xdr:ext cx="611505" cy="600075"/>
    <xdr:pic>
      <xdr:nvPicPr>
        <xdr:cNvPr id="186" name="Picture 18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1839</xdr:row>
      <xdr:rowOff>2</xdr:rowOff>
    </xdr:from>
    <xdr:ext cx="1171574" cy="657224"/>
    <xdr:pic>
      <xdr:nvPicPr>
        <xdr:cNvPr id="187" name="Picture 18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1893</xdr:row>
      <xdr:rowOff>3175</xdr:rowOff>
    </xdr:from>
    <xdr:ext cx="771525" cy="130175"/>
    <xdr:pic>
      <xdr:nvPicPr>
        <xdr:cNvPr id="188" name="Picture 18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1891</xdr:row>
      <xdr:rowOff>47625</xdr:rowOff>
    </xdr:from>
    <xdr:ext cx="611505" cy="600075"/>
    <xdr:pic>
      <xdr:nvPicPr>
        <xdr:cNvPr id="189" name="Picture 18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1891</xdr:row>
      <xdr:rowOff>47625</xdr:rowOff>
    </xdr:from>
    <xdr:ext cx="611505" cy="600075"/>
    <xdr:pic>
      <xdr:nvPicPr>
        <xdr:cNvPr id="190" name="Picture 18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1891</xdr:row>
      <xdr:rowOff>47625</xdr:rowOff>
    </xdr:from>
    <xdr:ext cx="611505" cy="600075"/>
    <xdr:pic>
      <xdr:nvPicPr>
        <xdr:cNvPr id="191" name="Picture 19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1891</xdr:row>
      <xdr:rowOff>2</xdr:rowOff>
    </xdr:from>
    <xdr:ext cx="1171574" cy="657224"/>
    <xdr:pic>
      <xdr:nvPicPr>
        <xdr:cNvPr id="192" name="Picture 19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1944</xdr:row>
      <xdr:rowOff>3175</xdr:rowOff>
    </xdr:from>
    <xdr:ext cx="771525" cy="130175"/>
    <xdr:pic>
      <xdr:nvPicPr>
        <xdr:cNvPr id="193" name="Picture 19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1942</xdr:row>
      <xdr:rowOff>47625</xdr:rowOff>
    </xdr:from>
    <xdr:ext cx="611505" cy="600075"/>
    <xdr:pic>
      <xdr:nvPicPr>
        <xdr:cNvPr id="194" name="Picture 19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1942</xdr:row>
      <xdr:rowOff>47625</xdr:rowOff>
    </xdr:from>
    <xdr:ext cx="611505" cy="600075"/>
    <xdr:pic>
      <xdr:nvPicPr>
        <xdr:cNvPr id="195" name="Picture 19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1942</xdr:row>
      <xdr:rowOff>47625</xdr:rowOff>
    </xdr:from>
    <xdr:ext cx="611505" cy="600075"/>
    <xdr:pic>
      <xdr:nvPicPr>
        <xdr:cNvPr id="196" name="Picture 19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1942</xdr:row>
      <xdr:rowOff>2</xdr:rowOff>
    </xdr:from>
    <xdr:ext cx="1171574" cy="657224"/>
    <xdr:pic>
      <xdr:nvPicPr>
        <xdr:cNvPr id="197" name="Picture 19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1996</xdr:row>
      <xdr:rowOff>3175</xdr:rowOff>
    </xdr:from>
    <xdr:ext cx="771525" cy="130175"/>
    <xdr:pic>
      <xdr:nvPicPr>
        <xdr:cNvPr id="198" name="Picture 19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1994</xdr:row>
      <xdr:rowOff>47625</xdr:rowOff>
    </xdr:from>
    <xdr:ext cx="611505" cy="600075"/>
    <xdr:pic>
      <xdr:nvPicPr>
        <xdr:cNvPr id="199" name="Picture 19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1994</xdr:row>
      <xdr:rowOff>47625</xdr:rowOff>
    </xdr:from>
    <xdr:ext cx="611505" cy="600075"/>
    <xdr:pic>
      <xdr:nvPicPr>
        <xdr:cNvPr id="200" name="Picture 19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1994</xdr:row>
      <xdr:rowOff>47625</xdr:rowOff>
    </xdr:from>
    <xdr:ext cx="611505" cy="600075"/>
    <xdr:pic>
      <xdr:nvPicPr>
        <xdr:cNvPr id="201" name="Picture 20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1994</xdr:row>
      <xdr:rowOff>2</xdr:rowOff>
    </xdr:from>
    <xdr:ext cx="1171574" cy="657224"/>
    <xdr:pic>
      <xdr:nvPicPr>
        <xdr:cNvPr id="202" name="Picture 20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2047</xdr:row>
      <xdr:rowOff>3175</xdr:rowOff>
    </xdr:from>
    <xdr:ext cx="771525" cy="130175"/>
    <xdr:pic>
      <xdr:nvPicPr>
        <xdr:cNvPr id="203" name="Picture 20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2045</xdr:row>
      <xdr:rowOff>47625</xdr:rowOff>
    </xdr:from>
    <xdr:ext cx="611505" cy="600075"/>
    <xdr:pic>
      <xdr:nvPicPr>
        <xdr:cNvPr id="204" name="Picture 20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2045</xdr:row>
      <xdr:rowOff>47625</xdr:rowOff>
    </xdr:from>
    <xdr:ext cx="611505" cy="600075"/>
    <xdr:pic>
      <xdr:nvPicPr>
        <xdr:cNvPr id="205" name="Picture 20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2045</xdr:row>
      <xdr:rowOff>47625</xdr:rowOff>
    </xdr:from>
    <xdr:ext cx="611505" cy="600075"/>
    <xdr:pic>
      <xdr:nvPicPr>
        <xdr:cNvPr id="206" name="Picture 20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2045</xdr:row>
      <xdr:rowOff>2</xdr:rowOff>
    </xdr:from>
    <xdr:ext cx="1171574" cy="657224"/>
    <xdr:pic>
      <xdr:nvPicPr>
        <xdr:cNvPr id="207" name="Picture 20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2098</xdr:row>
      <xdr:rowOff>3175</xdr:rowOff>
    </xdr:from>
    <xdr:ext cx="771525" cy="130175"/>
    <xdr:pic>
      <xdr:nvPicPr>
        <xdr:cNvPr id="208" name="Picture 20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2096</xdr:row>
      <xdr:rowOff>47625</xdr:rowOff>
    </xdr:from>
    <xdr:ext cx="611505" cy="600075"/>
    <xdr:pic>
      <xdr:nvPicPr>
        <xdr:cNvPr id="209" name="Picture 20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2096</xdr:row>
      <xdr:rowOff>47625</xdr:rowOff>
    </xdr:from>
    <xdr:ext cx="611505" cy="600075"/>
    <xdr:pic>
      <xdr:nvPicPr>
        <xdr:cNvPr id="210" name="Picture 20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2096</xdr:row>
      <xdr:rowOff>47625</xdr:rowOff>
    </xdr:from>
    <xdr:ext cx="611505" cy="600075"/>
    <xdr:pic>
      <xdr:nvPicPr>
        <xdr:cNvPr id="211" name="Picture 21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2096</xdr:row>
      <xdr:rowOff>2</xdr:rowOff>
    </xdr:from>
    <xdr:ext cx="1171574" cy="657224"/>
    <xdr:pic>
      <xdr:nvPicPr>
        <xdr:cNvPr id="212" name="Picture 21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2150</xdr:row>
      <xdr:rowOff>3175</xdr:rowOff>
    </xdr:from>
    <xdr:ext cx="771525" cy="130175"/>
    <xdr:pic>
      <xdr:nvPicPr>
        <xdr:cNvPr id="213" name="Picture 21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2148</xdr:row>
      <xdr:rowOff>47625</xdr:rowOff>
    </xdr:from>
    <xdr:ext cx="611505" cy="600075"/>
    <xdr:pic>
      <xdr:nvPicPr>
        <xdr:cNvPr id="214" name="Picture 21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2148</xdr:row>
      <xdr:rowOff>47625</xdr:rowOff>
    </xdr:from>
    <xdr:ext cx="611505" cy="600075"/>
    <xdr:pic>
      <xdr:nvPicPr>
        <xdr:cNvPr id="215" name="Picture 21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2148</xdr:row>
      <xdr:rowOff>47625</xdr:rowOff>
    </xdr:from>
    <xdr:ext cx="611505" cy="600075"/>
    <xdr:pic>
      <xdr:nvPicPr>
        <xdr:cNvPr id="216" name="Picture 2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2148</xdr:row>
      <xdr:rowOff>2</xdr:rowOff>
    </xdr:from>
    <xdr:ext cx="1171574" cy="657224"/>
    <xdr:pic>
      <xdr:nvPicPr>
        <xdr:cNvPr id="217" name="Picture 21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2201</xdr:row>
      <xdr:rowOff>3175</xdr:rowOff>
    </xdr:from>
    <xdr:ext cx="771525" cy="130175"/>
    <xdr:pic>
      <xdr:nvPicPr>
        <xdr:cNvPr id="218" name="Picture 21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2199</xdr:row>
      <xdr:rowOff>47625</xdr:rowOff>
    </xdr:from>
    <xdr:ext cx="611505" cy="600075"/>
    <xdr:pic>
      <xdr:nvPicPr>
        <xdr:cNvPr id="219" name="Picture 21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2199</xdr:row>
      <xdr:rowOff>47625</xdr:rowOff>
    </xdr:from>
    <xdr:ext cx="611505" cy="600075"/>
    <xdr:pic>
      <xdr:nvPicPr>
        <xdr:cNvPr id="220" name="Picture 21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2199</xdr:row>
      <xdr:rowOff>47625</xdr:rowOff>
    </xdr:from>
    <xdr:ext cx="611505" cy="600075"/>
    <xdr:pic>
      <xdr:nvPicPr>
        <xdr:cNvPr id="221" name="Picture 22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2199</xdr:row>
      <xdr:rowOff>2</xdr:rowOff>
    </xdr:from>
    <xdr:ext cx="1171574" cy="657224"/>
    <xdr:pic>
      <xdr:nvPicPr>
        <xdr:cNvPr id="222" name="Picture 22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2252</xdr:row>
      <xdr:rowOff>3175</xdr:rowOff>
    </xdr:from>
    <xdr:ext cx="771525" cy="130175"/>
    <xdr:pic>
      <xdr:nvPicPr>
        <xdr:cNvPr id="223" name="Picture 22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2250</xdr:row>
      <xdr:rowOff>47625</xdr:rowOff>
    </xdr:from>
    <xdr:ext cx="611505" cy="600075"/>
    <xdr:pic>
      <xdr:nvPicPr>
        <xdr:cNvPr id="224" name="Picture 22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2250</xdr:row>
      <xdr:rowOff>47625</xdr:rowOff>
    </xdr:from>
    <xdr:ext cx="611505" cy="600075"/>
    <xdr:pic>
      <xdr:nvPicPr>
        <xdr:cNvPr id="225" name="Picture 22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2250</xdr:row>
      <xdr:rowOff>47625</xdr:rowOff>
    </xdr:from>
    <xdr:ext cx="611505" cy="600075"/>
    <xdr:pic>
      <xdr:nvPicPr>
        <xdr:cNvPr id="226" name="Picture 22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2250</xdr:row>
      <xdr:rowOff>2</xdr:rowOff>
    </xdr:from>
    <xdr:ext cx="1171574" cy="657224"/>
    <xdr:pic>
      <xdr:nvPicPr>
        <xdr:cNvPr id="227" name="Picture 22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2303</xdr:row>
      <xdr:rowOff>3175</xdr:rowOff>
    </xdr:from>
    <xdr:ext cx="771525" cy="130175"/>
    <xdr:pic>
      <xdr:nvPicPr>
        <xdr:cNvPr id="228" name="Picture 22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2301</xdr:row>
      <xdr:rowOff>47625</xdr:rowOff>
    </xdr:from>
    <xdr:ext cx="611505" cy="600075"/>
    <xdr:pic>
      <xdr:nvPicPr>
        <xdr:cNvPr id="229" name="Picture 22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2301</xdr:row>
      <xdr:rowOff>47625</xdr:rowOff>
    </xdr:from>
    <xdr:ext cx="611505" cy="600075"/>
    <xdr:pic>
      <xdr:nvPicPr>
        <xdr:cNvPr id="230" name="Picture 22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2301</xdr:row>
      <xdr:rowOff>47625</xdr:rowOff>
    </xdr:from>
    <xdr:ext cx="611505" cy="600075"/>
    <xdr:pic>
      <xdr:nvPicPr>
        <xdr:cNvPr id="231" name="Picture 23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2301</xdr:row>
      <xdr:rowOff>2</xdr:rowOff>
    </xdr:from>
    <xdr:ext cx="1171574" cy="657224"/>
    <xdr:pic>
      <xdr:nvPicPr>
        <xdr:cNvPr id="232" name="Picture 23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2353</xdr:row>
      <xdr:rowOff>3175</xdr:rowOff>
    </xdr:from>
    <xdr:ext cx="771525" cy="130175"/>
    <xdr:pic>
      <xdr:nvPicPr>
        <xdr:cNvPr id="233" name="Picture 23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2351</xdr:row>
      <xdr:rowOff>47625</xdr:rowOff>
    </xdr:from>
    <xdr:ext cx="611505" cy="600075"/>
    <xdr:pic>
      <xdr:nvPicPr>
        <xdr:cNvPr id="234" name="Picture 23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2351</xdr:row>
      <xdr:rowOff>47625</xdr:rowOff>
    </xdr:from>
    <xdr:ext cx="611505" cy="600075"/>
    <xdr:pic>
      <xdr:nvPicPr>
        <xdr:cNvPr id="235" name="Picture 23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2351</xdr:row>
      <xdr:rowOff>47625</xdr:rowOff>
    </xdr:from>
    <xdr:ext cx="611505" cy="600075"/>
    <xdr:pic>
      <xdr:nvPicPr>
        <xdr:cNvPr id="236" name="Picture 23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2351</xdr:row>
      <xdr:rowOff>2</xdr:rowOff>
    </xdr:from>
    <xdr:ext cx="1171574" cy="657224"/>
    <xdr:pic>
      <xdr:nvPicPr>
        <xdr:cNvPr id="237" name="Picture 23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2404</xdr:row>
      <xdr:rowOff>3175</xdr:rowOff>
    </xdr:from>
    <xdr:ext cx="771525" cy="130175"/>
    <xdr:pic>
      <xdr:nvPicPr>
        <xdr:cNvPr id="238" name="Picture 23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2402</xdr:row>
      <xdr:rowOff>47625</xdr:rowOff>
    </xdr:from>
    <xdr:ext cx="611505" cy="600075"/>
    <xdr:pic>
      <xdr:nvPicPr>
        <xdr:cNvPr id="239" name="Picture 23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2402</xdr:row>
      <xdr:rowOff>47625</xdr:rowOff>
    </xdr:from>
    <xdr:ext cx="611505" cy="600075"/>
    <xdr:pic>
      <xdr:nvPicPr>
        <xdr:cNvPr id="240" name="Picture 23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2402</xdr:row>
      <xdr:rowOff>47625</xdr:rowOff>
    </xdr:from>
    <xdr:ext cx="611505" cy="600075"/>
    <xdr:pic>
      <xdr:nvPicPr>
        <xdr:cNvPr id="241" name="Picture 24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2402</xdr:row>
      <xdr:rowOff>2</xdr:rowOff>
    </xdr:from>
    <xdr:ext cx="1171574" cy="657224"/>
    <xdr:pic>
      <xdr:nvPicPr>
        <xdr:cNvPr id="242" name="Picture 24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2455</xdr:row>
      <xdr:rowOff>3175</xdr:rowOff>
    </xdr:from>
    <xdr:ext cx="771525" cy="130175"/>
    <xdr:pic>
      <xdr:nvPicPr>
        <xdr:cNvPr id="243" name="Picture 24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2453</xdr:row>
      <xdr:rowOff>47625</xdr:rowOff>
    </xdr:from>
    <xdr:ext cx="611505" cy="600075"/>
    <xdr:pic>
      <xdr:nvPicPr>
        <xdr:cNvPr id="244" name="Picture 24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2453</xdr:row>
      <xdr:rowOff>47625</xdr:rowOff>
    </xdr:from>
    <xdr:ext cx="611505" cy="600075"/>
    <xdr:pic>
      <xdr:nvPicPr>
        <xdr:cNvPr id="245" name="Picture 24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2453</xdr:row>
      <xdr:rowOff>47625</xdr:rowOff>
    </xdr:from>
    <xdr:ext cx="611505" cy="600075"/>
    <xdr:pic>
      <xdr:nvPicPr>
        <xdr:cNvPr id="246" name="Picture 24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2453</xdr:row>
      <xdr:rowOff>2</xdr:rowOff>
    </xdr:from>
    <xdr:ext cx="1171574" cy="657224"/>
    <xdr:pic>
      <xdr:nvPicPr>
        <xdr:cNvPr id="247" name="Picture 24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2506</xdr:row>
      <xdr:rowOff>3175</xdr:rowOff>
    </xdr:from>
    <xdr:ext cx="771525" cy="130175"/>
    <xdr:pic>
      <xdr:nvPicPr>
        <xdr:cNvPr id="248" name="Picture 24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2504</xdr:row>
      <xdr:rowOff>47625</xdr:rowOff>
    </xdr:from>
    <xdr:ext cx="611505" cy="600075"/>
    <xdr:pic>
      <xdr:nvPicPr>
        <xdr:cNvPr id="249" name="Picture 24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2504</xdr:row>
      <xdr:rowOff>47625</xdr:rowOff>
    </xdr:from>
    <xdr:ext cx="611505" cy="600075"/>
    <xdr:pic>
      <xdr:nvPicPr>
        <xdr:cNvPr id="250" name="Picture 24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2504</xdr:row>
      <xdr:rowOff>47625</xdr:rowOff>
    </xdr:from>
    <xdr:ext cx="611505" cy="600075"/>
    <xdr:pic>
      <xdr:nvPicPr>
        <xdr:cNvPr id="251" name="Picture 25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2504</xdr:row>
      <xdr:rowOff>2</xdr:rowOff>
    </xdr:from>
    <xdr:ext cx="1171574" cy="657224"/>
    <xdr:pic>
      <xdr:nvPicPr>
        <xdr:cNvPr id="252" name="Picture 25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2557</xdr:row>
      <xdr:rowOff>3175</xdr:rowOff>
    </xdr:from>
    <xdr:ext cx="771525" cy="130175"/>
    <xdr:pic>
      <xdr:nvPicPr>
        <xdr:cNvPr id="253" name="Picture 25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2555</xdr:row>
      <xdr:rowOff>47625</xdr:rowOff>
    </xdr:from>
    <xdr:ext cx="611505" cy="600075"/>
    <xdr:pic>
      <xdr:nvPicPr>
        <xdr:cNvPr id="254" name="Picture 25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2555</xdr:row>
      <xdr:rowOff>47625</xdr:rowOff>
    </xdr:from>
    <xdr:ext cx="611505" cy="600075"/>
    <xdr:pic>
      <xdr:nvPicPr>
        <xdr:cNvPr id="255" name="Picture 25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2555</xdr:row>
      <xdr:rowOff>47625</xdr:rowOff>
    </xdr:from>
    <xdr:ext cx="611505" cy="600075"/>
    <xdr:pic>
      <xdr:nvPicPr>
        <xdr:cNvPr id="256" name="Picture 25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2555</xdr:row>
      <xdr:rowOff>2</xdr:rowOff>
    </xdr:from>
    <xdr:ext cx="1171574" cy="657224"/>
    <xdr:pic>
      <xdr:nvPicPr>
        <xdr:cNvPr id="257" name="Picture 25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2609</xdr:row>
      <xdr:rowOff>3175</xdr:rowOff>
    </xdr:from>
    <xdr:ext cx="771525" cy="130175"/>
    <xdr:pic>
      <xdr:nvPicPr>
        <xdr:cNvPr id="258" name="Picture 25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2607</xdr:row>
      <xdr:rowOff>47625</xdr:rowOff>
    </xdr:from>
    <xdr:ext cx="611505" cy="600075"/>
    <xdr:pic>
      <xdr:nvPicPr>
        <xdr:cNvPr id="259" name="Picture 25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2607</xdr:row>
      <xdr:rowOff>47625</xdr:rowOff>
    </xdr:from>
    <xdr:ext cx="611505" cy="600075"/>
    <xdr:pic>
      <xdr:nvPicPr>
        <xdr:cNvPr id="260" name="Picture 25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2607</xdr:row>
      <xdr:rowOff>47625</xdr:rowOff>
    </xdr:from>
    <xdr:ext cx="611505" cy="600075"/>
    <xdr:pic>
      <xdr:nvPicPr>
        <xdr:cNvPr id="261" name="Picture 26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2607</xdr:row>
      <xdr:rowOff>2</xdr:rowOff>
    </xdr:from>
    <xdr:ext cx="1171574" cy="657224"/>
    <xdr:pic>
      <xdr:nvPicPr>
        <xdr:cNvPr id="262" name="Picture 26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2660</xdr:row>
      <xdr:rowOff>3175</xdr:rowOff>
    </xdr:from>
    <xdr:ext cx="771525" cy="130175"/>
    <xdr:pic>
      <xdr:nvPicPr>
        <xdr:cNvPr id="263" name="Picture 26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60375"/>
          <a:ext cx="771525" cy="1301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2658</xdr:row>
      <xdr:rowOff>47625</xdr:rowOff>
    </xdr:from>
    <xdr:ext cx="611505" cy="600075"/>
    <xdr:pic>
      <xdr:nvPicPr>
        <xdr:cNvPr id="264" name="Picture 26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2658</xdr:row>
      <xdr:rowOff>47625</xdr:rowOff>
    </xdr:from>
    <xdr:ext cx="611505" cy="600075"/>
    <xdr:pic>
      <xdr:nvPicPr>
        <xdr:cNvPr id="265" name="Picture 26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2658</xdr:row>
      <xdr:rowOff>47625</xdr:rowOff>
    </xdr:from>
    <xdr:ext cx="611505" cy="600075"/>
    <xdr:pic>
      <xdr:nvPicPr>
        <xdr:cNvPr id="266" name="Picture 26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611505" cy="6000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2658</xdr:row>
      <xdr:rowOff>2</xdr:rowOff>
    </xdr:from>
    <xdr:ext cx="1171574" cy="657224"/>
    <xdr:pic>
      <xdr:nvPicPr>
        <xdr:cNvPr id="267" name="Picture 26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171574" cy="6572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indubhagat63@gmail.co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kcgurukulschool.in/" TargetMode="External"/><Relationship Id="rId18" Type="http://schemas.openxmlformats.org/officeDocument/2006/relationships/hyperlink" Target="http://www.kcgurukulschool.in/" TargetMode="External"/><Relationship Id="rId26" Type="http://schemas.openxmlformats.org/officeDocument/2006/relationships/hyperlink" Target="http://www.kcgurukulschool.in/" TargetMode="External"/><Relationship Id="rId39" Type="http://schemas.openxmlformats.org/officeDocument/2006/relationships/hyperlink" Target="http://www.kcgurukulschool.in/" TargetMode="External"/><Relationship Id="rId21" Type="http://schemas.openxmlformats.org/officeDocument/2006/relationships/hyperlink" Target="http://www.kcgurukulschool.in/" TargetMode="External"/><Relationship Id="rId34" Type="http://schemas.openxmlformats.org/officeDocument/2006/relationships/hyperlink" Target="http://www.kcgurukulschool.in/" TargetMode="External"/><Relationship Id="rId42" Type="http://schemas.openxmlformats.org/officeDocument/2006/relationships/hyperlink" Target="http://www.kcgurukulschool.in/" TargetMode="External"/><Relationship Id="rId47" Type="http://schemas.openxmlformats.org/officeDocument/2006/relationships/hyperlink" Target="http://www.kcgurukulschool.in/" TargetMode="External"/><Relationship Id="rId50" Type="http://schemas.openxmlformats.org/officeDocument/2006/relationships/hyperlink" Target="http://www.kcgurukulschool.in/" TargetMode="External"/><Relationship Id="rId55" Type="http://schemas.openxmlformats.org/officeDocument/2006/relationships/drawing" Target="../drawings/drawing4.xml"/><Relationship Id="rId7" Type="http://schemas.openxmlformats.org/officeDocument/2006/relationships/hyperlink" Target="http://www.kcgurukulschool.in/" TargetMode="External"/><Relationship Id="rId12" Type="http://schemas.openxmlformats.org/officeDocument/2006/relationships/hyperlink" Target="http://www.kcgurukulschool.in/" TargetMode="External"/><Relationship Id="rId17" Type="http://schemas.openxmlformats.org/officeDocument/2006/relationships/hyperlink" Target="http://www.kcgurukulschool.in/" TargetMode="External"/><Relationship Id="rId25" Type="http://schemas.openxmlformats.org/officeDocument/2006/relationships/hyperlink" Target="http://www.kcgurukulschool.in/" TargetMode="External"/><Relationship Id="rId33" Type="http://schemas.openxmlformats.org/officeDocument/2006/relationships/hyperlink" Target="http://www.kcgurukulschool.in/" TargetMode="External"/><Relationship Id="rId38" Type="http://schemas.openxmlformats.org/officeDocument/2006/relationships/hyperlink" Target="http://www.kcgurukulschool.in/" TargetMode="External"/><Relationship Id="rId46" Type="http://schemas.openxmlformats.org/officeDocument/2006/relationships/hyperlink" Target="http://www.kcgurukulschool.in/" TargetMode="External"/><Relationship Id="rId2" Type="http://schemas.openxmlformats.org/officeDocument/2006/relationships/hyperlink" Target="http://www.kcgurukulschool.in/" TargetMode="External"/><Relationship Id="rId16" Type="http://schemas.openxmlformats.org/officeDocument/2006/relationships/hyperlink" Target="http://www.kcgurukulschool.in/" TargetMode="External"/><Relationship Id="rId20" Type="http://schemas.openxmlformats.org/officeDocument/2006/relationships/hyperlink" Target="http://www.kcgurukulschool.in/" TargetMode="External"/><Relationship Id="rId29" Type="http://schemas.openxmlformats.org/officeDocument/2006/relationships/hyperlink" Target="http://www.kcgurukulschool.in/" TargetMode="External"/><Relationship Id="rId41" Type="http://schemas.openxmlformats.org/officeDocument/2006/relationships/hyperlink" Target="http://www.kcgurukulschool.in/" TargetMode="External"/><Relationship Id="rId54" Type="http://schemas.openxmlformats.org/officeDocument/2006/relationships/printerSettings" Target="../printerSettings/printerSettings5.bin"/><Relationship Id="rId1" Type="http://schemas.openxmlformats.org/officeDocument/2006/relationships/hyperlink" Target="http://www.kcgurukulschool.in/" TargetMode="External"/><Relationship Id="rId6" Type="http://schemas.openxmlformats.org/officeDocument/2006/relationships/hyperlink" Target="http://www.kcgurukulschool.in/" TargetMode="External"/><Relationship Id="rId11" Type="http://schemas.openxmlformats.org/officeDocument/2006/relationships/hyperlink" Target="http://www.kcgurukulschool.in/" TargetMode="External"/><Relationship Id="rId24" Type="http://schemas.openxmlformats.org/officeDocument/2006/relationships/hyperlink" Target="http://www.kcgurukulschool.in/" TargetMode="External"/><Relationship Id="rId32" Type="http://schemas.openxmlformats.org/officeDocument/2006/relationships/hyperlink" Target="http://www.kcgurukulschool.in/" TargetMode="External"/><Relationship Id="rId37" Type="http://schemas.openxmlformats.org/officeDocument/2006/relationships/hyperlink" Target="http://www.kcgurukulschool.in/" TargetMode="External"/><Relationship Id="rId40" Type="http://schemas.openxmlformats.org/officeDocument/2006/relationships/hyperlink" Target="http://www.kcgurukulschool.in/" TargetMode="External"/><Relationship Id="rId45" Type="http://schemas.openxmlformats.org/officeDocument/2006/relationships/hyperlink" Target="http://www.kcgurukulschool.in/" TargetMode="External"/><Relationship Id="rId53" Type="http://schemas.openxmlformats.org/officeDocument/2006/relationships/hyperlink" Target="http://www.kcgurukulschool.in/" TargetMode="External"/><Relationship Id="rId5" Type="http://schemas.openxmlformats.org/officeDocument/2006/relationships/hyperlink" Target="http://www.kcgurukulschool.in/" TargetMode="External"/><Relationship Id="rId15" Type="http://schemas.openxmlformats.org/officeDocument/2006/relationships/hyperlink" Target="http://www.kcgurukulschool.in/" TargetMode="External"/><Relationship Id="rId23" Type="http://schemas.openxmlformats.org/officeDocument/2006/relationships/hyperlink" Target="http://www.kcgurukulschool.in/" TargetMode="External"/><Relationship Id="rId28" Type="http://schemas.openxmlformats.org/officeDocument/2006/relationships/hyperlink" Target="http://www.kcgurukulschool.in/" TargetMode="External"/><Relationship Id="rId36" Type="http://schemas.openxmlformats.org/officeDocument/2006/relationships/hyperlink" Target="http://www.kcgurukulschool.in/" TargetMode="External"/><Relationship Id="rId49" Type="http://schemas.openxmlformats.org/officeDocument/2006/relationships/hyperlink" Target="http://www.kcgurukulschool.in/" TargetMode="External"/><Relationship Id="rId10" Type="http://schemas.openxmlformats.org/officeDocument/2006/relationships/hyperlink" Target="http://www.kcgurukulschool.in/" TargetMode="External"/><Relationship Id="rId19" Type="http://schemas.openxmlformats.org/officeDocument/2006/relationships/hyperlink" Target="http://www.kcgurukulschool.in/" TargetMode="External"/><Relationship Id="rId31" Type="http://schemas.openxmlformats.org/officeDocument/2006/relationships/hyperlink" Target="http://www.kcgurukulschool.in/" TargetMode="External"/><Relationship Id="rId44" Type="http://schemas.openxmlformats.org/officeDocument/2006/relationships/hyperlink" Target="http://www.kcgurukulschool.in/" TargetMode="External"/><Relationship Id="rId52" Type="http://schemas.openxmlformats.org/officeDocument/2006/relationships/hyperlink" Target="http://www.kcgurukulschool.in/" TargetMode="External"/><Relationship Id="rId4" Type="http://schemas.openxmlformats.org/officeDocument/2006/relationships/hyperlink" Target="http://www.kcgurukulschool.in/" TargetMode="External"/><Relationship Id="rId9" Type="http://schemas.openxmlformats.org/officeDocument/2006/relationships/hyperlink" Target="http://www.kcgurukulschool.in/" TargetMode="External"/><Relationship Id="rId14" Type="http://schemas.openxmlformats.org/officeDocument/2006/relationships/hyperlink" Target="http://www.kcgurukulschool.in/" TargetMode="External"/><Relationship Id="rId22" Type="http://schemas.openxmlformats.org/officeDocument/2006/relationships/hyperlink" Target="http://www.kcgurukulschool.in/" TargetMode="External"/><Relationship Id="rId27" Type="http://schemas.openxmlformats.org/officeDocument/2006/relationships/hyperlink" Target="http://www.kcgurukulschool.in/" TargetMode="External"/><Relationship Id="rId30" Type="http://schemas.openxmlformats.org/officeDocument/2006/relationships/hyperlink" Target="http://www.kcgurukulschool.in/" TargetMode="External"/><Relationship Id="rId35" Type="http://schemas.openxmlformats.org/officeDocument/2006/relationships/hyperlink" Target="http://www.kcgurukulschool.in/" TargetMode="External"/><Relationship Id="rId43" Type="http://schemas.openxmlformats.org/officeDocument/2006/relationships/hyperlink" Target="http://www.kcgurukulschool.in/" TargetMode="External"/><Relationship Id="rId48" Type="http://schemas.openxmlformats.org/officeDocument/2006/relationships/hyperlink" Target="http://www.kcgurukulschool.in/" TargetMode="External"/><Relationship Id="rId8" Type="http://schemas.openxmlformats.org/officeDocument/2006/relationships/hyperlink" Target="http://www.kcgurukulschool.in/" TargetMode="External"/><Relationship Id="rId51" Type="http://schemas.openxmlformats.org/officeDocument/2006/relationships/hyperlink" Target="http://www.kcgurukulschool.in/" TargetMode="External"/><Relationship Id="rId3" Type="http://schemas.openxmlformats.org/officeDocument/2006/relationships/hyperlink" Target="http://www.kcgurukulschool.in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14"/>
  <sheetViews>
    <sheetView tabSelected="1" topLeftCell="A31" workbookViewId="0">
      <selection activeCell="B49" sqref="B49"/>
    </sheetView>
  </sheetViews>
  <sheetFormatPr defaultRowHeight="15.75" customHeight="1"/>
  <cols>
    <col min="1" max="1" width="9.140625" style="661"/>
    <col min="2" max="2" width="24.5703125" style="662" customWidth="1"/>
    <col min="3" max="3" width="9.140625" style="63"/>
    <col min="4" max="5" width="13.85546875" style="63" customWidth="1"/>
    <col min="6" max="7" width="9.140625" style="63"/>
    <col min="8" max="8" width="12.28515625" style="63" customWidth="1"/>
    <col min="9" max="9" width="28.7109375" style="63" customWidth="1"/>
    <col min="10" max="10" width="25" style="63" customWidth="1"/>
    <col min="11" max="11" width="69.7109375" style="63" customWidth="1"/>
    <col min="12" max="12" width="14.42578125" style="63" customWidth="1"/>
    <col min="13" max="13" width="15.42578125" style="63" customWidth="1"/>
    <col min="14" max="16" width="9.140625" style="63"/>
    <col min="17" max="17" width="10" style="63" customWidth="1"/>
    <col min="18" max="18" width="17.7109375" style="63" customWidth="1"/>
    <col min="19" max="19" width="35.85546875" style="63" customWidth="1"/>
    <col min="20" max="20" width="15.85546875" style="63" customWidth="1"/>
    <col min="21" max="21" width="9.140625" style="63"/>
    <col min="22" max="22" width="10.5703125" style="63" customWidth="1"/>
    <col min="23" max="29" width="9.140625" style="63"/>
    <col min="30" max="30" width="12.5703125" style="63" customWidth="1"/>
    <col min="31" max="16384" width="9.140625" style="63"/>
  </cols>
  <sheetData>
    <row r="1" spans="1:31" ht="19.5">
      <c r="A1" s="616" t="s">
        <v>594</v>
      </c>
      <c r="B1" s="617"/>
      <c r="C1" s="617"/>
      <c r="D1" s="617"/>
      <c r="E1" s="617"/>
      <c r="F1" s="617"/>
      <c r="G1" s="617"/>
      <c r="H1" s="617"/>
      <c r="I1" s="617"/>
      <c r="J1" s="617"/>
      <c r="K1" s="617"/>
      <c r="L1" s="617"/>
      <c r="M1" s="617"/>
      <c r="N1" s="617"/>
      <c r="O1" s="617"/>
      <c r="P1" s="617"/>
      <c r="Q1" s="617"/>
      <c r="R1" s="617"/>
      <c r="S1" s="617"/>
      <c r="T1" s="617"/>
      <c r="U1" s="617"/>
      <c r="V1" s="617"/>
      <c r="W1" s="617"/>
      <c r="X1" s="617"/>
    </row>
    <row r="2" spans="1:31" ht="16.5">
      <c r="A2" s="618" t="s">
        <v>595</v>
      </c>
      <c r="B2" s="619"/>
      <c r="C2" s="587" t="s">
        <v>766</v>
      </c>
      <c r="D2" s="587"/>
      <c r="E2" s="587"/>
      <c r="F2" s="587"/>
      <c r="G2" s="587"/>
      <c r="H2" s="587"/>
      <c r="I2" s="587"/>
      <c r="J2" s="587"/>
      <c r="K2" s="587"/>
      <c r="L2" s="587"/>
      <c r="M2" s="587" t="s">
        <v>596</v>
      </c>
      <c r="N2" s="587"/>
      <c r="O2" s="587"/>
      <c r="P2" s="587"/>
      <c r="Q2" s="587"/>
      <c r="R2" s="588"/>
      <c r="S2" s="587" t="s">
        <v>767</v>
      </c>
      <c r="T2" s="587"/>
      <c r="U2" s="587"/>
      <c r="V2" s="587" t="s">
        <v>597</v>
      </c>
      <c r="W2" s="587">
        <v>21</v>
      </c>
      <c r="X2" s="587"/>
      <c r="Y2" s="587" t="s">
        <v>598</v>
      </c>
      <c r="Z2" s="587"/>
      <c r="AA2" s="589"/>
      <c r="AB2" s="589"/>
      <c r="AC2" s="590"/>
      <c r="AD2" s="590"/>
    </row>
    <row r="3" spans="1:31" s="604" customFormat="1" ht="52.5" customHeight="1">
      <c r="A3" s="591" t="s">
        <v>599</v>
      </c>
      <c r="B3" s="620" t="s">
        <v>600</v>
      </c>
      <c r="C3" s="592" t="s">
        <v>601</v>
      </c>
      <c r="D3" s="592" t="s">
        <v>602</v>
      </c>
      <c r="E3" s="592" t="s">
        <v>603</v>
      </c>
      <c r="F3" s="592" t="s">
        <v>604</v>
      </c>
      <c r="G3" s="592"/>
      <c r="H3" s="592" t="s">
        <v>605</v>
      </c>
      <c r="I3" s="593" t="s">
        <v>606</v>
      </c>
      <c r="J3" s="593" t="s">
        <v>607</v>
      </c>
      <c r="K3" s="594" t="s">
        <v>608</v>
      </c>
      <c r="L3" s="595" t="s">
        <v>609</v>
      </c>
      <c r="M3" s="596"/>
      <c r="N3" s="594" t="s">
        <v>610</v>
      </c>
      <c r="O3" s="594" t="s">
        <v>611</v>
      </c>
      <c r="P3" s="594" t="s">
        <v>612</v>
      </c>
      <c r="Q3" s="597" t="s">
        <v>613</v>
      </c>
      <c r="R3" s="594" t="s">
        <v>614</v>
      </c>
      <c r="S3" s="598" t="s">
        <v>615</v>
      </c>
      <c r="T3" s="599"/>
      <c r="U3" s="600" t="s">
        <v>616</v>
      </c>
      <c r="V3" s="601" t="s">
        <v>617</v>
      </c>
      <c r="W3" s="600" t="s">
        <v>614</v>
      </c>
      <c r="X3" s="601" t="s">
        <v>618</v>
      </c>
      <c r="Y3" s="602" t="s">
        <v>619</v>
      </c>
      <c r="Z3" s="600" t="s">
        <v>620</v>
      </c>
      <c r="AA3" s="601" t="s">
        <v>621</v>
      </c>
      <c r="AB3" s="601" t="s">
        <v>622</v>
      </c>
      <c r="AC3" s="603" t="s">
        <v>623</v>
      </c>
      <c r="AD3" s="601" t="s">
        <v>624</v>
      </c>
      <c r="AE3" s="601" t="s">
        <v>625</v>
      </c>
    </row>
    <row r="4" spans="1:31" ht="15">
      <c r="A4" s="621"/>
      <c r="B4" s="620"/>
      <c r="C4" s="605"/>
      <c r="D4" s="605"/>
      <c r="E4" s="605"/>
      <c r="F4" s="606"/>
      <c r="G4" s="287" t="s">
        <v>514</v>
      </c>
      <c r="H4" s="607"/>
      <c r="I4" s="608"/>
      <c r="J4" s="608"/>
      <c r="K4" s="594"/>
      <c r="L4" s="594" t="s">
        <v>626</v>
      </c>
      <c r="M4" s="594" t="s">
        <v>627</v>
      </c>
      <c r="N4" s="594"/>
      <c r="O4" s="594"/>
      <c r="P4" s="594"/>
      <c r="Q4" s="597" t="s">
        <v>628</v>
      </c>
      <c r="R4" s="594"/>
      <c r="S4" s="609" t="s">
        <v>626</v>
      </c>
      <c r="T4" s="609" t="s">
        <v>627</v>
      </c>
      <c r="U4" s="609"/>
      <c r="V4" s="610"/>
      <c r="W4" s="609"/>
      <c r="X4" s="610"/>
      <c r="Y4" s="611"/>
      <c r="Z4" s="609"/>
      <c r="AA4" s="610"/>
      <c r="AB4" s="609"/>
      <c r="AC4" s="611"/>
      <c r="AD4" s="609"/>
      <c r="AE4" s="609"/>
    </row>
    <row r="5" spans="1:31" ht="31.5" customHeight="1">
      <c r="A5" s="622">
        <v>1</v>
      </c>
      <c r="B5" s="623" t="s">
        <v>13</v>
      </c>
      <c r="C5" s="624">
        <v>1255</v>
      </c>
      <c r="D5" s="625">
        <v>43561</v>
      </c>
      <c r="E5" s="378" t="s">
        <v>629</v>
      </c>
      <c r="F5" s="379" t="s">
        <v>630</v>
      </c>
      <c r="G5" s="287" t="s">
        <v>515</v>
      </c>
      <c r="H5" s="625">
        <v>42474</v>
      </c>
      <c r="I5" s="626" t="s">
        <v>768</v>
      </c>
      <c r="J5" s="626" t="s">
        <v>769</v>
      </c>
      <c r="K5" s="627" t="s">
        <v>631</v>
      </c>
      <c r="L5" s="628">
        <v>9419146434</v>
      </c>
      <c r="M5" s="379">
        <v>9419176007</v>
      </c>
      <c r="N5" s="378"/>
      <c r="O5" s="378" t="s">
        <v>632</v>
      </c>
      <c r="P5" s="378" t="s">
        <v>633</v>
      </c>
      <c r="Q5" s="623"/>
      <c r="R5" s="378" t="s">
        <v>770</v>
      </c>
      <c r="S5" s="378" t="s">
        <v>634</v>
      </c>
      <c r="T5" s="378" t="s">
        <v>635</v>
      </c>
      <c r="U5" s="378" t="s">
        <v>636</v>
      </c>
      <c r="V5" s="378"/>
      <c r="W5" s="378"/>
      <c r="X5" s="378" t="s">
        <v>637</v>
      </c>
      <c r="Y5" s="613"/>
      <c r="Z5" s="378"/>
      <c r="AA5" s="378" t="s">
        <v>771</v>
      </c>
      <c r="AB5" s="378"/>
      <c r="AC5" s="613">
        <v>93.21875</v>
      </c>
      <c r="AD5" s="378"/>
      <c r="AE5" s="378"/>
    </row>
    <row r="6" spans="1:31" ht="15">
      <c r="A6" s="622">
        <v>2</v>
      </c>
      <c r="B6" s="626" t="s">
        <v>14</v>
      </c>
      <c r="C6" s="624">
        <v>1430</v>
      </c>
      <c r="D6" s="625">
        <v>44656</v>
      </c>
      <c r="E6" s="629">
        <v>865203854187</v>
      </c>
      <c r="F6" s="379" t="s">
        <v>638</v>
      </c>
      <c r="G6" s="287" t="s">
        <v>516</v>
      </c>
      <c r="H6" s="625">
        <v>42489</v>
      </c>
      <c r="I6" s="628" t="s">
        <v>772</v>
      </c>
      <c r="J6" s="628" t="s">
        <v>773</v>
      </c>
      <c r="K6" s="628" t="s">
        <v>774</v>
      </c>
      <c r="L6" s="627">
        <v>6005769154</v>
      </c>
      <c r="M6" s="379">
        <v>9797410039</v>
      </c>
      <c r="N6" s="378"/>
      <c r="O6" s="378" t="s">
        <v>775</v>
      </c>
      <c r="P6" s="378"/>
      <c r="Q6" s="626"/>
      <c r="R6" s="378" t="s">
        <v>776</v>
      </c>
      <c r="S6" s="378" t="s">
        <v>639</v>
      </c>
      <c r="T6" s="378" t="s">
        <v>640</v>
      </c>
      <c r="U6" s="378" t="s">
        <v>641</v>
      </c>
      <c r="V6" s="378"/>
      <c r="W6" s="378"/>
      <c r="X6" s="378" t="s">
        <v>642</v>
      </c>
      <c r="Y6" s="613"/>
      <c r="Z6" s="378"/>
      <c r="AA6" s="378" t="s">
        <v>777</v>
      </c>
      <c r="AB6" s="378"/>
      <c r="AC6" s="613">
        <v>90.34375</v>
      </c>
      <c r="AD6" s="378"/>
      <c r="AE6" s="378"/>
    </row>
    <row r="7" spans="1:31" ht="15">
      <c r="A7" s="622">
        <v>3</v>
      </c>
      <c r="B7" s="630" t="s">
        <v>15</v>
      </c>
      <c r="C7" s="631">
        <v>1562</v>
      </c>
      <c r="D7" s="612">
        <v>45019</v>
      </c>
      <c r="E7" s="629"/>
      <c r="F7" s="379" t="s">
        <v>630</v>
      </c>
      <c r="G7" s="287" t="s">
        <v>517</v>
      </c>
      <c r="H7" s="632">
        <v>42391</v>
      </c>
      <c r="I7" s="378" t="s">
        <v>778</v>
      </c>
      <c r="J7" s="378" t="s">
        <v>779</v>
      </c>
      <c r="K7" s="378" t="s">
        <v>758</v>
      </c>
      <c r="L7" s="633">
        <v>9469375512</v>
      </c>
      <c r="M7" s="379">
        <v>7006317170</v>
      </c>
      <c r="N7" s="378"/>
      <c r="O7" s="378" t="s">
        <v>780</v>
      </c>
      <c r="P7" s="378"/>
      <c r="Q7" s="630"/>
      <c r="R7" s="378" t="s">
        <v>781</v>
      </c>
      <c r="S7" s="378" t="s">
        <v>759</v>
      </c>
      <c r="T7" s="378" t="s">
        <v>635</v>
      </c>
      <c r="U7" s="378" t="s">
        <v>760</v>
      </c>
      <c r="V7" s="378"/>
      <c r="W7" s="378"/>
      <c r="X7" s="378" t="s">
        <v>764</v>
      </c>
      <c r="Y7" s="613"/>
      <c r="Z7" s="378"/>
      <c r="AA7" s="378" t="s">
        <v>771</v>
      </c>
      <c r="AB7" s="378"/>
      <c r="AC7" s="613"/>
      <c r="AD7" s="378"/>
      <c r="AE7" s="378"/>
    </row>
    <row r="8" spans="1:31" ht="15">
      <c r="A8" s="622">
        <v>4</v>
      </c>
      <c r="B8" s="630" t="s">
        <v>16</v>
      </c>
      <c r="C8" s="631">
        <v>1571</v>
      </c>
      <c r="D8" s="612">
        <v>45021</v>
      </c>
      <c r="E8" s="629"/>
      <c r="F8" s="379" t="s">
        <v>638</v>
      </c>
      <c r="G8" s="287" t="s">
        <v>519</v>
      </c>
      <c r="H8" s="632">
        <v>42366</v>
      </c>
      <c r="I8" s="378" t="s">
        <v>782</v>
      </c>
      <c r="J8" s="378" t="s">
        <v>783</v>
      </c>
      <c r="K8" s="378" t="s">
        <v>784</v>
      </c>
      <c r="L8" s="633">
        <v>9596280833</v>
      </c>
      <c r="M8" s="379">
        <v>7889761080</v>
      </c>
      <c r="N8" s="378"/>
      <c r="O8" s="378" t="s">
        <v>780</v>
      </c>
      <c r="P8" s="378"/>
      <c r="Q8" s="630"/>
      <c r="R8" s="378" t="s">
        <v>770</v>
      </c>
      <c r="S8" s="378" t="s">
        <v>765</v>
      </c>
      <c r="T8" s="378" t="s">
        <v>640</v>
      </c>
      <c r="U8" s="378"/>
      <c r="V8" s="378"/>
      <c r="W8" s="378"/>
      <c r="X8" s="378" t="s">
        <v>785</v>
      </c>
      <c r="Y8" s="613"/>
      <c r="Z8" s="378"/>
      <c r="AA8" s="378"/>
      <c r="AB8" s="378"/>
      <c r="AC8" s="613"/>
      <c r="AD8" s="378"/>
      <c r="AE8" s="378"/>
    </row>
    <row r="9" spans="1:31" ht="15">
      <c r="A9" s="622">
        <v>5</v>
      </c>
      <c r="B9" s="626" t="s">
        <v>17</v>
      </c>
      <c r="C9" s="624">
        <v>1405</v>
      </c>
      <c r="D9" s="625">
        <v>44643</v>
      </c>
      <c r="E9" s="629">
        <v>329277296759</v>
      </c>
      <c r="F9" s="379" t="s">
        <v>630</v>
      </c>
      <c r="G9" s="287" t="s">
        <v>520</v>
      </c>
      <c r="H9" s="625">
        <v>42387</v>
      </c>
      <c r="I9" s="628" t="s">
        <v>786</v>
      </c>
      <c r="J9" s="628" t="s">
        <v>787</v>
      </c>
      <c r="K9" s="628" t="s">
        <v>643</v>
      </c>
      <c r="L9" s="627">
        <v>9682324429</v>
      </c>
      <c r="M9" s="379">
        <v>9055108622</v>
      </c>
      <c r="N9" s="378"/>
      <c r="O9" s="378" t="s">
        <v>775</v>
      </c>
      <c r="P9" s="378"/>
      <c r="Q9" s="626"/>
      <c r="R9" s="378" t="s">
        <v>781</v>
      </c>
      <c r="S9" s="378" t="s">
        <v>644</v>
      </c>
      <c r="T9" s="378" t="s">
        <v>640</v>
      </c>
      <c r="U9" s="378" t="s">
        <v>645</v>
      </c>
      <c r="V9" s="378"/>
      <c r="W9" s="378"/>
      <c r="X9" s="378" t="s">
        <v>646</v>
      </c>
      <c r="Y9" s="613"/>
      <c r="Z9" s="378"/>
      <c r="AA9" s="378"/>
      <c r="AB9" s="378"/>
      <c r="AC9" s="613">
        <v>76.1875</v>
      </c>
      <c r="AD9" s="378"/>
      <c r="AE9" s="378"/>
    </row>
    <row r="10" spans="1:31" ht="15">
      <c r="A10" s="622">
        <v>6</v>
      </c>
      <c r="B10" s="626" t="s">
        <v>18</v>
      </c>
      <c r="C10" s="624">
        <v>1432</v>
      </c>
      <c r="D10" s="625">
        <v>44656</v>
      </c>
      <c r="E10" s="629"/>
      <c r="F10" s="379" t="s">
        <v>638</v>
      </c>
      <c r="G10" s="287" t="s">
        <v>515</v>
      </c>
      <c r="H10" s="625">
        <v>42555</v>
      </c>
      <c r="I10" s="628" t="s">
        <v>788</v>
      </c>
      <c r="J10" s="628" t="s">
        <v>789</v>
      </c>
      <c r="K10" s="628" t="s">
        <v>647</v>
      </c>
      <c r="L10" s="627">
        <v>9622113272</v>
      </c>
      <c r="M10" s="379">
        <v>7889851972</v>
      </c>
      <c r="N10" s="378"/>
      <c r="O10" s="378" t="s">
        <v>780</v>
      </c>
      <c r="P10" s="378"/>
      <c r="Q10" s="626"/>
      <c r="R10" s="378" t="s">
        <v>790</v>
      </c>
      <c r="S10" s="378"/>
      <c r="T10" s="378" t="s">
        <v>640</v>
      </c>
      <c r="U10" s="378" t="s">
        <v>648</v>
      </c>
      <c r="V10" s="378"/>
      <c r="W10" s="378"/>
      <c r="X10" s="378" t="s">
        <v>649</v>
      </c>
      <c r="Y10" s="613"/>
      <c r="Z10" s="378"/>
      <c r="AA10" s="378"/>
      <c r="AB10" s="378"/>
      <c r="AC10" s="613">
        <v>94.3125</v>
      </c>
      <c r="AD10" s="378"/>
      <c r="AE10" s="378"/>
    </row>
    <row r="11" spans="1:31" ht="15">
      <c r="A11" s="622">
        <v>7</v>
      </c>
      <c r="B11" s="626" t="s">
        <v>19</v>
      </c>
      <c r="C11" s="624">
        <v>1256</v>
      </c>
      <c r="D11" s="625">
        <v>43567</v>
      </c>
      <c r="E11" s="629"/>
      <c r="F11" s="379" t="s">
        <v>630</v>
      </c>
      <c r="G11" s="287" t="s">
        <v>522</v>
      </c>
      <c r="H11" s="625">
        <v>42249</v>
      </c>
      <c r="I11" s="628" t="s">
        <v>791</v>
      </c>
      <c r="J11" s="628" t="s">
        <v>792</v>
      </c>
      <c r="K11" s="628" t="s">
        <v>650</v>
      </c>
      <c r="L11" s="627">
        <v>9797456666</v>
      </c>
      <c r="M11" s="379">
        <v>8716866666</v>
      </c>
      <c r="N11" s="378"/>
      <c r="O11" s="378" t="s">
        <v>780</v>
      </c>
      <c r="P11" s="378"/>
      <c r="Q11" s="626"/>
      <c r="R11" s="378" t="s">
        <v>770</v>
      </c>
      <c r="S11" s="378" t="s">
        <v>651</v>
      </c>
      <c r="T11" s="378" t="s">
        <v>635</v>
      </c>
      <c r="U11" s="378" t="s">
        <v>652</v>
      </c>
      <c r="V11" s="378"/>
      <c r="W11" s="378"/>
      <c r="X11" s="378" t="s">
        <v>653</v>
      </c>
      <c r="Y11" s="613"/>
      <c r="Z11" s="378"/>
      <c r="AA11" s="378" t="s">
        <v>793</v>
      </c>
      <c r="AB11" s="378"/>
      <c r="AC11" s="613">
        <v>89.6875</v>
      </c>
      <c r="AD11" s="378"/>
      <c r="AE11" s="378"/>
    </row>
    <row r="12" spans="1:31" ht="30">
      <c r="A12" s="622">
        <v>8</v>
      </c>
      <c r="B12" s="623" t="s">
        <v>20</v>
      </c>
      <c r="C12" s="624">
        <v>1414</v>
      </c>
      <c r="D12" s="625">
        <v>44648</v>
      </c>
      <c r="E12" s="629">
        <v>305417324367</v>
      </c>
      <c r="F12" s="379" t="s">
        <v>630</v>
      </c>
      <c r="G12" s="287" t="s">
        <v>523</v>
      </c>
      <c r="H12" s="625">
        <v>42587</v>
      </c>
      <c r="I12" s="627" t="s">
        <v>794</v>
      </c>
      <c r="J12" s="627" t="s">
        <v>795</v>
      </c>
      <c r="K12" s="627" t="s">
        <v>796</v>
      </c>
      <c r="L12" s="627">
        <v>7889894900</v>
      </c>
      <c r="M12" s="379">
        <v>9469485675</v>
      </c>
      <c r="N12" s="378"/>
      <c r="O12" s="378" t="s">
        <v>780</v>
      </c>
      <c r="P12" s="378"/>
      <c r="Q12" s="623"/>
      <c r="R12" s="378" t="s">
        <v>776</v>
      </c>
      <c r="S12" s="378" t="s">
        <v>654</v>
      </c>
      <c r="T12" s="378" t="s">
        <v>640</v>
      </c>
      <c r="U12" s="378" t="s">
        <v>655</v>
      </c>
      <c r="V12" s="378"/>
      <c r="W12" s="378"/>
      <c r="X12" s="378" t="s">
        <v>646</v>
      </c>
      <c r="Y12" s="613"/>
      <c r="Z12" s="378"/>
      <c r="AA12" s="378"/>
      <c r="AB12" s="378"/>
      <c r="AC12" s="613">
        <v>83.71875</v>
      </c>
      <c r="AD12" s="378"/>
      <c r="AE12" s="378"/>
    </row>
    <row r="13" spans="1:31" ht="15">
      <c r="A13" s="622">
        <v>9</v>
      </c>
      <c r="B13" s="630" t="s">
        <v>21</v>
      </c>
      <c r="C13" s="631">
        <v>1570</v>
      </c>
      <c r="D13" s="612">
        <v>45021</v>
      </c>
      <c r="E13" s="629"/>
      <c r="F13" s="379" t="s">
        <v>638</v>
      </c>
      <c r="G13" s="287" t="s">
        <v>524</v>
      </c>
      <c r="H13" s="632">
        <v>42393</v>
      </c>
      <c r="I13" s="378" t="s">
        <v>797</v>
      </c>
      <c r="J13" s="378" t="s">
        <v>798</v>
      </c>
      <c r="K13" s="378" t="s">
        <v>784</v>
      </c>
      <c r="L13" s="633">
        <v>7006411899</v>
      </c>
      <c r="M13" s="379">
        <v>9906112068</v>
      </c>
      <c r="N13" s="378"/>
      <c r="O13" s="378" t="s">
        <v>780</v>
      </c>
      <c r="P13" s="378"/>
      <c r="Q13" s="630"/>
      <c r="R13" s="378" t="s">
        <v>776</v>
      </c>
      <c r="S13" s="378" t="s">
        <v>634</v>
      </c>
      <c r="T13" s="378" t="s">
        <v>635</v>
      </c>
      <c r="U13" s="378"/>
      <c r="V13" s="378"/>
      <c r="W13" s="378"/>
      <c r="X13" s="378" t="s">
        <v>764</v>
      </c>
      <c r="Y13" s="613"/>
      <c r="Z13" s="378"/>
      <c r="AA13" s="378" t="s">
        <v>771</v>
      </c>
      <c r="AB13" s="378"/>
      <c r="AC13" s="613"/>
      <c r="AD13" s="378"/>
      <c r="AE13" s="378"/>
    </row>
    <row r="14" spans="1:31" ht="15">
      <c r="A14" s="622">
        <v>10</v>
      </c>
      <c r="B14" s="623" t="s">
        <v>22</v>
      </c>
      <c r="C14" s="624">
        <v>1410</v>
      </c>
      <c r="D14" s="625">
        <v>44648</v>
      </c>
      <c r="E14" s="629">
        <v>819202316179</v>
      </c>
      <c r="F14" s="379" t="s">
        <v>630</v>
      </c>
      <c r="G14" s="287" t="s">
        <v>521</v>
      </c>
      <c r="H14" s="625" t="s">
        <v>656</v>
      </c>
      <c r="I14" s="627" t="s">
        <v>799</v>
      </c>
      <c r="J14" s="627" t="s">
        <v>800</v>
      </c>
      <c r="K14" s="627" t="s">
        <v>657</v>
      </c>
      <c r="L14" s="627">
        <v>9906065348</v>
      </c>
      <c r="M14" s="379">
        <v>7006203383</v>
      </c>
      <c r="N14" s="378"/>
      <c r="O14" s="378" t="s">
        <v>780</v>
      </c>
      <c r="P14" s="378"/>
      <c r="Q14" s="623"/>
      <c r="R14" s="378" t="s">
        <v>781</v>
      </c>
      <c r="S14" s="378" t="s">
        <v>658</v>
      </c>
      <c r="T14" s="378" t="s">
        <v>659</v>
      </c>
      <c r="U14" s="378" t="s">
        <v>660</v>
      </c>
      <c r="V14" s="378"/>
      <c r="W14" s="378"/>
      <c r="X14" s="378" t="s">
        <v>661</v>
      </c>
      <c r="Y14" s="613"/>
      <c r="Z14" s="378"/>
      <c r="AA14" s="378" t="s">
        <v>771</v>
      </c>
      <c r="AB14" s="378"/>
      <c r="AC14" s="613">
        <v>76.59375</v>
      </c>
      <c r="AD14" s="378"/>
      <c r="AE14" s="378"/>
    </row>
    <row r="15" spans="1:31" ht="15">
      <c r="A15" s="622">
        <v>11</v>
      </c>
      <c r="B15" s="623" t="s">
        <v>23</v>
      </c>
      <c r="C15" s="624">
        <v>1377</v>
      </c>
      <c r="D15" s="625">
        <v>44586</v>
      </c>
      <c r="E15" s="629" t="s">
        <v>662</v>
      </c>
      <c r="F15" s="379" t="s">
        <v>638</v>
      </c>
      <c r="G15" s="287" t="s">
        <v>525</v>
      </c>
      <c r="H15" s="625" t="s">
        <v>663</v>
      </c>
      <c r="I15" s="627" t="s">
        <v>801</v>
      </c>
      <c r="J15" s="627" t="s">
        <v>802</v>
      </c>
      <c r="K15" s="627" t="s">
        <v>664</v>
      </c>
      <c r="L15" s="627">
        <v>9906091981</v>
      </c>
      <c r="M15" s="379">
        <v>9070091980</v>
      </c>
      <c r="N15" s="378"/>
      <c r="O15" s="378" t="s">
        <v>780</v>
      </c>
      <c r="P15" s="378"/>
      <c r="Q15" s="623"/>
      <c r="R15" s="378" t="s">
        <v>790</v>
      </c>
      <c r="S15" s="378" t="s">
        <v>666</v>
      </c>
      <c r="T15" s="378" t="s">
        <v>659</v>
      </c>
      <c r="U15" s="378" t="s">
        <v>667</v>
      </c>
      <c r="V15" s="378"/>
      <c r="W15" s="378"/>
      <c r="X15" s="378" t="s">
        <v>668</v>
      </c>
      <c r="Y15" s="613"/>
      <c r="Z15" s="378"/>
      <c r="AA15" s="378" t="s">
        <v>793</v>
      </c>
      <c r="AB15" s="378"/>
      <c r="AC15" s="613">
        <v>96.5625</v>
      </c>
      <c r="AD15" s="378"/>
      <c r="AE15" s="378"/>
    </row>
    <row r="16" spans="1:31" ht="15">
      <c r="A16" s="622">
        <v>12</v>
      </c>
      <c r="B16" s="630" t="s">
        <v>24</v>
      </c>
      <c r="C16" s="631">
        <v>1469</v>
      </c>
      <c r="D16" s="612">
        <v>44722</v>
      </c>
      <c r="E16" s="378" t="s">
        <v>734</v>
      </c>
      <c r="F16" s="379" t="s">
        <v>630</v>
      </c>
      <c r="G16" s="287" t="s">
        <v>526</v>
      </c>
      <c r="H16" s="632" t="s">
        <v>735</v>
      </c>
      <c r="I16" s="378" t="s">
        <v>803</v>
      </c>
      <c r="J16" s="378" t="s">
        <v>804</v>
      </c>
      <c r="K16" s="378" t="s">
        <v>736</v>
      </c>
      <c r="L16" s="633">
        <v>8131052668</v>
      </c>
      <c r="M16" s="379">
        <v>8144207465</v>
      </c>
      <c r="N16" s="378"/>
      <c r="O16" s="378" t="s">
        <v>632</v>
      </c>
      <c r="P16" s="378"/>
      <c r="Q16" s="630"/>
      <c r="R16" s="378" t="s">
        <v>770</v>
      </c>
      <c r="S16" s="378" t="s">
        <v>737</v>
      </c>
      <c r="T16" s="378" t="s">
        <v>640</v>
      </c>
      <c r="U16" s="378" t="s">
        <v>629</v>
      </c>
      <c r="V16" s="378"/>
      <c r="W16" s="378"/>
      <c r="X16" s="378" t="s">
        <v>649</v>
      </c>
      <c r="Y16" s="613"/>
      <c r="Z16" s="378"/>
      <c r="AA16" s="378"/>
      <c r="AB16" s="378"/>
      <c r="AC16" s="613">
        <v>74.28125</v>
      </c>
      <c r="AD16" s="378"/>
      <c r="AE16" s="378"/>
    </row>
    <row r="17" spans="1:31" ht="30">
      <c r="A17" s="622">
        <v>13</v>
      </c>
      <c r="B17" s="623" t="s">
        <v>25</v>
      </c>
      <c r="C17" s="624">
        <v>1296</v>
      </c>
      <c r="D17" s="625">
        <v>44030</v>
      </c>
      <c r="E17" s="378"/>
      <c r="F17" s="379" t="s">
        <v>630</v>
      </c>
      <c r="G17" s="287" t="s">
        <v>527</v>
      </c>
      <c r="H17" s="625">
        <v>42571</v>
      </c>
      <c r="I17" s="627" t="s">
        <v>805</v>
      </c>
      <c r="J17" s="627" t="s">
        <v>806</v>
      </c>
      <c r="K17" s="627" t="s">
        <v>669</v>
      </c>
      <c r="L17" s="627">
        <v>9149797178</v>
      </c>
      <c r="M17" s="379">
        <v>9149712352</v>
      </c>
      <c r="N17" s="378"/>
      <c r="O17" s="378" t="s">
        <v>780</v>
      </c>
      <c r="P17" s="378"/>
      <c r="Q17" s="623"/>
      <c r="R17" s="378" t="s">
        <v>770</v>
      </c>
      <c r="S17" s="378" t="s">
        <v>670</v>
      </c>
      <c r="T17" s="378" t="s">
        <v>635</v>
      </c>
      <c r="U17" s="378" t="s">
        <v>671</v>
      </c>
      <c r="V17" s="378"/>
      <c r="W17" s="378"/>
      <c r="X17" s="378" t="s">
        <v>649</v>
      </c>
      <c r="Y17" s="613"/>
      <c r="Z17" s="378"/>
      <c r="AA17" s="378"/>
      <c r="AB17" s="378"/>
      <c r="AC17" s="613">
        <v>95.21875</v>
      </c>
      <c r="AD17" s="378"/>
      <c r="AE17" s="378"/>
    </row>
    <row r="18" spans="1:31" ht="15">
      <c r="A18" s="622">
        <v>14</v>
      </c>
      <c r="B18" s="630" t="s">
        <v>26</v>
      </c>
      <c r="C18" s="631">
        <v>1566</v>
      </c>
      <c r="D18" s="612">
        <v>45020</v>
      </c>
      <c r="E18" s="378"/>
      <c r="F18" s="379" t="s">
        <v>638</v>
      </c>
      <c r="G18" s="287" t="s">
        <v>528</v>
      </c>
      <c r="H18" s="632" t="s">
        <v>807</v>
      </c>
      <c r="I18" s="378" t="s">
        <v>808</v>
      </c>
      <c r="J18" s="378" t="s">
        <v>809</v>
      </c>
      <c r="K18" s="378" t="s">
        <v>761</v>
      </c>
      <c r="L18" s="633">
        <v>9682520964</v>
      </c>
      <c r="M18" s="379">
        <v>7780829891</v>
      </c>
      <c r="N18" s="378"/>
      <c r="O18" s="378" t="s">
        <v>780</v>
      </c>
      <c r="P18" s="378"/>
      <c r="Q18" s="630"/>
      <c r="R18" s="378" t="s">
        <v>790</v>
      </c>
      <c r="S18" s="378" t="s">
        <v>762</v>
      </c>
      <c r="T18" s="378" t="s">
        <v>763</v>
      </c>
      <c r="U18" s="378"/>
      <c r="V18" s="378"/>
      <c r="W18" s="378"/>
      <c r="X18" s="378" t="s">
        <v>764</v>
      </c>
      <c r="Y18" s="613"/>
      <c r="Z18" s="378"/>
      <c r="AA18" s="378" t="s">
        <v>771</v>
      </c>
      <c r="AB18" s="378"/>
      <c r="AC18" s="613"/>
      <c r="AD18" s="378"/>
      <c r="AE18" s="378"/>
    </row>
    <row r="19" spans="1:31" ht="15">
      <c r="A19" s="622">
        <v>15</v>
      </c>
      <c r="B19" s="634" t="s">
        <v>27</v>
      </c>
      <c r="C19" s="635">
        <v>1397</v>
      </c>
      <c r="D19" s="636">
        <v>44627</v>
      </c>
      <c r="E19" s="379"/>
      <c r="F19" s="379" t="s">
        <v>638</v>
      </c>
      <c r="G19" s="287" t="s">
        <v>529</v>
      </c>
      <c r="H19" s="636">
        <v>42339</v>
      </c>
      <c r="I19" s="637" t="s">
        <v>810</v>
      </c>
      <c r="J19" s="627" t="s">
        <v>811</v>
      </c>
      <c r="K19" s="627" t="s">
        <v>672</v>
      </c>
      <c r="L19" s="627">
        <v>9149471620</v>
      </c>
      <c r="M19" s="379">
        <v>6005074745</v>
      </c>
      <c r="N19" s="378"/>
      <c r="O19" s="378" t="s">
        <v>780</v>
      </c>
      <c r="P19" s="378"/>
      <c r="Q19" s="634"/>
      <c r="R19" s="378" t="s">
        <v>776</v>
      </c>
      <c r="S19" s="378" t="s">
        <v>673</v>
      </c>
      <c r="T19" s="378" t="s">
        <v>640</v>
      </c>
      <c r="U19" s="378" t="s">
        <v>629</v>
      </c>
      <c r="V19" s="378"/>
      <c r="W19" s="378"/>
      <c r="X19" s="378" t="s">
        <v>674</v>
      </c>
      <c r="Y19" s="613"/>
      <c r="Z19" s="378"/>
      <c r="AA19" s="378" t="s">
        <v>793</v>
      </c>
      <c r="AB19" s="378"/>
      <c r="AC19" s="613">
        <v>90.40625</v>
      </c>
      <c r="AD19" s="378"/>
      <c r="AE19" s="378"/>
    </row>
    <row r="20" spans="1:31" ht="15">
      <c r="A20" s="622">
        <v>16</v>
      </c>
      <c r="B20" s="638" t="s">
        <v>28</v>
      </c>
      <c r="C20" s="639">
        <v>1331</v>
      </c>
      <c r="D20" s="640">
        <v>44278</v>
      </c>
      <c r="E20" s="378"/>
      <c r="F20" s="379" t="s">
        <v>630</v>
      </c>
      <c r="G20" s="287" t="s">
        <v>525</v>
      </c>
      <c r="H20" s="636">
        <v>42715</v>
      </c>
      <c r="I20" s="641" t="s">
        <v>812</v>
      </c>
      <c r="J20" s="641" t="s">
        <v>813</v>
      </c>
      <c r="K20" s="627" t="s">
        <v>675</v>
      </c>
      <c r="L20" s="642">
        <v>7006640600</v>
      </c>
      <c r="M20" s="379">
        <v>9596117141</v>
      </c>
      <c r="N20" s="378"/>
      <c r="O20" s="378" t="s">
        <v>632</v>
      </c>
      <c r="P20" s="378"/>
      <c r="Q20" s="638"/>
      <c r="R20" s="378" t="s">
        <v>814</v>
      </c>
      <c r="S20" s="378" t="s">
        <v>676</v>
      </c>
      <c r="T20" s="378" t="s">
        <v>635</v>
      </c>
      <c r="U20" s="378" t="s">
        <v>677</v>
      </c>
      <c r="V20" s="378"/>
      <c r="W20" s="378"/>
      <c r="X20" s="378" t="s">
        <v>678</v>
      </c>
      <c r="Y20" s="613"/>
      <c r="Z20" s="378"/>
      <c r="AA20" s="378"/>
      <c r="AB20" s="378"/>
      <c r="AC20" s="613">
        <v>56.75</v>
      </c>
      <c r="AD20" s="378"/>
      <c r="AE20" s="378"/>
    </row>
    <row r="21" spans="1:31" ht="15">
      <c r="A21" s="622">
        <v>17</v>
      </c>
      <c r="B21" s="643" t="s">
        <v>29</v>
      </c>
      <c r="C21" s="624">
        <v>1393</v>
      </c>
      <c r="D21" s="625">
        <v>44623</v>
      </c>
      <c r="E21" s="378"/>
      <c r="F21" s="379" t="s">
        <v>638</v>
      </c>
      <c r="G21" s="287" t="s">
        <v>530</v>
      </c>
      <c r="H21" s="625">
        <v>42306</v>
      </c>
      <c r="I21" s="628" t="s">
        <v>815</v>
      </c>
      <c r="J21" s="628" t="s">
        <v>816</v>
      </c>
      <c r="K21" s="628" t="s">
        <v>679</v>
      </c>
      <c r="L21" s="627">
        <v>9419228007</v>
      </c>
      <c r="M21" s="379">
        <v>6005375988</v>
      </c>
      <c r="N21" s="378"/>
      <c r="O21" s="378" t="s">
        <v>780</v>
      </c>
      <c r="P21" s="378"/>
      <c r="Q21" s="643"/>
      <c r="R21" s="378" t="s">
        <v>790</v>
      </c>
      <c r="S21" s="378" t="s">
        <v>680</v>
      </c>
      <c r="T21" s="378" t="s">
        <v>640</v>
      </c>
      <c r="U21" s="378" t="s">
        <v>629</v>
      </c>
      <c r="V21" s="378"/>
      <c r="W21" s="378"/>
      <c r="X21" s="378" t="s">
        <v>681</v>
      </c>
      <c r="Y21" s="613"/>
      <c r="Z21" s="378"/>
      <c r="AA21" s="378"/>
      <c r="AB21" s="378"/>
      <c r="AC21" s="613">
        <v>64.90625</v>
      </c>
      <c r="AD21" s="378"/>
      <c r="AE21" s="378"/>
    </row>
    <row r="22" spans="1:31" ht="15">
      <c r="A22" s="622">
        <v>18</v>
      </c>
      <c r="B22" s="638" t="s">
        <v>30</v>
      </c>
      <c r="C22" s="639">
        <v>1419</v>
      </c>
      <c r="D22" s="640">
        <v>44653</v>
      </c>
      <c r="E22" s="378"/>
      <c r="F22" s="379" t="s">
        <v>638</v>
      </c>
      <c r="G22" s="287" t="s">
        <v>531</v>
      </c>
      <c r="H22" s="625" t="s">
        <v>682</v>
      </c>
      <c r="I22" s="641" t="s">
        <v>817</v>
      </c>
      <c r="J22" s="641" t="s">
        <v>818</v>
      </c>
      <c r="K22" s="641" t="s">
        <v>819</v>
      </c>
      <c r="L22" s="642">
        <v>9419105489</v>
      </c>
      <c r="M22" s="379">
        <v>9149521957</v>
      </c>
      <c r="N22" s="378"/>
      <c r="O22" s="378" t="s">
        <v>632</v>
      </c>
      <c r="P22" s="378"/>
      <c r="Q22" s="638"/>
      <c r="R22" s="378" t="s">
        <v>770</v>
      </c>
      <c r="S22" s="378" t="s">
        <v>683</v>
      </c>
      <c r="T22" s="378" t="s">
        <v>684</v>
      </c>
      <c r="U22" s="378" t="s">
        <v>629</v>
      </c>
      <c r="V22" s="378"/>
      <c r="W22" s="378"/>
      <c r="X22" s="378" t="s">
        <v>685</v>
      </c>
      <c r="Y22" s="613"/>
      <c r="Z22" s="378"/>
      <c r="AA22" s="378"/>
      <c r="AB22" s="378"/>
      <c r="AC22" s="613">
        <v>77.84375</v>
      </c>
      <c r="AD22" s="378"/>
      <c r="AE22" s="378"/>
    </row>
    <row r="23" spans="1:31" ht="15">
      <c r="A23" s="622">
        <v>19</v>
      </c>
      <c r="B23" s="638" t="s">
        <v>31</v>
      </c>
      <c r="C23" s="639">
        <v>1411</v>
      </c>
      <c r="D23" s="640">
        <v>44648</v>
      </c>
      <c r="E23" s="378" t="s">
        <v>686</v>
      </c>
      <c r="F23" s="379" t="s">
        <v>638</v>
      </c>
      <c r="G23" s="287" t="s">
        <v>526</v>
      </c>
      <c r="H23" s="625">
        <v>42619</v>
      </c>
      <c r="I23" s="641" t="s">
        <v>820</v>
      </c>
      <c r="J23" s="641" t="s">
        <v>821</v>
      </c>
      <c r="K23" s="641" t="s">
        <v>687</v>
      </c>
      <c r="L23" s="642" t="s">
        <v>688</v>
      </c>
      <c r="M23" s="379">
        <v>9858404003</v>
      </c>
      <c r="N23" s="378"/>
      <c r="O23" s="378" t="s">
        <v>780</v>
      </c>
      <c r="P23" s="378"/>
      <c r="Q23" s="638"/>
      <c r="R23" s="378" t="s">
        <v>776</v>
      </c>
      <c r="S23" s="378" t="s">
        <v>689</v>
      </c>
      <c r="T23" s="378" t="s">
        <v>640</v>
      </c>
      <c r="U23" s="378" t="s">
        <v>690</v>
      </c>
      <c r="V23" s="378"/>
      <c r="W23" s="378"/>
      <c r="X23" s="378" t="s">
        <v>637</v>
      </c>
      <c r="Y23" s="613"/>
      <c r="Z23" s="378"/>
      <c r="AA23" s="378" t="s">
        <v>771</v>
      </c>
      <c r="AB23" s="378"/>
      <c r="AC23" s="613">
        <v>92.78125</v>
      </c>
      <c r="AD23" s="378"/>
      <c r="AE23" s="378"/>
    </row>
    <row r="24" spans="1:31" ht="15">
      <c r="A24" s="622">
        <v>20</v>
      </c>
      <c r="B24" s="638" t="s">
        <v>32</v>
      </c>
      <c r="C24" s="639">
        <v>1402</v>
      </c>
      <c r="D24" s="640">
        <v>44637</v>
      </c>
      <c r="E24" s="378"/>
      <c r="F24" s="379" t="s">
        <v>630</v>
      </c>
      <c r="G24" s="287" t="s">
        <v>531</v>
      </c>
      <c r="H24" s="625" t="s">
        <v>691</v>
      </c>
      <c r="I24" s="641" t="s">
        <v>822</v>
      </c>
      <c r="J24" s="378" t="s">
        <v>823</v>
      </c>
      <c r="K24" s="378" t="s">
        <v>692</v>
      </c>
      <c r="L24" s="633">
        <v>7567107477</v>
      </c>
      <c r="M24" s="379">
        <v>9419855159</v>
      </c>
      <c r="N24" s="378"/>
      <c r="O24" s="378" t="s">
        <v>780</v>
      </c>
      <c r="P24" s="378"/>
      <c r="Q24" s="638"/>
      <c r="R24" s="378" t="s">
        <v>781</v>
      </c>
      <c r="S24" s="378" t="s">
        <v>693</v>
      </c>
      <c r="T24" s="378" t="s">
        <v>640</v>
      </c>
      <c r="U24" s="378" t="s">
        <v>629</v>
      </c>
      <c r="V24" s="378"/>
      <c r="W24" s="378"/>
      <c r="X24" s="378" t="s">
        <v>649</v>
      </c>
      <c r="Y24" s="613"/>
      <c r="Z24" s="378"/>
      <c r="AA24" s="378"/>
      <c r="AB24" s="378"/>
      <c r="AC24" s="613">
        <v>83.4375</v>
      </c>
      <c r="AD24" s="378"/>
      <c r="AE24" s="378"/>
    </row>
    <row r="25" spans="1:31" ht="15">
      <c r="A25" s="622">
        <v>21</v>
      </c>
      <c r="B25" s="644" t="s">
        <v>33</v>
      </c>
      <c r="C25" s="631">
        <v>1354</v>
      </c>
      <c r="D25" s="612">
        <v>44301</v>
      </c>
      <c r="E25" s="378"/>
      <c r="F25" s="379" t="s">
        <v>638</v>
      </c>
      <c r="G25" s="287" t="s">
        <v>518</v>
      </c>
      <c r="H25" s="625" t="s">
        <v>694</v>
      </c>
      <c r="I25" s="378" t="s">
        <v>824</v>
      </c>
      <c r="J25" s="378" t="s">
        <v>825</v>
      </c>
      <c r="K25" s="378" t="s">
        <v>695</v>
      </c>
      <c r="L25" s="633">
        <v>9419182382</v>
      </c>
      <c r="M25" s="379">
        <v>7006188970</v>
      </c>
      <c r="N25" s="378"/>
      <c r="O25" s="378" t="s">
        <v>780</v>
      </c>
      <c r="P25" s="378"/>
      <c r="Q25" s="644"/>
      <c r="R25" s="378" t="s">
        <v>790</v>
      </c>
      <c r="S25" s="378" t="s">
        <v>634</v>
      </c>
      <c r="T25" s="378" t="s">
        <v>696</v>
      </c>
      <c r="U25" s="378" t="s">
        <v>697</v>
      </c>
      <c r="V25" s="378"/>
      <c r="W25" s="378"/>
      <c r="X25" s="378" t="s">
        <v>674</v>
      </c>
      <c r="Y25" s="613"/>
      <c r="Z25" s="378"/>
      <c r="AA25" s="378" t="s">
        <v>777</v>
      </c>
      <c r="AB25" s="378"/>
      <c r="AC25" s="613">
        <v>82.96875</v>
      </c>
      <c r="AD25" s="378"/>
      <c r="AE25" s="378"/>
    </row>
    <row r="26" spans="1:31" ht="15">
      <c r="A26" s="622">
        <v>22</v>
      </c>
      <c r="B26" s="644" t="s">
        <v>34</v>
      </c>
      <c r="C26" s="631">
        <v>1468</v>
      </c>
      <c r="D26" s="612">
        <v>44722</v>
      </c>
      <c r="E26" s="378" t="s">
        <v>738</v>
      </c>
      <c r="F26" s="379" t="s">
        <v>630</v>
      </c>
      <c r="G26" s="287" t="s">
        <v>532</v>
      </c>
      <c r="H26" s="632" t="s">
        <v>739</v>
      </c>
      <c r="I26" s="378" t="s">
        <v>826</v>
      </c>
      <c r="J26" s="378" t="s">
        <v>827</v>
      </c>
      <c r="K26" s="378" t="s">
        <v>740</v>
      </c>
      <c r="L26" s="633">
        <v>9531635808</v>
      </c>
      <c r="M26" s="379">
        <v>9541635808</v>
      </c>
      <c r="N26" s="378"/>
      <c r="O26" s="378" t="s">
        <v>780</v>
      </c>
      <c r="P26" s="378"/>
      <c r="Q26" s="644"/>
      <c r="R26" s="378" t="s">
        <v>776</v>
      </c>
      <c r="S26" s="378" t="s">
        <v>737</v>
      </c>
      <c r="T26" s="378" t="s">
        <v>640</v>
      </c>
      <c r="U26" s="378" t="s">
        <v>741</v>
      </c>
      <c r="V26" s="378"/>
      <c r="W26" s="378"/>
      <c r="X26" s="378" t="s">
        <v>649</v>
      </c>
      <c r="Y26" s="613"/>
      <c r="Z26" s="378"/>
      <c r="AA26" s="378" t="s">
        <v>828</v>
      </c>
      <c r="AB26" s="378"/>
      <c r="AC26" s="613">
        <v>77.40625</v>
      </c>
      <c r="AD26" s="378"/>
      <c r="AE26" s="378"/>
    </row>
    <row r="27" spans="1:31" ht="15">
      <c r="A27" s="622">
        <v>23</v>
      </c>
      <c r="B27" s="644" t="s">
        <v>35</v>
      </c>
      <c r="C27" s="631">
        <v>1398</v>
      </c>
      <c r="D27" s="612">
        <v>44628</v>
      </c>
      <c r="E27" s="378" t="s">
        <v>698</v>
      </c>
      <c r="F27" s="379" t="s">
        <v>638</v>
      </c>
      <c r="G27" s="287" t="s">
        <v>518</v>
      </c>
      <c r="H27" s="632" t="s">
        <v>699</v>
      </c>
      <c r="I27" s="378" t="s">
        <v>829</v>
      </c>
      <c r="J27" s="378" t="s">
        <v>830</v>
      </c>
      <c r="K27" s="378" t="s">
        <v>700</v>
      </c>
      <c r="L27" s="633">
        <v>6005682767</v>
      </c>
      <c r="M27" s="379">
        <v>7051790497</v>
      </c>
      <c r="N27" s="378"/>
      <c r="O27" s="378" t="s">
        <v>780</v>
      </c>
      <c r="P27" s="378"/>
      <c r="Q27" s="644"/>
      <c r="R27" s="378" t="s">
        <v>770</v>
      </c>
      <c r="S27" s="378" t="s">
        <v>673</v>
      </c>
      <c r="T27" s="378" t="s">
        <v>640</v>
      </c>
      <c r="U27" s="378" t="s">
        <v>629</v>
      </c>
      <c r="V27" s="378"/>
      <c r="W27" s="378"/>
      <c r="X27" s="378" t="s">
        <v>646</v>
      </c>
      <c r="Y27" s="613"/>
      <c r="Z27" s="378"/>
      <c r="AA27" s="378"/>
      <c r="AB27" s="378"/>
      <c r="AC27" s="613">
        <v>73.84375</v>
      </c>
      <c r="AD27" s="378"/>
      <c r="AE27" s="378"/>
    </row>
    <row r="28" spans="1:31" ht="15">
      <c r="A28" s="622">
        <v>24</v>
      </c>
      <c r="B28" s="644" t="s">
        <v>36</v>
      </c>
      <c r="C28" s="631">
        <v>1462</v>
      </c>
      <c r="D28" s="612">
        <v>44686</v>
      </c>
      <c r="E28" s="378"/>
      <c r="F28" s="379" t="s">
        <v>638</v>
      </c>
      <c r="G28" s="287" t="s">
        <v>533</v>
      </c>
      <c r="H28" s="632" t="s">
        <v>701</v>
      </c>
      <c r="I28" s="378" t="s">
        <v>831</v>
      </c>
      <c r="J28" s="378" t="s">
        <v>832</v>
      </c>
      <c r="K28" s="378" t="s">
        <v>702</v>
      </c>
      <c r="L28" s="633">
        <v>8492080700</v>
      </c>
      <c r="M28" s="379">
        <v>9149451646</v>
      </c>
      <c r="N28" s="378"/>
      <c r="O28" s="378" t="s">
        <v>780</v>
      </c>
      <c r="P28" s="378"/>
      <c r="Q28" s="644"/>
      <c r="R28" s="378" t="s">
        <v>776</v>
      </c>
      <c r="S28" s="378" t="s">
        <v>634</v>
      </c>
      <c r="T28" s="378" t="s">
        <v>640</v>
      </c>
      <c r="U28" s="378" t="s">
        <v>703</v>
      </c>
      <c r="V28" s="378"/>
      <c r="W28" s="378"/>
      <c r="X28" s="378" t="s">
        <v>704</v>
      </c>
      <c r="Y28" s="613"/>
      <c r="Z28" s="378"/>
      <c r="AA28" s="378" t="s">
        <v>771</v>
      </c>
      <c r="AB28" s="378"/>
      <c r="AC28" s="613">
        <v>94.34375</v>
      </c>
      <c r="AD28" s="378"/>
      <c r="AE28" s="378"/>
    </row>
    <row r="29" spans="1:31" ht="15">
      <c r="A29" s="622">
        <v>25</v>
      </c>
      <c r="B29" s="644" t="s">
        <v>37</v>
      </c>
      <c r="C29" s="631">
        <v>1523</v>
      </c>
      <c r="D29" s="612">
        <v>45008</v>
      </c>
      <c r="E29" s="378"/>
      <c r="F29" s="379" t="s">
        <v>638</v>
      </c>
      <c r="G29" s="287" t="s">
        <v>534</v>
      </c>
      <c r="H29" s="632" t="s">
        <v>750</v>
      </c>
      <c r="I29" s="378" t="s">
        <v>833</v>
      </c>
      <c r="J29" s="378" t="s">
        <v>834</v>
      </c>
      <c r="K29" s="378" t="s">
        <v>751</v>
      </c>
      <c r="L29" s="379" t="s">
        <v>752</v>
      </c>
      <c r="M29" s="379">
        <v>9103610779</v>
      </c>
      <c r="N29" s="378"/>
      <c r="O29" s="378" t="s">
        <v>780</v>
      </c>
      <c r="P29" s="378"/>
      <c r="Q29" s="644"/>
      <c r="R29" s="378" t="s">
        <v>770</v>
      </c>
      <c r="S29" s="378" t="s">
        <v>753</v>
      </c>
      <c r="T29" s="378" t="s">
        <v>659</v>
      </c>
      <c r="U29" s="378"/>
      <c r="V29" s="378"/>
      <c r="W29" s="378"/>
      <c r="X29" s="378" t="s">
        <v>835</v>
      </c>
      <c r="Y29" s="613"/>
      <c r="Z29" s="378"/>
      <c r="AA29" s="378" t="s">
        <v>836</v>
      </c>
      <c r="AB29" s="378"/>
      <c r="AC29" s="613"/>
      <c r="AD29" s="378"/>
      <c r="AE29" s="378"/>
    </row>
    <row r="30" spans="1:31" ht="15">
      <c r="A30" s="622">
        <v>26</v>
      </c>
      <c r="B30" s="644" t="s">
        <v>38</v>
      </c>
      <c r="C30" s="631">
        <v>1541</v>
      </c>
      <c r="D30" s="612">
        <v>45013</v>
      </c>
      <c r="E30" s="378"/>
      <c r="F30" s="379" t="s">
        <v>638</v>
      </c>
      <c r="G30" s="287" t="s">
        <v>535</v>
      </c>
      <c r="H30" s="632" t="s">
        <v>754</v>
      </c>
      <c r="I30" s="378" t="s">
        <v>837</v>
      </c>
      <c r="J30" s="378" t="s">
        <v>838</v>
      </c>
      <c r="K30" s="378" t="s">
        <v>755</v>
      </c>
      <c r="L30" s="379" t="s">
        <v>756</v>
      </c>
      <c r="M30" s="379">
        <v>7889732265</v>
      </c>
      <c r="N30" s="378"/>
      <c r="O30" s="378" t="s">
        <v>780</v>
      </c>
      <c r="P30" s="378"/>
      <c r="Q30" s="644"/>
      <c r="R30" s="378" t="s">
        <v>776</v>
      </c>
      <c r="S30" s="378" t="s">
        <v>757</v>
      </c>
      <c r="T30" s="378" t="s">
        <v>640</v>
      </c>
      <c r="U30" s="378"/>
      <c r="V30" s="378"/>
      <c r="W30" s="378"/>
      <c r="X30" s="378" t="s">
        <v>764</v>
      </c>
      <c r="Y30" s="613"/>
      <c r="Z30" s="378"/>
      <c r="AA30" s="378" t="s">
        <v>777</v>
      </c>
      <c r="AB30" s="378"/>
      <c r="AC30" s="613"/>
      <c r="AD30" s="378"/>
      <c r="AE30" s="378"/>
    </row>
    <row r="31" spans="1:31" ht="15">
      <c r="A31" s="622">
        <v>27</v>
      </c>
      <c r="B31" s="644" t="s">
        <v>39</v>
      </c>
      <c r="C31" s="631">
        <v>1400</v>
      </c>
      <c r="D31" s="612">
        <v>44637</v>
      </c>
      <c r="E31" s="378" t="s">
        <v>705</v>
      </c>
      <c r="F31" s="379" t="s">
        <v>630</v>
      </c>
      <c r="G31" s="287" t="s">
        <v>535</v>
      </c>
      <c r="H31" s="632" t="s">
        <v>706</v>
      </c>
      <c r="I31" s="378" t="s">
        <v>839</v>
      </c>
      <c r="J31" s="378" t="s">
        <v>840</v>
      </c>
      <c r="K31" s="378" t="s">
        <v>707</v>
      </c>
      <c r="L31" s="379">
        <v>9906388979</v>
      </c>
      <c r="M31" s="379">
        <v>8492006340</v>
      </c>
      <c r="N31" s="378"/>
      <c r="O31" s="378" t="s">
        <v>780</v>
      </c>
      <c r="P31" s="378"/>
      <c r="Q31" s="644"/>
      <c r="R31" s="378" t="s">
        <v>781</v>
      </c>
      <c r="S31" s="378" t="s">
        <v>708</v>
      </c>
      <c r="T31" s="378" t="s">
        <v>640</v>
      </c>
      <c r="U31" s="378" t="s">
        <v>629</v>
      </c>
      <c r="V31" s="378"/>
      <c r="W31" s="378"/>
      <c r="X31" s="378" t="s">
        <v>709</v>
      </c>
      <c r="Y31" s="613"/>
      <c r="Z31" s="378"/>
      <c r="AA31" s="378"/>
      <c r="AB31" s="378"/>
      <c r="AC31" s="613">
        <v>56.6875</v>
      </c>
      <c r="AD31" s="378"/>
      <c r="AE31" s="378"/>
    </row>
    <row r="32" spans="1:31" ht="15">
      <c r="A32" s="622">
        <v>28</v>
      </c>
      <c r="B32" s="644" t="s">
        <v>40</v>
      </c>
      <c r="C32" s="631">
        <v>1508</v>
      </c>
      <c r="D32" s="612">
        <v>44995</v>
      </c>
      <c r="E32" s="378"/>
      <c r="F32" s="379" t="s">
        <v>638</v>
      </c>
      <c r="G32" s="287" t="s">
        <v>536</v>
      </c>
      <c r="H32" s="632" t="s">
        <v>746</v>
      </c>
      <c r="I32" s="378" t="s">
        <v>841</v>
      </c>
      <c r="J32" s="378" t="s">
        <v>842</v>
      </c>
      <c r="K32" s="378" t="s">
        <v>747</v>
      </c>
      <c r="L32" s="379" t="s">
        <v>748</v>
      </c>
      <c r="M32" s="379">
        <v>8899945070</v>
      </c>
      <c r="N32" s="378"/>
      <c r="O32" s="378" t="s">
        <v>780</v>
      </c>
      <c r="P32" s="378"/>
      <c r="Q32" s="644"/>
      <c r="R32" s="378" t="s">
        <v>790</v>
      </c>
      <c r="S32" s="378" t="s">
        <v>634</v>
      </c>
      <c r="T32" s="378" t="s">
        <v>640</v>
      </c>
      <c r="U32" s="378"/>
      <c r="V32" s="378"/>
      <c r="W32" s="378"/>
      <c r="X32" s="378" t="s">
        <v>749</v>
      </c>
      <c r="Y32" s="613"/>
      <c r="Z32" s="378"/>
      <c r="AA32" s="378"/>
      <c r="AB32" s="378"/>
      <c r="AC32" s="613"/>
      <c r="AD32" s="378"/>
      <c r="AE32" s="378"/>
    </row>
    <row r="33" spans="1:31" ht="15">
      <c r="A33" s="622">
        <v>29</v>
      </c>
      <c r="B33" s="644" t="s">
        <v>41</v>
      </c>
      <c r="C33" s="631">
        <v>1343</v>
      </c>
      <c r="D33" s="612">
        <v>44292</v>
      </c>
      <c r="E33" s="378" t="s">
        <v>710</v>
      </c>
      <c r="F33" s="379" t="s">
        <v>638</v>
      </c>
      <c r="G33" s="287" t="s">
        <v>523</v>
      </c>
      <c r="H33" s="632" t="s">
        <v>711</v>
      </c>
      <c r="I33" s="378" t="s">
        <v>843</v>
      </c>
      <c r="J33" s="378" t="s">
        <v>844</v>
      </c>
      <c r="K33" s="378" t="s">
        <v>845</v>
      </c>
      <c r="L33" s="633">
        <v>6006465496</v>
      </c>
      <c r="M33" s="379">
        <v>9796663643</v>
      </c>
      <c r="N33" s="378"/>
      <c r="O33" s="378" t="s">
        <v>780</v>
      </c>
      <c r="P33" s="378"/>
      <c r="Q33" s="644"/>
      <c r="R33" s="378" t="s">
        <v>790</v>
      </c>
      <c r="S33" s="378" t="s">
        <v>712</v>
      </c>
      <c r="T33" s="378" t="s">
        <v>635</v>
      </c>
      <c r="U33" s="378" t="s">
        <v>713</v>
      </c>
      <c r="V33" s="378"/>
      <c r="W33" s="378"/>
      <c r="X33" s="378" t="s">
        <v>681</v>
      </c>
      <c r="Y33" s="613"/>
      <c r="Z33" s="378"/>
      <c r="AA33" s="378" t="s">
        <v>836</v>
      </c>
      <c r="AB33" s="378"/>
      <c r="AC33" s="613">
        <v>78.25</v>
      </c>
      <c r="AD33" s="378"/>
      <c r="AE33" s="378"/>
    </row>
    <row r="34" spans="1:31" ht="15">
      <c r="A34" s="622">
        <v>30</v>
      </c>
      <c r="B34" s="644" t="s">
        <v>42</v>
      </c>
      <c r="C34" s="631">
        <v>1251</v>
      </c>
      <c r="D34" s="612">
        <v>43561</v>
      </c>
      <c r="E34" s="378" t="s">
        <v>714</v>
      </c>
      <c r="F34" s="379" t="s">
        <v>638</v>
      </c>
      <c r="G34" s="287" t="s">
        <v>523</v>
      </c>
      <c r="H34" s="632">
        <v>42439</v>
      </c>
      <c r="I34" s="378" t="s">
        <v>846</v>
      </c>
      <c r="J34" s="378" t="s">
        <v>847</v>
      </c>
      <c r="K34" s="378" t="s">
        <v>715</v>
      </c>
      <c r="L34" s="633">
        <v>9419260406</v>
      </c>
      <c r="M34" s="379">
        <v>9149465797</v>
      </c>
      <c r="N34" s="378"/>
      <c r="O34" s="378" t="s">
        <v>780</v>
      </c>
      <c r="P34" s="378"/>
      <c r="Q34" s="644"/>
      <c r="R34" s="378" t="s">
        <v>770</v>
      </c>
      <c r="S34" s="378" t="s">
        <v>716</v>
      </c>
      <c r="T34" s="378" t="s">
        <v>635</v>
      </c>
      <c r="U34" s="378" t="s">
        <v>717</v>
      </c>
      <c r="V34" s="378"/>
      <c r="W34" s="378"/>
      <c r="X34" s="378" t="s">
        <v>649</v>
      </c>
      <c r="Y34" s="613"/>
      <c r="Z34" s="378"/>
      <c r="AA34" s="378"/>
      <c r="AB34" s="378"/>
      <c r="AC34" s="613">
        <v>84.34375</v>
      </c>
      <c r="AD34" s="378"/>
      <c r="AE34" s="378"/>
    </row>
    <row r="35" spans="1:31" ht="15">
      <c r="A35" s="622">
        <v>31</v>
      </c>
      <c r="B35" s="644" t="s">
        <v>43</v>
      </c>
      <c r="C35" s="631">
        <v>1389</v>
      </c>
      <c r="D35" s="612">
        <v>44616</v>
      </c>
      <c r="E35" s="378" t="s">
        <v>718</v>
      </c>
      <c r="F35" s="379" t="s">
        <v>630</v>
      </c>
      <c r="G35" s="287" t="s">
        <v>516</v>
      </c>
      <c r="H35" s="632" t="s">
        <v>719</v>
      </c>
      <c r="I35" s="378" t="s">
        <v>848</v>
      </c>
      <c r="J35" s="378" t="s">
        <v>849</v>
      </c>
      <c r="K35" s="378" t="s">
        <v>720</v>
      </c>
      <c r="L35" s="633">
        <v>9906241006</v>
      </c>
      <c r="M35" s="379">
        <v>8825026368</v>
      </c>
      <c r="N35" s="378"/>
      <c r="O35" s="378" t="s">
        <v>665</v>
      </c>
      <c r="P35" s="378"/>
      <c r="Q35" s="644"/>
      <c r="R35" s="614" t="s">
        <v>776</v>
      </c>
      <c r="S35" s="645" t="s">
        <v>721</v>
      </c>
      <c r="T35" s="645" t="s">
        <v>722</v>
      </c>
      <c r="U35" s="645" t="s">
        <v>629</v>
      </c>
      <c r="V35" s="645"/>
      <c r="W35" s="645"/>
      <c r="X35" s="645" t="s">
        <v>723</v>
      </c>
      <c r="Y35" s="645"/>
      <c r="Z35" s="378"/>
      <c r="AA35" s="378" t="s">
        <v>836</v>
      </c>
      <c r="AB35" s="378"/>
      <c r="AC35" s="613">
        <v>85.78125</v>
      </c>
      <c r="AD35" s="378"/>
      <c r="AE35" s="378"/>
    </row>
    <row r="36" spans="1:31" ht="15">
      <c r="A36" s="622">
        <v>32</v>
      </c>
      <c r="B36" s="644" t="s">
        <v>44</v>
      </c>
      <c r="C36" s="631">
        <v>1461</v>
      </c>
      <c r="D36" s="612">
        <v>44686</v>
      </c>
      <c r="E36" s="378" t="s">
        <v>728</v>
      </c>
      <c r="F36" s="379" t="s">
        <v>638</v>
      </c>
      <c r="G36" s="287" t="s">
        <v>536</v>
      </c>
      <c r="H36" s="632" t="s">
        <v>729</v>
      </c>
      <c r="I36" s="378" t="s">
        <v>850</v>
      </c>
      <c r="J36" s="378" t="s">
        <v>851</v>
      </c>
      <c r="K36" s="378" t="s">
        <v>730</v>
      </c>
      <c r="L36" s="633">
        <v>9811710695</v>
      </c>
      <c r="M36" s="379">
        <v>9910025386</v>
      </c>
      <c r="N36" s="378"/>
      <c r="O36" s="378" t="s">
        <v>780</v>
      </c>
      <c r="P36" s="378"/>
      <c r="Q36" s="644"/>
      <c r="R36" s="378" t="s">
        <v>790</v>
      </c>
      <c r="S36" s="645" t="s">
        <v>731</v>
      </c>
      <c r="T36" s="645" t="s">
        <v>640</v>
      </c>
      <c r="U36" s="645" t="s">
        <v>732</v>
      </c>
      <c r="V36" s="645"/>
      <c r="W36" s="645"/>
      <c r="X36" s="645" t="s">
        <v>733</v>
      </c>
      <c r="Y36" s="645"/>
      <c r="Z36" s="378"/>
      <c r="AA36" s="378" t="s">
        <v>777</v>
      </c>
      <c r="AB36" s="378"/>
      <c r="AC36" s="613">
        <v>89.09375</v>
      </c>
      <c r="AD36" s="378"/>
      <c r="AE36" s="378"/>
    </row>
    <row r="37" spans="1:31" ht="15">
      <c r="A37" s="622">
        <v>33</v>
      </c>
      <c r="B37" s="644" t="s">
        <v>45</v>
      </c>
      <c r="C37" s="631">
        <v>1424</v>
      </c>
      <c r="D37" s="612">
        <v>44655</v>
      </c>
      <c r="E37" s="378" t="s">
        <v>724</v>
      </c>
      <c r="F37" s="379" t="s">
        <v>638</v>
      </c>
      <c r="G37" s="287" t="s">
        <v>537</v>
      </c>
      <c r="H37" s="632" t="s">
        <v>725</v>
      </c>
      <c r="I37" s="378" t="s">
        <v>852</v>
      </c>
      <c r="J37" s="378" t="s">
        <v>853</v>
      </c>
      <c r="K37" s="378" t="s">
        <v>854</v>
      </c>
      <c r="L37" s="633">
        <v>6005363143</v>
      </c>
      <c r="M37" s="379">
        <v>8492024025</v>
      </c>
      <c r="N37" s="378"/>
      <c r="O37" s="378" t="s">
        <v>780</v>
      </c>
      <c r="P37" s="378"/>
      <c r="Q37" s="644"/>
      <c r="R37" s="378" t="s">
        <v>781</v>
      </c>
      <c r="S37" s="645" t="s">
        <v>726</v>
      </c>
      <c r="T37" s="645" t="s">
        <v>727</v>
      </c>
      <c r="U37" s="645" t="s">
        <v>629</v>
      </c>
      <c r="V37" s="645"/>
      <c r="W37" s="645"/>
      <c r="X37" s="645" t="s">
        <v>685</v>
      </c>
      <c r="Y37" s="645"/>
      <c r="Z37" s="378"/>
      <c r="AA37" s="378"/>
      <c r="AB37" s="378"/>
      <c r="AC37" s="613">
        <v>89.03125</v>
      </c>
      <c r="AD37" s="378"/>
      <c r="AE37" s="378"/>
    </row>
    <row r="38" spans="1:31" ht="15">
      <c r="A38" s="622">
        <v>34</v>
      </c>
      <c r="B38" s="644" t="s">
        <v>46</v>
      </c>
      <c r="C38" s="631">
        <v>1475</v>
      </c>
      <c r="D38" s="612">
        <v>44758</v>
      </c>
      <c r="E38" s="287"/>
      <c r="F38" s="379" t="s">
        <v>638</v>
      </c>
      <c r="G38" s="287" t="s">
        <v>538</v>
      </c>
      <c r="H38" s="632" t="s">
        <v>742</v>
      </c>
      <c r="I38" s="378" t="s">
        <v>855</v>
      </c>
      <c r="J38" s="378" t="s">
        <v>856</v>
      </c>
      <c r="K38" s="378" t="s">
        <v>743</v>
      </c>
      <c r="L38" s="633">
        <v>9662006276</v>
      </c>
      <c r="M38" s="379">
        <v>7780892788</v>
      </c>
      <c r="N38" s="378"/>
      <c r="O38" s="378" t="s">
        <v>780</v>
      </c>
      <c r="P38" s="378"/>
      <c r="Q38" s="644"/>
      <c r="R38" s="378" t="s">
        <v>781</v>
      </c>
      <c r="S38" s="645" t="s">
        <v>737</v>
      </c>
      <c r="T38" s="645" t="s">
        <v>640</v>
      </c>
      <c r="U38" s="645" t="s">
        <v>744</v>
      </c>
      <c r="V38" s="645"/>
      <c r="W38" s="645"/>
      <c r="X38" s="645" t="s">
        <v>745</v>
      </c>
      <c r="Y38" s="645"/>
      <c r="Z38" s="378"/>
      <c r="AA38" s="378"/>
      <c r="AB38" s="378"/>
      <c r="AC38" s="613">
        <v>63.59375</v>
      </c>
      <c r="AD38" s="378"/>
      <c r="AE38" s="378"/>
    </row>
    <row r="39" spans="1:31" ht="15">
      <c r="A39" s="646">
        <v>35</v>
      </c>
      <c r="B39" s="647" t="s">
        <v>47</v>
      </c>
      <c r="C39" s="648">
        <v>1589</v>
      </c>
      <c r="D39" s="649">
        <v>45058</v>
      </c>
      <c r="E39" s="650"/>
      <c r="F39" s="651" t="s">
        <v>638</v>
      </c>
      <c r="G39" s="287" t="s">
        <v>530</v>
      </c>
      <c r="H39" s="649">
        <v>42551</v>
      </c>
      <c r="I39" s="590" t="s">
        <v>857</v>
      </c>
      <c r="J39" s="590" t="s">
        <v>180</v>
      </c>
      <c r="K39" s="590" t="s">
        <v>858</v>
      </c>
      <c r="L39" s="652">
        <v>8899390950</v>
      </c>
      <c r="M39" s="651">
        <v>7051925798</v>
      </c>
      <c r="N39" s="590"/>
      <c r="O39" s="590" t="s">
        <v>780</v>
      </c>
      <c r="P39" s="590"/>
      <c r="Q39" s="647"/>
      <c r="R39" s="590" t="s">
        <v>770</v>
      </c>
      <c r="S39" s="653" t="s">
        <v>859</v>
      </c>
      <c r="T39" s="653" t="s">
        <v>635</v>
      </c>
      <c r="X39" s="653" t="s">
        <v>860</v>
      </c>
      <c r="Z39" s="590"/>
      <c r="AA39" s="590"/>
      <c r="AB39" s="590"/>
      <c r="AC39" s="654"/>
      <c r="AD39" s="590"/>
      <c r="AE39" s="378"/>
    </row>
    <row r="40" spans="1:31" ht="15">
      <c r="A40" s="379">
        <v>36</v>
      </c>
      <c r="B40" s="630" t="s">
        <v>861</v>
      </c>
      <c r="C40" s="655">
        <v>1611</v>
      </c>
      <c r="D40" s="612">
        <v>45240</v>
      </c>
      <c r="E40" s="656">
        <v>711449487469</v>
      </c>
      <c r="F40" s="657" t="s">
        <v>638</v>
      </c>
      <c r="G40" s="287" t="s">
        <v>539</v>
      </c>
      <c r="H40" s="612">
        <v>42179</v>
      </c>
      <c r="I40" s="658" t="s">
        <v>862</v>
      </c>
      <c r="J40" s="658" t="s">
        <v>182</v>
      </c>
      <c r="K40" s="658" t="s">
        <v>863</v>
      </c>
      <c r="L40" s="659">
        <v>8016515140</v>
      </c>
      <c r="M40" s="379">
        <v>9382409231</v>
      </c>
      <c r="N40" s="378"/>
      <c r="O40" s="378"/>
      <c r="P40" s="378"/>
      <c r="Q40" s="630"/>
      <c r="R40" s="658" t="s">
        <v>864</v>
      </c>
      <c r="S40" s="658" t="s">
        <v>865</v>
      </c>
      <c r="T40" s="658" t="s">
        <v>635</v>
      </c>
      <c r="U40" s="378"/>
      <c r="V40" s="378"/>
      <c r="W40" s="378"/>
      <c r="X40" s="658" t="s">
        <v>866</v>
      </c>
      <c r="Y40" s="378"/>
      <c r="Z40" s="378"/>
      <c r="AA40" s="378"/>
      <c r="AB40" s="378"/>
      <c r="AC40" s="378"/>
      <c r="AD40" s="378"/>
      <c r="AE40" s="378"/>
    </row>
    <row r="41" spans="1:31" ht="15">
      <c r="A41" s="379">
        <v>37</v>
      </c>
      <c r="B41" s="630" t="s">
        <v>867</v>
      </c>
      <c r="C41" s="655">
        <v>1613</v>
      </c>
      <c r="D41" s="612">
        <v>44968</v>
      </c>
      <c r="E41" s="378"/>
      <c r="F41" s="657" t="s">
        <v>630</v>
      </c>
      <c r="G41" s="287" t="s">
        <v>540</v>
      </c>
      <c r="H41" s="612">
        <v>42523</v>
      </c>
      <c r="I41" s="658" t="s">
        <v>185</v>
      </c>
      <c r="J41" s="658" t="s">
        <v>184</v>
      </c>
      <c r="K41" s="658" t="s">
        <v>868</v>
      </c>
      <c r="L41" s="659">
        <v>6006778423</v>
      </c>
      <c r="M41" s="657">
        <v>7780895128</v>
      </c>
      <c r="N41" s="378"/>
      <c r="O41" s="378" t="s">
        <v>780</v>
      </c>
      <c r="P41" s="378"/>
      <c r="Q41" s="378"/>
      <c r="R41" s="378"/>
      <c r="S41" s="378"/>
      <c r="T41" s="658" t="s">
        <v>684</v>
      </c>
      <c r="U41" s="660" t="s">
        <v>869</v>
      </c>
      <c r="V41" s="378"/>
      <c r="W41" s="378"/>
      <c r="X41" s="378" t="s">
        <v>870</v>
      </c>
      <c r="Y41" s="378"/>
      <c r="Z41" s="378"/>
      <c r="AA41" s="378"/>
      <c r="AB41" s="378"/>
      <c r="AC41" s="378"/>
      <c r="AD41" s="378"/>
      <c r="AE41" s="378"/>
    </row>
    <row r="42" spans="1:31" ht="12.75">
      <c r="D42" s="615"/>
      <c r="H42" s="615"/>
      <c r="Z42" s="614"/>
      <c r="AA42" s="614"/>
      <c r="AB42" s="614"/>
      <c r="AC42" s="663"/>
      <c r="AD42" s="614"/>
      <c r="AE42" s="378"/>
    </row>
    <row r="43" spans="1:31" ht="12.75">
      <c r="D43" s="615"/>
      <c r="H43" s="615"/>
      <c r="Z43" s="378"/>
      <c r="AA43" s="378"/>
      <c r="AB43" s="378"/>
      <c r="AC43" s="613"/>
      <c r="AD43" s="378"/>
      <c r="AE43" s="378"/>
    </row>
    <row r="44" spans="1:31" ht="15">
      <c r="B44" s="662" t="s">
        <v>872</v>
      </c>
      <c r="C44" s="664">
        <v>37</v>
      </c>
      <c r="D44" s="615"/>
      <c r="H44" s="615"/>
      <c r="Z44" s="378"/>
      <c r="AA44" s="378"/>
      <c r="AB44" s="378"/>
      <c r="AC44" s="613"/>
      <c r="AD44" s="378"/>
      <c r="AE44" s="378"/>
    </row>
    <row r="45" spans="1:31" ht="15">
      <c r="B45" s="662" t="s">
        <v>873</v>
      </c>
      <c r="C45" s="664">
        <v>14</v>
      </c>
      <c r="D45" s="615"/>
      <c r="H45" s="615"/>
      <c r="AD45" s="378"/>
      <c r="AE45" s="378"/>
    </row>
    <row r="46" spans="1:31" ht="15">
      <c r="B46" s="662" t="s">
        <v>874</v>
      </c>
      <c r="C46" s="664">
        <v>23</v>
      </c>
      <c r="D46" s="615"/>
      <c r="H46" s="615"/>
      <c r="AD46" s="378"/>
      <c r="AE46" s="378"/>
    </row>
    <row r="47" spans="1:31" ht="12.75">
      <c r="B47" s="662" t="s">
        <v>875</v>
      </c>
      <c r="D47" s="615"/>
      <c r="E47" s="63">
        <v>85.362420830401135</v>
      </c>
      <c r="H47" s="615"/>
      <c r="AD47" s="378"/>
      <c r="AE47" s="378"/>
    </row>
    <row r="48" spans="1:31" ht="12.75">
      <c r="B48" s="662" t="s">
        <v>876</v>
      </c>
      <c r="D48" s="615"/>
      <c r="E48" s="63">
        <v>81.237952452345255</v>
      </c>
      <c r="H48" s="615"/>
      <c r="AD48" s="378"/>
      <c r="AE48" s="378"/>
    </row>
    <row r="49" spans="2:31" s="63" customFormat="1" ht="12.75">
      <c r="B49" s="662"/>
      <c r="D49" s="615"/>
      <c r="H49" s="615"/>
      <c r="AD49" s="378"/>
      <c r="AE49" s="378"/>
    </row>
    <row r="50" spans="2:31" s="63" customFormat="1" ht="12.75">
      <c r="B50" s="662"/>
      <c r="D50" s="615"/>
      <c r="H50" s="615"/>
      <c r="AD50" s="378"/>
      <c r="AE50" s="378"/>
    </row>
    <row r="51" spans="2:31" s="63" customFormat="1" ht="12.75">
      <c r="B51" s="662"/>
      <c r="D51" s="615"/>
      <c r="H51" s="615"/>
      <c r="AD51" s="378"/>
      <c r="AE51" s="378"/>
    </row>
    <row r="52" spans="2:31" s="63" customFormat="1" ht="12.75">
      <c r="B52" s="662"/>
      <c r="D52" s="615"/>
      <c r="H52" s="615"/>
      <c r="AD52" s="378"/>
      <c r="AE52" s="378"/>
    </row>
    <row r="53" spans="2:31" s="63" customFormat="1" ht="12.75">
      <c r="B53" s="662"/>
      <c r="D53" s="615"/>
      <c r="H53" s="615"/>
      <c r="AD53" s="378"/>
      <c r="AE53" s="378"/>
    </row>
    <row r="54" spans="2:31" s="63" customFormat="1" ht="12.75">
      <c r="B54" s="662"/>
      <c r="D54" s="615"/>
      <c r="H54" s="615"/>
      <c r="AD54" s="378"/>
      <c r="AE54" s="378"/>
    </row>
    <row r="55" spans="2:31" s="63" customFormat="1" ht="12.75">
      <c r="B55" s="662"/>
      <c r="D55" s="615"/>
      <c r="H55" s="615"/>
      <c r="AD55" s="378"/>
      <c r="AE55" s="378"/>
    </row>
    <row r="56" spans="2:31" s="63" customFormat="1" ht="12.75">
      <c r="B56" s="662"/>
      <c r="D56" s="615"/>
      <c r="H56" s="615"/>
      <c r="AD56" s="378"/>
      <c r="AE56" s="378"/>
    </row>
    <row r="57" spans="2:31" s="63" customFormat="1" ht="12.75">
      <c r="B57" s="662"/>
      <c r="D57" s="615"/>
      <c r="H57" s="615"/>
      <c r="AD57" s="378"/>
      <c r="AE57" s="378"/>
    </row>
    <row r="58" spans="2:31" s="63" customFormat="1" ht="12.75">
      <c r="B58" s="662"/>
      <c r="D58" s="615"/>
      <c r="H58" s="615"/>
      <c r="AD58" s="378"/>
      <c r="AE58" s="378"/>
    </row>
    <row r="59" spans="2:31" s="63" customFormat="1" ht="12.75">
      <c r="B59" s="662"/>
      <c r="D59" s="615"/>
      <c r="H59" s="615"/>
      <c r="AD59" s="378"/>
      <c r="AE59" s="378"/>
    </row>
    <row r="60" spans="2:31" s="63" customFormat="1" ht="12.75">
      <c r="B60" s="662"/>
      <c r="D60" s="615"/>
      <c r="H60" s="615"/>
      <c r="AD60" s="378"/>
      <c r="AE60" s="378"/>
    </row>
    <row r="61" spans="2:31" s="63" customFormat="1" ht="12.75">
      <c r="B61" s="662"/>
      <c r="D61" s="615"/>
      <c r="H61" s="615"/>
      <c r="AD61" s="378"/>
      <c r="AE61" s="378"/>
    </row>
    <row r="62" spans="2:31" s="63" customFormat="1" ht="12.75">
      <c r="B62" s="662"/>
      <c r="D62" s="615"/>
      <c r="H62" s="615"/>
      <c r="AD62" s="378"/>
      <c r="AE62" s="378"/>
    </row>
    <row r="63" spans="2:31" s="63" customFormat="1" ht="12.75">
      <c r="B63" s="662"/>
      <c r="D63" s="615"/>
      <c r="H63" s="615"/>
      <c r="AD63" s="378"/>
      <c r="AE63" s="378"/>
    </row>
    <row r="64" spans="2:31" s="63" customFormat="1" ht="12.75">
      <c r="B64" s="662"/>
      <c r="D64" s="615"/>
      <c r="H64" s="615"/>
      <c r="AD64" s="378"/>
      <c r="AE64" s="378"/>
    </row>
    <row r="65" spans="2:31" s="63" customFormat="1" ht="12.75">
      <c r="B65" s="662"/>
      <c r="D65" s="615"/>
      <c r="H65" s="615"/>
      <c r="AD65" s="378"/>
      <c r="AE65" s="378"/>
    </row>
    <row r="66" spans="2:31" s="63" customFormat="1" ht="12.75">
      <c r="B66" s="662"/>
      <c r="D66" s="615"/>
      <c r="H66" s="615"/>
    </row>
    <row r="67" spans="2:31" s="63" customFormat="1" ht="12.75">
      <c r="B67" s="662"/>
      <c r="D67" s="615"/>
      <c r="H67" s="615"/>
    </row>
    <row r="68" spans="2:31" s="63" customFormat="1" ht="12.75">
      <c r="B68" s="662"/>
      <c r="D68" s="615"/>
      <c r="H68" s="615"/>
    </row>
    <row r="69" spans="2:31" s="63" customFormat="1" ht="12.75">
      <c r="B69" s="662"/>
      <c r="D69" s="615"/>
      <c r="H69" s="615"/>
    </row>
    <row r="70" spans="2:31" s="63" customFormat="1" ht="12.75">
      <c r="B70" s="662"/>
      <c r="D70" s="615"/>
      <c r="H70" s="615"/>
    </row>
    <row r="71" spans="2:31" s="63" customFormat="1" ht="12.75">
      <c r="B71" s="662"/>
      <c r="D71" s="615"/>
      <c r="H71" s="615"/>
    </row>
    <row r="72" spans="2:31" s="63" customFormat="1" ht="12.75">
      <c r="B72" s="662"/>
      <c r="D72" s="615"/>
      <c r="H72" s="615"/>
    </row>
    <row r="73" spans="2:31" s="63" customFormat="1" ht="12.75">
      <c r="B73" s="662"/>
      <c r="D73" s="615"/>
    </row>
    <row r="74" spans="2:31" s="63" customFormat="1" ht="12.75">
      <c r="B74" s="662"/>
      <c r="D74" s="615"/>
    </row>
    <row r="75" spans="2:31" s="63" customFormat="1" ht="12.75">
      <c r="B75" s="662"/>
      <c r="D75" s="615"/>
    </row>
    <row r="76" spans="2:31" s="63" customFormat="1" ht="12.75">
      <c r="B76" s="662"/>
      <c r="D76" s="615"/>
    </row>
    <row r="77" spans="2:31" s="63" customFormat="1" ht="12.75">
      <c r="B77" s="662"/>
      <c r="D77" s="615"/>
    </row>
    <row r="78" spans="2:31" s="63" customFormat="1" ht="12.75">
      <c r="B78" s="662"/>
      <c r="D78" s="615"/>
    </row>
    <row r="79" spans="2:31" s="63" customFormat="1" ht="12.75">
      <c r="B79" s="662"/>
      <c r="D79" s="615"/>
    </row>
    <row r="80" spans="2:31" s="63" customFormat="1" ht="12.75">
      <c r="B80" s="662"/>
      <c r="D80" s="615"/>
    </row>
    <row r="81" spans="2:4" s="63" customFormat="1" ht="15.75" customHeight="1">
      <c r="B81" s="662"/>
      <c r="D81" s="615"/>
    </row>
    <row r="82" spans="2:4" s="63" customFormat="1" ht="15.75" customHeight="1">
      <c r="B82" s="662"/>
      <c r="D82" s="615"/>
    </row>
    <row r="83" spans="2:4" s="63" customFormat="1" ht="15.75" customHeight="1">
      <c r="B83" s="662"/>
      <c r="D83" s="615"/>
    </row>
    <row r="84" spans="2:4" s="63" customFormat="1" ht="15.75" customHeight="1">
      <c r="B84" s="662"/>
      <c r="D84" s="615"/>
    </row>
    <row r="85" spans="2:4" s="63" customFormat="1" ht="15.75" customHeight="1">
      <c r="B85" s="662"/>
      <c r="D85" s="615"/>
    </row>
    <row r="86" spans="2:4" s="63" customFormat="1" ht="15.75" customHeight="1">
      <c r="B86" s="662"/>
      <c r="D86" s="615"/>
    </row>
    <row r="87" spans="2:4" s="63" customFormat="1" ht="15.75" customHeight="1">
      <c r="B87" s="662"/>
      <c r="D87" s="615"/>
    </row>
    <row r="88" spans="2:4" s="63" customFormat="1" ht="15.75" customHeight="1">
      <c r="B88" s="662"/>
      <c r="D88" s="615"/>
    </row>
    <row r="89" spans="2:4" s="63" customFormat="1" ht="15.75" customHeight="1">
      <c r="B89" s="662"/>
      <c r="D89" s="615"/>
    </row>
    <row r="90" spans="2:4" s="63" customFormat="1" ht="15.75" customHeight="1">
      <c r="B90" s="662"/>
      <c r="D90" s="615"/>
    </row>
    <row r="91" spans="2:4" s="63" customFormat="1" ht="15.75" customHeight="1">
      <c r="B91" s="662"/>
      <c r="D91" s="615"/>
    </row>
    <row r="92" spans="2:4" s="63" customFormat="1" ht="15.75" customHeight="1">
      <c r="B92" s="662"/>
      <c r="D92" s="615"/>
    </row>
    <row r="93" spans="2:4" s="63" customFormat="1" ht="15.75" customHeight="1">
      <c r="B93" s="662"/>
      <c r="D93" s="615"/>
    </row>
    <row r="94" spans="2:4" s="63" customFormat="1" ht="15.75" customHeight="1">
      <c r="B94" s="662"/>
      <c r="D94" s="615"/>
    </row>
    <row r="95" spans="2:4" s="63" customFormat="1" ht="15.75" customHeight="1">
      <c r="B95" s="662"/>
      <c r="D95" s="615"/>
    </row>
    <row r="96" spans="2:4" s="63" customFormat="1" ht="15.75" customHeight="1">
      <c r="B96" s="662"/>
      <c r="D96" s="615"/>
    </row>
    <row r="97" spans="2:4" s="63" customFormat="1" ht="15.75" customHeight="1">
      <c r="B97" s="662"/>
      <c r="D97" s="615"/>
    </row>
    <row r="99" spans="2:4" ht="15.75" customHeight="1">
      <c r="C99" s="287"/>
    </row>
    <row r="100" spans="2:4" ht="15.75" customHeight="1">
      <c r="C100" s="287"/>
    </row>
    <row r="101" spans="2:4" ht="15.75" customHeight="1">
      <c r="C101" s="287"/>
    </row>
    <row r="102" spans="2:4" ht="15.75" customHeight="1">
      <c r="C102" s="287"/>
    </row>
    <row r="103" spans="2:4" ht="15.75" customHeight="1">
      <c r="C103" s="287"/>
    </row>
    <row r="104" spans="2:4" ht="15.75" customHeight="1">
      <c r="C104" s="287"/>
    </row>
    <row r="105" spans="2:4" ht="15.75" customHeight="1">
      <c r="C105" s="287"/>
    </row>
    <row r="106" spans="2:4" ht="15.75" customHeight="1">
      <c r="C106" s="287"/>
    </row>
    <row r="107" spans="2:4" ht="15.75" customHeight="1">
      <c r="C107" s="287"/>
    </row>
    <row r="108" spans="2:4" ht="15.75" customHeight="1">
      <c r="C108" s="287"/>
    </row>
    <row r="109" spans="2:4" ht="15.75" customHeight="1">
      <c r="C109" s="287"/>
    </row>
    <row r="110" spans="2:4" ht="15.75" customHeight="1">
      <c r="C110" s="287"/>
    </row>
    <row r="111" spans="2:4" ht="15.75" customHeight="1">
      <c r="C111" s="287"/>
    </row>
    <row r="112" spans="2:4" ht="15.75" customHeight="1">
      <c r="C112" s="287"/>
    </row>
    <row r="114" spans="2:3" ht="15.75" customHeight="1">
      <c r="B114" s="662" t="s">
        <v>871</v>
      </c>
      <c r="C114" s="63">
        <v>37</v>
      </c>
    </row>
  </sheetData>
  <mergeCells count="3">
    <mergeCell ref="A1:X1"/>
    <mergeCell ref="L3:M3"/>
    <mergeCell ref="S3:T3"/>
  </mergeCells>
  <conditionalFormatting sqref="K13">
    <cfRule type="containsText" dxfId="17" priority="3" operator="containsText" text="M,GEN">
      <formula>NOT(ISERROR(SEARCH("M,GEN",K13)))</formula>
    </cfRule>
    <cfRule type="cellIs" dxfId="16" priority="4" operator="equal">
      <formula>"M,GEN"</formula>
    </cfRule>
  </conditionalFormatting>
  <conditionalFormatting sqref="F5:G11 I5:O11">
    <cfRule type="containsText" dxfId="15" priority="5" operator="containsText" text="M,GEN">
      <formula>NOT(ISERROR(SEARCH("M,GEN",F5)))</formula>
    </cfRule>
    <cfRule type="cellIs" dxfId="14" priority="6" operator="equal">
      <formula>"M,GEN"</formula>
    </cfRule>
  </conditionalFormatting>
  <conditionalFormatting sqref="C99:C102">
    <cfRule type="containsText" dxfId="11" priority="1" operator="containsText" text="M,GEN">
      <formula>NOT(ISERROR(SEARCH("M,GEN",C99)))</formula>
    </cfRule>
    <cfRule type="cellIs" dxfId="10" priority="2" operator="equal">
      <formula>"M,GEN"</formula>
    </cfRule>
  </conditionalFormatting>
  <dataValidations count="8">
    <dataValidation allowBlank="1" showInputMessage="1" showErrorMessage="1" promptTitle="DATE FORMAT" prompt="DD/MM/YYYY" sqref="D20:D93 H21:H67"/>
    <dataValidation type="list" allowBlank="1" showInputMessage="1" showErrorMessage="1" sqref="V5:V34">
      <formula1>"Yes,No"</formula1>
    </dataValidation>
    <dataValidation type="list" allowBlank="1" showInputMessage="1" showErrorMessage="1" sqref="F5:G84 C99:C112">
      <formula1>"M,F"</formula1>
    </dataValidation>
    <dataValidation type="list" allowBlank="1" showInputMessage="1" showErrorMessage="1" sqref="P5:P34">
      <formula1>"Muslim,Christian,Sikh,Buddhist,Parsi,Jain"</formula1>
    </dataValidation>
    <dataValidation type="list" allowBlank="1" showInputMessage="1" showErrorMessage="1" sqref="O5:O39">
      <formula1>"Gen,SC,ST,OBC,other"</formula1>
    </dataValidation>
    <dataValidation type="list" allowBlank="1" showInputMessage="1" showErrorMessage="1" sqref="P35:P39">
      <formula1>"Mus,Chr,Sikh,Budd,Parsi,Jain,Other"</formula1>
    </dataValidation>
    <dataValidation allowBlank="1" showInputMessage="1" showErrorMessage="1" promptTitle="NAME" prompt="ENTER NAME IN CAPITAL LETTERS" sqref="B20:B39 B3:B4 Q20:Q39"/>
    <dataValidation allowBlank="1" showInputMessage="1" showErrorMessage="1" error="ENTER CORRECT DATE" promptTitle="DOB" prompt="ENTER DOB AS DD/MM/YYYY" sqref="H15 H17:H20"/>
  </dataValidations>
  <hyperlinks>
    <hyperlink ref="U41" r:id="rId1"/>
  </hyperlinks>
  <pageMargins left="0.7" right="0.7" top="0.75" bottom="0.75" header="0.3" footer="0.3"/>
  <pageSetup orientation="portrait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43"/>
  <sheetViews>
    <sheetView topLeftCell="AP4" workbookViewId="0">
      <selection activeCell="BF45" sqref="BF45"/>
    </sheetView>
  </sheetViews>
  <sheetFormatPr defaultRowHeight="15"/>
  <cols>
    <col min="1" max="1" width="9.5703125" style="273" customWidth="1"/>
    <col min="2" max="2" width="31.42578125" style="273" customWidth="1"/>
    <col min="3" max="3" width="6.5703125" style="273" customWidth="1"/>
    <col min="4" max="4" width="5.5703125" style="273" customWidth="1"/>
    <col min="5" max="5" width="5" style="273" customWidth="1"/>
    <col min="6" max="6" width="6.28515625" style="273" customWidth="1"/>
    <col min="7" max="7" width="7.140625" style="273" customWidth="1"/>
    <col min="8" max="8" width="4" style="273" customWidth="1"/>
    <col min="9" max="9" width="6.140625" style="371" customWidth="1"/>
    <col min="10" max="10" width="6.85546875" style="371" customWidth="1"/>
    <col min="11" max="11" width="4.85546875" style="371" customWidth="1"/>
    <col min="12" max="12" width="6.140625" style="371" customWidth="1"/>
    <col min="13" max="13" width="7.28515625" style="371" bestFit="1" customWidth="1"/>
    <col min="14" max="14" width="3.42578125" style="371" bestFit="1" customWidth="1"/>
    <col min="15" max="15" width="6.85546875" style="273" customWidth="1"/>
    <col min="16" max="16" width="5" style="273" customWidth="1"/>
    <col min="17" max="17" width="4.85546875" style="273" customWidth="1"/>
    <col min="18" max="18" width="6.28515625" style="273" customWidth="1"/>
    <col min="19" max="19" width="7.85546875" style="273" customWidth="1"/>
    <col min="20" max="20" width="3.85546875" style="273" customWidth="1"/>
    <col min="21" max="21" width="9.42578125" style="371" customWidth="1"/>
    <col min="22" max="22" width="4.7109375" style="371" customWidth="1"/>
    <col min="23" max="23" width="6.7109375" style="371" customWidth="1"/>
    <col min="24" max="24" width="6.28515625" style="371" bestFit="1" customWidth="1"/>
    <col min="25" max="25" width="8.5703125" style="371" bestFit="1" customWidth="1"/>
    <col min="26" max="26" width="3.42578125" style="371" bestFit="1" customWidth="1"/>
    <col min="27" max="27" width="8.140625" style="273" customWidth="1"/>
    <col min="28" max="28" width="29.140625" style="273" customWidth="1"/>
    <col min="29" max="29" width="6.85546875" style="273" customWidth="1"/>
    <col min="30" max="30" width="5.85546875" style="273" customWidth="1"/>
    <col min="31" max="31" width="5.42578125" style="273" customWidth="1"/>
    <col min="32" max="32" width="6.5703125" style="273" customWidth="1"/>
    <col min="33" max="33" width="9" style="273" customWidth="1"/>
    <col min="34" max="34" width="3.85546875" style="273" customWidth="1"/>
    <col min="35" max="35" width="7.5703125" style="371" customWidth="1"/>
    <col min="36" max="36" width="5.7109375" style="371" customWidth="1"/>
    <col min="37" max="37" width="6.140625" style="371" customWidth="1"/>
    <col min="38" max="38" width="6.7109375" style="371" customWidth="1"/>
    <col min="39" max="39" width="7.5703125" style="371" customWidth="1"/>
    <col min="40" max="40" width="3.42578125" style="371" bestFit="1" customWidth="1"/>
    <col min="41" max="41" width="7.7109375" style="273" customWidth="1"/>
    <col min="42" max="42" width="4.85546875" style="273" customWidth="1"/>
    <col min="43" max="43" width="4.5703125" style="273" customWidth="1"/>
    <col min="44" max="44" width="6.85546875" style="273" customWidth="1"/>
    <col min="45" max="45" width="7" style="273" customWidth="1"/>
    <col min="46" max="46" width="3.7109375" style="273" customWidth="1"/>
    <col min="47" max="47" width="7.42578125" style="371" customWidth="1"/>
    <col min="48" max="48" width="5.28515625" style="371" customWidth="1"/>
    <col min="49" max="49" width="8" style="371" customWidth="1"/>
    <col min="50" max="50" width="6.140625" style="371" customWidth="1"/>
    <col min="51" max="51" width="7.140625" style="371" customWidth="1"/>
    <col min="52" max="52" width="4.28515625" style="371" customWidth="1"/>
    <col min="53" max="53" width="9.28515625" style="273" customWidth="1"/>
    <col min="54" max="54" width="30.5703125" style="273" customWidth="1"/>
    <col min="55" max="55" width="9.7109375" style="273" customWidth="1"/>
    <col min="56" max="56" width="9" style="273" customWidth="1"/>
    <col min="57" max="57" width="8.42578125" style="273" customWidth="1"/>
    <col min="58" max="58" width="8.28515625" style="273" customWidth="1"/>
    <col min="59" max="59" width="6.5703125" style="273" customWidth="1"/>
    <col min="60" max="60" width="8.5703125" style="273" customWidth="1"/>
    <col min="61" max="61" width="8.7109375" style="273" customWidth="1"/>
    <col min="62" max="62" width="11.140625" style="273" customWidth="1"/>
    <col min="63" max="63" width="8.7109375" style="273" customWidth="1"/>
    <col min="64" max="64" width="8.42578125" style="273" customWidth="1"/>
    <col min="65" max="65" width="8.5703125" style="273" customWidth="1"/>
    <col min="66" max="66" width="13.7109375" style="273" customWidth="1"/>
    <col min="67" max="16384" width="9.140625" style="273"/>
  </cols>
  <sheetData>
    <row r="1" spans="1:66" ht="18">
      <c r="A1" s="501" t="s">
        <v>411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3"/>
      <c r="AA1" s="501" t="s">
        <v>411</v>
      </c>
      <c r="AB1" s="502"/>
      <c r="AC1" s="502"/>
      <c r="AD1" s="502"/>
      <c r="AE1" s="502"/>
      <c r="AF1" s="502"/>
      <c r="AG1" s="502"/>
      <c r="AH1" s="502"/>
      <c r="AI1" s="502"/>
      <c r="AJ1" s="502"/>
      <c r="AK1" s="502"/>
      <c r="AL1" s="502"/>
      <c r="AM1" s="502"/>
      <c r="AN1" s="502"/>
      <c r="AO1" s="502"/>
      <c r="AP1" s="502"/>
      <c r="AQ1" s="502"/>
      <c r="AR1" s="502"/>
      <c r="AS1" s="502"/>
      <c r="AT1" s="502"/>
      <c r="AU1" s="502"/>
      <c r="AV1" s="502"/>
      <c r="AW1" s="502"/>
      <c r="AX1" s="502"/>
      <c r="AY1" s="502"/>
      <c r="AZ1" s="504"/>
      <c r="BA1" s="496" t="s">
        <v>411</v>
      </c>
      <c r="BB1" s="496"/>
      <c r="BC1" s="496"/>
      <c r="BD1" s="496"/>
      <c r="BE1" s="496"/>
      <c r="BF1" s="496"/>
      <c r="BG1" s="496"/>
      <c r="BH1" s="496"/>
      <c r="BI1" s="496"/>
      <c r="BJ1" s="496"/>
      <c r="BK1" s="496"/>
      <c r="BL1" s="496"/>
      <c r="BM1" s="496"/>
    </row>
    <row r="2" spans="1:66" ht="18">
      <c r="A2" s="497" t="s">
        <v>412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9"/>
      <c r="AA2" s="497" t="s">
        <v>413</v>
      </c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500"/>
      <c r="BA2" s="496" t="s">
        <v>413</v>
      </c>
      <c r="BB2" s="496"/>
      <c r="BC2" s="496"/>
      <c r="BD2" s="496"/>
      <c r="BE2" s="496"/>
      <c r="BF2" s="496"/>
      <c r="BG2" s="496"/>
      <c r="BH2" s="496"/>
      <c r="BI2" s="496"/>
      <c r="BJ2" s="496"/>
      <c r="BK2" s="496"/>
      <c r="BL2" s="496"/>
      <c r="BM2" s="496"/>
    </row>
    <row r="3" spans="1:66" ht="18">
      <c r="A3" s="274" t="s">
        <v>189</v>
      </c>
      <c r="B3" s="275" t="s">
        <v>56</v>
      </c>
      <c r="C3" s="275"/>
      <c r="D3" s="275"/>
      <c r="E3" s="275"/>
      <c r="F3" s="275"/>
      <c r="G3" s="275"/>
      <c r="H3" s="275"/>
      <c r="I3" s="275"/>
      <c r="J3" s="275"/>
      <c r="K3" s="275"/>
      <c r="L3" s="498" t="s">
        <v>414</v>
      </c>
      <c r="M3" s="498"/>
      <c r="N3" s="498"/>
      <c r="O3" s="498"/>
      <c r="P3" s="498"/>
      <c r="Q3" s="498" t="s">
        <v>469</v>
      </c>
      <c r="R3" s="498"/>
      <c r="S3" s="498"/>
      <c r="T3" s="498"/>
      <c r="U3" s="498"/>
      <c r="V3" s="498"/>
      <c r="W3" s="498"/>
      <c r="X3" s="276"/>
      <c r="Y3" s="276"/>
      <c r="Z3" s="277"/>
      <c r="AA3" s="274" t="s">
        <v>415</v>
      </c>
      <c r="AB3" s="275" t="s">
        <v>56</v>
      </c>
      <c r="AC3" s="275"/>
      <c r="AD3" s="275"/>
      <c r="AE3" s="275"/>
      <c r="AF3" s="275"/>
      <c r="AG3" s="275"/>
      <c r="AH3" s="275"/>
      <c r="AI3" s="275"/>
      <c r="AJ3" s="275"/>
      <c r="AK3" s="275"/>
      <c r="AL3" s="498" t="s">
        <v>414</v>
      </c>
      <c r="AM3" s="498"/>
      <c r="AN3" s="498"/>
      <c r="AO3" s="498"/>
      <c r="AP3" s="498"/>
      <c r="AQ3" s="498" t="s">
        <v>469</v>
      </c>
      <c r="AR3" s="498"/>
      <c r="AS3" s="498"/>
      <c r="AT3" s="498"/>
      <c r="AU3" s="498"/>
      <c r="AV3" s="498"/>
      <c r="AW3" s="498"/>
      <c r="AX3" s="276"/>
      <c r="AY3" s="276"/>
      <c r="AZ3" s="278"/>
      <c r="BA3" s="279" t="s">
        <v>415</v>
      </c>
      <c r="BB3" s="279" t="s">
        <v>56</v>
      </c>
      <c r="BC3" s="279"/>
      <c r="BD3" s="279"/>
      <c r="BE3" s="279"/>
      <c r="BF3" s="496" t="s">
        <v>414</v>
      </c>
      <c r="BG3" s="496"/>
      <c r="BH3" s="496"/>
      <c r="BI3" s="496"/>
      <c r="BJ3" s="273" t="s">
        <v>562</v>
      </c>
    </row>
    <row r="4" spans="1:66" ht="18.75" customHeight="1">
      <c r="A4" s="280" t="s">
        <v>57</v>
      </c>
      <c r="B4" s="281" t="s">
        <v>416</v>
      </c>
      <c r="C4" s="507" t="s">
        <v>5</v>
      </c>
      <c r="D4" s="507"/>
      <c r="E4" s="507"/>
      <c r="F4" s="507"/>
      <c r="G4" s="507"/>
      <c r="H4" s="507"/>
      <c r="I4" s="507"/>
      <c r="J4" s="507"/>
      <c r="K4" s="507"/>
      <c r="L4" s="507"/>
      <c r="M4" s="507"/>
      <c r="N4" s="507"/>
      <c r="O4" s="507" t="s">
        <v>6</v>
      </c>
      <c r="P4" s="507"/>
      <c r="Q4" s="507"/>
      <c r="R4" s="507"/>
      <c r="S4" s="507"/>
      <c r="T4" s="507"/>
      <c r="U4" s="507"/>
      <c r="V4" s="507"/>
      <c r="W4" s="507"/>
      <c r="X4" s="507"/>
      <c r="Y4" s="507"/>
      <c r="Z4" s="505"/>
      <c r="AA4" s="282"/>
      <c r="AB4" s="283"/>
      <c r="AC4" s="507" t="s">
        <v>7</v>
      </c>
      <c r="AD4" s="507"/>
      <c r="AE4" s="507"/>
      <c r="AF4" s="507"/>
      <c r="AG4" s="507"/>
      <c r="AH4" s="283"/>
      <c r="AI4" s="283"/>
      <c r="AJ4" s="283"/>
      <c r="AK4" s="283"/>
      <c r="AL4" s="283"/>
      <c r="AM4" s="283"/>
      <c r="AN4" s="283"/>
      <c r="AO4" s="507" t="s">
        <v>8</v>
      </c>
      <c r="AP4" s="507"/>
      <c r="AQ4" s="507"/>
      <c r="AR4" s="507"/>
      <c r="AS4" s="507"/>
      <c r="AT4" s="507"/>
      <c r="AU4" s="507"/>
      <c r="AV4" s="507"/>
      <c r="AW4" s="507"/>
      <c r="AX4" s="507"/>
      <c r="AY4" s="507"/>
      <c r="AZ4" s="508"/>
      <c r="BA4" s="284"/>
      <c r="BB4" s="281"/>
      <c r="BC4" s="285" t="s">
        <v>190</v>
      </c>
      <c r="BD4" s="285"/>
      <c r="BE4" s="505" t="s">
        <v>187</v>
      </c>
      <c r="BF4" s="506"/>
      <c r="BG4" s="505" t="s">
        <v>418</v>
      </c>
      <c r="BH4" s="506"/>
      <c r="BI4" s="505"/>
      <c r="BJ4" s="506"/>
      <c r="BK4" s="505"/>
      <c r="BL4" s="506"/>
      <c r="BM4" s="286"/>
      <c r="BN4" s="287" t="s">
        <v>240</v>
      </c>
    </row>
    <row r="5" spans="1:66" ht="34.5" customHeight="1">
      <c r="A5" s="288"/>
      <c r="B5" s="281"/>
      <c r="C5" s="289" t="s">
        <v>419</v>
      </c>
      <c r="D5" s="289" t="s">
        <v>420</v>
      </c>
      <c r="E5" s="290" t="s">
        <v>421</v>
      </c>
      <c r="F5" s="289" t="s">
        <v>191</v>
      </c>
      <c r="G5" s="289" t="s">
        <v>422</v>
      </c>
      <c r="H5" s="289"/>
      <c r="I5" s="289" t="s">
        <v>423</v>
      </c>
      <c r="J5" s="289" t="s">
        <v>193</v>
      </c>
      <c r="K5" s="289" t="s">
        <v>424</v>
      </c>
      <c r="L5" s="289" t="s">
        <v>194</v>
      </c>
      <c r="M5" s="289" t="s">
        <v>10</v>
      </c>
      <c r="N5" s="289"/>
      <c r="O5" s="289" t="s">
        <v>419</v>
      </c>
      <c r="P5" s="289" t="s">
        <v>420</v>
      </c>
      <c r="Q5" s="290" t="s">
        <v>421</v>
      </c>
      <c r="R5" s="289" t="s">
        <v>191</v>
      </c>
      <c r="S5" s="289" t="s">
        <v>422</v>
      </c>
      <c r="T5" s="289"/>
      <c r="U5" s="289" t="s">
        <v>423</v>
      </c>
      <c r="V5" s="289" t="s">
        <v>193</v>
      </c>
      <c r="W5" s="289" t="s">
        <v>192</v>
      </c>
      <c r="X5" s="289" t="s">
        <v>194</v>
      </c>
      <c r="Y5" s="289" t="s">
        <v>10</v>
      </c>
      <c r="Z5" s="291"/>
      <c r="AA5" s="280" t="s">
        <v>57</v>
      </c>
      <c r="AB5" s="281" t="s">
        <v>416</v>
      </c>
      <c r="AC5" s="289" t="s">
        <v>419</v>
      </c>
      <c r="AD5" s="289" t="s">
        <v>420</v>
      </c>
      <c r="AE5" s="290" t="s">
        <v>421</v>
      </c>
      <c r="AF5" s="289" t="s">
        <v>191</v>
      </c>
      <c r="AG5" s="289" t="s">
        <v>422</v>
      </c>
      <c r="AH5" s="289"/>
      <c r="AI5" s="289" t="s">
        <v>423</v>
      </c>
      <c r="AJ5" s="289" t="s">
        <v>193</v>
      </c>
      <c r="AK5" s="289" t="s">
        <v>424</v>
      </c>
      <c r="AL5" s="289" t="s">
        <v>194</v>
      </c>
      <c r="AM5" s="292" t="s">
        <v>10</v>
      </c>
      <c r="AN5" s="289"/>
      <c r="AO5" s="289" t="s">
        <v>419</v>
      </c>
      <c r="AP5" s="289" t="s">
        <v>420</v>
      </c>
      <c r="AQ5" s="290" t="s">
        <v>421</v>
      </c>
      <c r="AR5" s="289" t="s">
        <v>191</v>
      </c>
      <c r="AS5" s="289" t="s">
        <v>422</v>
      </c>
      <c r="AT5" s="289"/>
      <c r="AU5" s="289" t="s">
        <v>423</v>
      </c>
      <c r="AV5" s="289" t="s">
        <v>193</v>
      </c>
      <c r="AW5" s="289" t="s">
        <v>424</v>
      </c>
      <c r="AX5" s="289" t="s">
        <v>194</v>
      </c>
      <c r="AY5" s="289" t="s">
        <v>10</v>
      </c>
      <c r="AZ5" s="293"/>
      <c r="BA5" s="294" t="s">
        <v>57</v>
      </c>
      <c r="BB5" s="281" t="s">
        <v>416</v>
      </c>
      <c r="BC5" s="289" t="s">
        <v>191</v>
      </c>
      <c r="BD5" s="290" t="s">
        <v>194</v>
      </c>
      <c r="BE5" s="289" t="s">
        <v>191</v>
      </c>
      <c r="BF5" s="290" t="s">
        <v>194</v>
      </c>
      <c r="BG5" s="289" t="s">
        <v>191</v>
      </c>
      <c r="BH5" s="290" t="s">
        <v>194</v>
      </c>
      <c r="BI5" s="290" t="s">
        <v>119</v>
      </c>
      <c r="BJ5" s="290" t="s">
        <v>425</v>
      </c>
      <c r="BK5" s="290" t="s">
        <v>127</v>
      </c>
      <c r="BL5" s="289" t="s">
        <v>128</v>
      </c>
      <c r="BM5" s="291" t="s">
        <v>126</v>
      </c>
      <c r="BN5" s="287" t="s">
        <v>514</v>
      </c>
    </row>
    <row r="6" spans="1:66" s="304" customFormat="1">
      <c r="A6" s="295"/>
      <c r="B6" s="296"/>
      <c r="C6" s="297">
        <v>10</v>
      </c>
      <c r="D6" s="297">
        <v>5</v>
      </c>
      <c r="E6" s="297">
        <v>5</v>
      </c>
      <c r="F6" s="297">
        <v>80</v>
      </c>
      <c r="G6" s="297">
        <f>SUM(C6:F6)</f>
        <v>100</v>
      </c>
      <c r="H6" s="297"/>
      <c r="I6" s="297">
        <v>10</v>
      </c>
      <c r="J6" s="297">
        <v>5</v>
      </c>
      <c r="K6" s="297">
        <v>5</v>
      </c>
      <c r="L6" s="297">
        <v>80</v>
      </c>
      <c r="M6" s="297">
        <v>100</v>
      </c>
      <c r="N6" s="297" t="s">
        <v>126</v>
      </c>
      <c r="O6" s="297">
        <v>10</v>
      </c>
      <c r="P6" s="297">
        <v>5</v>
      </c>
      <c r="Q6" s="297">
        <v>5</v>
      </c>
      <c r="R6" s="297">
        <v>80</v>
      </c>
      <c r="S6" s="297">
        <f>SUM(O6:R6)</f>
        <v>100</v>
      </c>
      <c r="T6" s="297"/>
      <c r="U6" s="297">
        <v>10</v>
      </c>
      <c r="V6" s="297">
        <v>5</v>
      </c>
      <c r="W6" s="297">
        <v>5</v>
      </c>
      <c r="X6" s="297">
        <v>80</v>
      </c>
      <c r="Y6" s="297">
        <v>100</v>
      </c>
      <c r="Z6" s="298" t="s">
        <v>126</v>
      </c>
      <c r="AA6" s="295"/>
      <c r="AB6" s="296"/>
      <c r="AC6" s="297">
        <v>10</v>
      </c>
      <c r="AD6" s="297">
        <v>5</v>
      </c>
      <c r="AE6" s="297">
        <v>5</v>
      </c>
      <c r="AF6" s="297">
        <v>80</v>
      </c>
      <c r="AG6" s="297">
        <f>SUM(AC6:AF6)</f>
        <v>100</v>
      </c>
      <c r="AH6" s="297"/>
      <c r="AI6" s="297">
        <v>10</v>
      </c>
      <c r="AJ6" s="297">
        <v>5</v>
      </c>
      <c r="AK6" s="297">
        <v>5</v>
      </c>
      <c r="AL6" s="297">
        <v>80</v>
      </c>
      <c r="AM6" s="297">
        <v>100</v>
      </c>
      <c r="AN6" s="297" t="s">
        <v>126</v>
      </c>
      <c r="AO6" s="297">
        <v>10</v>
      </c>
      <c r="AP6" s="297">
        <v>5</v>
      </c>
      <c r="AQ6" s="297">
        <v>5</v>
      </c>
      <c r="AR6" s="297">
        <v>80</v>
      </c>
      <c r="AS6" s="297">
        <f>SUM(AO6:AR6)</f>
        <v>100</v>
      </c>
      <c r="AT6" s="297"/>
      <c r="AU6" s="297">
        <v>10</v>
      </c>
      <c r="AV6" s="297">
        <v>5</v>
      </c>
      <c r="AW6" s="297">
        <v>5</v>
      </c>
      <c r="AX6" s="297">
        <v>80</v>
      </c>
      <c r="AY6" s="297">
        <v>100</v>
      </c>
      <c r="AZ6" s="299" t="s">
        <v>126</v>
      </c>
      <c r="BA6" s="300"/>
      <c r="BB6" s="296"/>
      <c r="BC6" s="301">
        <v>50</v>
      </c>
      <c r="BD6" s="297">
        <v>50</v>
      </c>
      <c r="BE6" s="302">
        <v>50</v>
      </c>
      <c r="BF6" s="297" t="s">
        <v>501</v>
      </c>
      <c r="BG6" s="297" t="s">
        <v>501</v>
      </c>
      <c r="BH6" s="297" t="s">
        <v>501</v>
      </c>
      <c r="BI6" s="297">
        <f t="shared" ref="BI6:BI18" si="0">(G6+S6+AG6+AS6+BC6)</f>
        <v>450</v>
      </c>
      <c r="BJ6" s="297">
        <f t="shared" ref="BJ6:BJ27" si="1">(M6+Y6+AM6+AY6+BD6)</f>
        <v>450</v>
      </c>
      <c r="BK6" s="297">
        <f>SUM(BI6:BJ6)</f>
        <v>900</v>
      </c>
      <c r="BL6" s="297"/>
      <c r="BM6" s="298"/>
      <c r="BN6" s="303"/>
    </row>
    <row r="7" spans="1:66" ht="15.75">
      <c r="A7" s="305">
        <v>1</v>
      </c>
      <c r="B7" s="306" t="s">
        <v>13</v>
      </c>
      <c r="C7" s="307">
        <v>9.75</v>
      </c>
      <c r="D7" s="308">
        <v>5</v>
      </c>
      <c r="E7" s="308">
        <v>4</v>
      </c>
      <c r="F7" s="215">
        <v>77</v>
      </c>
      <c r="G7" s="309">
        <f>SUM(C7:F7)</f>
        <v>95.75</v>
      </c>
      <c r="H7" s="309" t="str">
        <f>IF(G7&gt;=91,"A1",IF(G7&gt;=81,"A2",IF(G7&gt;=71,"B1",IF(G7&gt;=61,"B2",IF(G7&gt;=51,"C1",IF(G7&gt;=41,"C2",IF(G7&gt;=33,"D","E")))))))</f>
        <v>A1</v>
      </c>
      <c r="I7" s="308">
        <v>9</v>
      </c>
      <c r="J7" s="308">
        <v>5</v>
      </c>
      <c r="K7" s="308">
        <v>4</v>
      </c>
      <c r="L7" s="308">
        <v>68</v>
      </c>
      <c r="M7" s="308">
        <f>SUM(I7:L7)</f>
        <v>86</v>
      </c>
      <c r="N7" s="309" t="str">
        <f>IF(M7&gt;=91,"A1",IF(M7&gt;=81,"A2",IF(M7&gt;=71,"B1",IF(M7&gt;=61,"B2",IF(M7&gt;=51,"C1",IF(M7&gt;=41,"C2",IF(M7&gt;=33,"D","E")))))))</f>
        <v>A2</v>
      </c>
      <c r="O7" s="310">
        <v>9.75</v>
      </c>
      <c r="P7" s="308">
        <v>5</v>
      </c>
      <c r="Q7" s="308">
        <v>4</v>
      </c>
      <c r="R7" s="308">
        <v>72</v>
      </c>
      <c r="S7" s="309">
        <f>(O7+P7+Q7+R7)</f>
        <v>90.75</v>
      </c>
      <c r="T7" s="309" t="str">
        <f>IF(S7&gt;=91,"A1",IF(S7&gt;=81,"A2",IF(S7&gt;=71,"B1",IF(S7&gt;=61,"B2",IF(S7&gt;=51,"C1",IF(S7&gt;=41,"C2",IF(S7&gt;=33,"D","E")))))))</f>
        <v>A2</v>
      </c>
      <c r="U7" s="308">
        <v>9</v>
      </c>
      <c r="V7" s="308">
        <v>5</v>
      </c>
      <c r="W7" s="308">
        <v>4</v>
      </c>
      <c r="X7" s="308">
        <v>70</v>
      </c>
      <c r="Y7" s="311">
        <f t="shared" ref="Y7:Y8" si="2">SUM(U7:X7)</f>
        <v>88</v>
      </c>
      <c r="Z7" s="312" t="str">
        <f>IF(Y7&gt;=91,"A1",IF(Y7&gt;=81,"A2",IF(Y7&gt;=71,"B1",IF(Y7&gt;=61,"B2",IF(Y7&gt;=51,"C1",IF(Y7&gt;=41,"C2",IF(Y7&gt;=33,"D","E")))))))</f>
        <v>A2</v>
      </c>
      <c r="AA7" s="305">
        <v>1</v>
      </c>
      <c r="AB7" s="306" t="s">
        <v>13</v>
      </c>
      <c r="AC7" s="308" t="s">
        <v>472</v>
      </c>
      <c r="AD7" s="308">
        <v>5</v>
      </c>
      <c r="AE7" s="308">
        <v>4</v>
      </c>
      <c r="AF7" s="308">
        <v>75</v>
      </c>
      <c r="AG7" s="309">
        <f>(AC7+AD7+AE7+AF7)</f>
        <v>94</v>
      </c>
      <c r="AH7" s="309" t="str">
        <f>IF(AG7&gt;=91,"A1",IF(AG7&gt;=81,"A2",IF(AG7&gt;=71,"B1",IF(AG7&gt;=61,"B2",IF(AG7&gt;=51,"C1",IF(AG7&gt;=41,"C2",IF(AG7&gt;=33,"D","E")))))))</f>
        <v>A1</v>
      </c>
      <c r="AI7" s="308">
        <v>9</v>
      </c>
      <c r="AJ7" s="308">
        <v>5</v>
      </c>
      <c r="AK7" s="308">
        <v>4</v>
      </c>
      <c r="AL7" s="313">
        <v>74</v>
      </c>
      <c r="AM7" s="311">
        <f>SUM(AI7:AL7)</f>
        <v>92</v>
      </c>
      <c r="AN7" s="311" t="str">
        <f>IF(AM7&gt;=91,"A1",IF(AM7&gt;=81,"A2",IF(AM7&gt;=71,"B1",IF(AM7&gt;=61,"B2",IF(AM7&gt;=51,"C1",IF(AM7&gt;=41,"C2",IF(AM7&gt;=33,"D","E")))))))</f>
        <v>A1</v>
      </c>
      <c r="AO7" s="308">
        <v>9.75</v>
      </c>
      <c r="AP7" s="308">
        <v>5</v>
      </c>
      <c r="AQ7" s="308">
        <v>4</v>
      </c>
      <c r="AR7" s="308">
        <v>77</v>
      </c>
      <c r="AS7" s="309">
        <f>(AO7+AP7+AQ7+AR7)</f>
        <v>95.75</v>
      </c>
      <c r="AT7" s="309" t="str">
        <f>IF(AS7&gt;=91,"A1",IF(AS7&gt;=81,"A2",IF(AS7&gt;=71,"B1",IF(AS7&gt;=61,"B2",IF(AS7&gt;=51,"C1",IF(AS7&gt;=41,"C2",IF(AS7&gt;=33,"D","E")))))))</f>
        <v>A1</v>
      </c>
      <c r="AU7" s="314">
        <v>9.5</v>
      </c>
      <c r="AV7" s="308">
        <v>5</v>
      </c>
      <c r="AW7" s="308">
        <v>4</v>
      </c>
      <c r="AX7" s="313">
        <v>73</v>
      </c>
      <c r="AY7" s="311">
        <f t="shared" ref="AY7:AY8" si="3">SUM(AU7:AX7)</f>
        <v>91.5</v>
      </c>
      <c r="AZ7" s="315" t="str">
        <f>IF(AY7&gt;=91,"A1",IF(AY7&gt;=81,"A2",IF(AY7&gt;=71,"B1",IF(AY7&gt;=61,"B2",IF(AY7&gt;=51,"C1",IF(AY7&gt;=41,"C2",IF(AY7&gt;=33,"D","E")))))))</f>
        <v>A1</v>
      </c>
      <c r="BA7" s="316">
        <v>1</v>
      </c>
      <c r="BB7" s="306" t="s">
        <v>13</v>
      </c>
      <c r="BC7" s="317">
        <v>50</v>
      </c>
      <c r="BD7" s="297">
        <v>49</v>
      </c>
      <c r="BE7" s="318" t="s">
        <v>501</v>
      </c>
      <c r="BF7" s="319" t="s">
        <v>509</v>
      </c>
      <c r="BG7" s="320" t="s">
        <v>501</v>
      </c>
      <c r="BH7" s="319" t="s">
        <v>510</v>
      </c>
      <c r="BI7" s="297">
        <f t="shared" si="0"/>
        <v>426.25</v>
      </c>
      <c r="BJ7" s="297">
        <f t="shared" si="1"/>
        <v>406.5</v>
      </c>
      <c r="BK7" s="297">
        <f t="shared" ref="BK7:BK10" si="4">SUM(BI7:BJ7)</f>
        <v>832.75</v>
      </c>
      <c r="BL7" s="150">
        <f>BK7/900*100</f>
        <v>92.527777777777771</v>
      </c>
      <c r="BM7" s="312" t="str">
        <f>IF(BL7&gt;=91,"A1",IF(BL7&gt;=81,"A2",IF(BL7&gt;=71,"B1",IF(BL7&gt;=61,"B2",IF(BL7&gt;=51,"C1",IF(BL7&gt;=41,"C2",IF(BL7&gt;=33,"D","E")))))))</f>
        <v>A1</v>
      </c>
      <c r="BN7" s="287" t="s">
        <v>515</v>
      </c>
    </row>
    <row r="8" spans="1:66" ht="15.75">
      <c r="A8" s="305">
        <v>2</v>
      </c>
      <c r="B8" s="321" t="s">
        <v>14</v>
      </c>
      <c r="C8" s="307">
        <v>8.5</v>
      </c>
      <c r="D8" s="308">
        <v>5</v>
      </c>
      <c r="E8" s="308">
        <v>5</v>
      </c>
      <c r="F8" s="215">
        <v>72</v>
      </c>
      <c r="G8" s="309">
        <f t="shared" ref="G8:G35" si="5">SUM(C8:F8)</f>
        <v>90.5</v>
      </c>
      <c r="H8" s="309" t="str">
        <f t="shared" ref="H8:H35" si="6">IF(G8&gt;=91,"A1",IF(G8&gt;=81,"A2",IF(G8&gt;=71,"B1",IF(G8&gt;=61,"B2",IF(G8&gt;=51,"C1",IF(G8&gt;=41,"C2",IF(G8&gt;=33,"D","E")))))))</f>
        <v>A2</v>
      </c>
      <c r="I8" s="308">
        <v>9.25</v>
      </c>
      <c r="J8" s="308">
        <v>5</v>
      </c>
      <c r="K8" s="308">
        <v>5</v>
      </c>
      <c r="L8" s="308">
        <v>71</v>
      </c>
      <c r="M8" s="308">
        <f t="shared" ref="M8:M43" si="7">SUM(I8:L8)</f>
        <v>90.25</v>
      </c>
      <c r="N8" s="309" t="str">
        <f t="shared" ref="N8:N43" si="8">IF(M8&gt;=91,"A1",IF(M8&gt;=81,"A2",IF(M8&gt;=71,"B1",IF(M8&gt;=61,"B2",IF(M8&gt;=51,"C1",IF(M8&gt;=41,"C2",IF(M8&gt;=33,"D","E")))))))</f>
        <v>A2</v>
      </c>
      <c r="O8" s="310">
        <v>9</v>
      </c>
      <c r="P8" s="308">
        <v>5</v>
      </c>
      <c r="Q8" s="308">
        <v>5</v>
      </c>
      <c r="R8" s="308">
        <v>76</v>
      </c>
      <c r="S8" s="309">
        <f t="shared" ref="S8:S43" si="9">(O8+P8+Q8+R8)</f>
        <v>95</v>
      </c>
      <c r="T8" s="309" t="str">
        <f t="shared" ref="T8:T43" si="10">IF(S8&gt;=91,"A1",IF(S8&gt;=81,"A2",IF(S8&gt;=71,"B1",IF(S8&gt;=61,"B2",IF(S8&gt;=51,"C1",IF(S8&gt;=41,"C2",IF(S8&gt;=33,"D","E")))))))</f>
        <v>A1</v>
      </c>
      <c r="U8" s="308">
        <v>9.5</v>
      </c>
      <c r="V8" s="308">
        <v>5</v>
      </c>
      <c r="W8" s="308">
        <v>5</v>
      </c>
      <c r="X8" s="308">
        <v>72</v>
      </c>
      <c r="Y8" s="311">
        <f t="shared" si="2"/>
        <v>91.5</v>
      </c>
      <c r="Z8" s="312" t="str">
        <f t="shared" ref="Z8:Z43" si="11">IF(Y8&gt;=91,"A1",IF(Y8&gt;=81,"A2",IF(Y8&gt;=71,"B1",IF(Y8&gt;=61,"B2",IF(Y8&gt;=51,"C1",IF(Y8&gt;=41,"C2",IF(Y8&gt;=33,"D","E")))))))</f>
        <v>A1</v>
      </c>
      <c r="AA8" s="305">
        <v>2</v>
      </c>
      <c r="AB8" s="321" t="s">
        <v>14</v>
      </c>
      <c r="AC8" s="308">
        <v>7.75</v>
      </c>
      <c r="AD8" s="308">
        <v>5</v>
      </c>
      <c r="AE8" s="308">
        <v>5</v>
      </c>
      <c r="AF8" s="308">
        <v>73</v>
      </c>
      <c r="AG8" s="309">
        <f t="shared" ref="AG8:AG43" si="12">(AC8+AD8+AE8+AF8)</f>
        <v>90.75</v>
      </c>
      <c r="AH8" s="309" t="str">
        <f t="shared" ref="AH8:AH43" si="13">IF(AG8&gt;=91,"A1",IF(AG8&gt;=81,"A2",IF(AG8&gt;=71,"B1",IF(AG8&gt;=61,"B2",IF(AG8&gt;=51,"C1",IF(AG8&gt;=41,"C2",IF(AG8&gt;=33,"D","E")))))))</f>
        <v>A2</v>
      </c>
      <c r="AI8" s="308">
        <v>9.25</v>
      </c>
      <c r="AJ8" s="308">
        <v>5</v>
      </c>
      <c r="AK8" s="308">
        <v>5</v>
      </c>
      <c r="AL8" s="308">
        <v>72</v>
      </c>
      <c r="AM8" s="311">
        <f t="shared" ref="AM8:AM9" si="14">SUM(AI8:AL8)</f>
        <v>91.25</v>
      </c>
      <c r="AN8" s="311" t="str">
        <f t="shared" ref="AN8:AN43" si="15">IF(AM8&gt;=91,"A1",IF(AM8&gt;=81,"A2",IF(AM8&gt;=71,"B1",IF(AM8&gt;=61,"B2",IF(AM8&gt;=51,"C1",IF(AM8&gt;=41,"C2",IF(AM8&gt;=33,"D","E")))))))</f>
        <v>A1</v>
      </c>
      <c r="AO8" s="308">
        <v>9.5</v>
      </c>
      <c r="AP8" s="308">
        <v>5</v>
      </c>
      <c r="AQ8" s="308">
        <v>5</v>
      </c>
      <c r="AR8" s="308">
        <v>72</v>
      </c>
      <c r="AS8" s="309">
        <f t="shared" ref="AS8:AS43" si="16">(AO8+AP8+AQ8+AR8)</f>
        <v>91.5</v>
      </c>
      <c r="AT8" s="309" t="str">
        <f t="shared" ref="AT8:AT43" si="17">IF(AS8&gt;=91,"A1",IF(AS8&gt;=81,"A2",IF(AS8&gt;=71,"B1",IF(AS8&gt;=61,"B2",IF(AS8&gt;=51,"C1",IF(AS8&gt;=41,"C2",IF(AS8&gt;=33,"D","E")))))))</f>
        <v>A1</v>
      </c>
      <c r="AU8" s="314">
        <v>9.25</v>
      </c>
      <c r="AV8" s="313">
        <v>5</v>
      </c>
      <c r="AW8" s="313">
        <v>5</v>
      </c>
      <c r="AX8" s="308">
        <v>73</v>
      </c>
      <c r="AY8" s="311">
        <f t="shared" si="3"/>
        <v>92.25</v>
      </c>
      <c r="AZ8" s="315" t="str">
        <f t="shared" ref="AZ8:AZ43" si="18">IF(AY8&gt;=91,"A1",IF(AY8&gt;=81,"A2",IF(AY8&gt;=71,"B1",IF(AY8&gt;=61,"B2",IF(AY8&gt;=51,"C1",IF(AY8&gt;=41,"C2",IF(AY8&gt;=33,"D","E")))))))</f>
        <v>A1</v>
      </c>
      <c r="BA8" s="316">
        <v>2</v>
      </c>
      <c r="BB8" s="306" t="s">
        <v>14</v>
      </c>
      <c r="BC8" s="322">
        <v>44</v>
      </c>
      <c r="BD8" s="308">
        <v>46</v>
      </c>
      <c r="BE8" s="323" t="s">
        <v>501</v>
      </c>
      <c r="BF8" s="319" t="s">
        <v>501</v>
      </c>
      <c r="BG8" s="324" t="s">
        <v>501</v>
      </c>
      <c r="BH8" s="319" t="s">
        <v>501</v>
      </c>
      <c r="BI8" s="297">
        <f t="shared" si="0"/>
        <v>411.75</v>
      </c>
      <c r="BJ8" s="297">
        <f t="shared" si="1"/>
        <v>411.25</v>
      </c>
      <c r="BK8" s="297">
        <f t="shared" si="4"/>
        <v>823</v>
      </c>
      <c r="BL8" s="150">
        <f t="shared" ref="BL8:BL43" si="19">BK8/900*100</f>
        <v>91.444444444444443</v>
      </c>
      <c r="BM8" s="312" t="str">
        <f t="shared" ref="BM8:BM29" si="20">IF(BL8&gt;=91,"A1",IF(BL8&gt;=81,"A2",IF(BL8&gt;=71,"B1",IF(BL8&gt;=61,"B2",IF(BL8&gt;=51,"C1",IF(BL8&gt;=41,"C2",IF(BL8&gt;=33,"D","E")))))))</f>
        <v>A1</v>
      </c>
      <c r="BN8" s="287" t="s">
        <v>516</v>
      </c>
    </row>
    <row r="9" spans="1:66" ht="15.75">
      <c r="A9" s="305">
        <v>3</v>
      </c>
      <c r="B9" s="306" t="s">
        <v>15</v>
      </c>
      <c r="C9" s="307">
        <v>9.5</v>
      </c>
      <c r="D9" s="308">
        <v>5</v>
      </c>
      <c r="E9" s="308">
        <v>5</v>
      </c>
      <c r="F9" s="325">
        <v>78</v>
      </c>
      <c r="G9" s="309">
        <f t="shared" si="5"/>
        <v>97.5</v>
      </c>
      <c r="H9" s="309" t="str">
        <f t="shared" si="6"/>
        <v>A1</v>
      </c>
      <c r="I9" s="308">
        <v>10</v>
      </c>
      <c r="J9" s="308">
        <v>5</v>
      </c>
      <c r="K9" s="308">
        <v>5</v>
      </c>
      <c r="L9" s="308">
        <v>77</v>
      </c>
      <c r="M9" s="308">
        <f t="shared" si="7"/>
        <v>97</v>
      </c>
      <c r="N9" s="309" t="str">
        <f t="shared" si="8"/>
        <v>A1</v>
      </c>
      <c r="O9" s="325">
        <v>9.75</v>
      </c>
      <c r="P9" s="308">
        <v>5</v>
      </c>
      <c r="Q9" s="308">
        <v>5</v>
      </c>
      <c r="R9" s="308">
        <v>78</v>
      </c>
      <c r="S9" s="309">
        <f t="shared" si="9"/>
        <v>97.75</v>
      </c>
      <c r="T9" s="309" t="str">
        <f t="shared" si="10"/>
        <v>A1</v>
      </c>
      <c r="U9" s="308">
        <v>9.25</v>
      </c>
      <c r="V9" s="308">
        <v>5</v>
      </c>
      <c r="W9" s="308">
        <v>5</v>
      </c>
      <c r="X9" s="308">
        <v>74</v>
      </c>
      <c r="Y9" s="311">
        <f>SUM(U9:X9)</f>
        <v>93.25</v>
      </c>
      <c r="Z9" s="312" t="str">
        <f t="shared" si="11"/>
        <v>A1</v>
      </c>
      <c r="AA9" s="305">
        <v>3</v>
      </c>
      <c r="AB9" s="306" t="s">
        <v>15</v>
      </c>
      <c r="AC9" s="308">
        <v>10</v>
      </c>
      <c r="AD9" s="308">
        <v>5</v>
      </c>
      <c r="AE9" s="308">
        <v>5</v>
      </c>
      <c r="AF9" s="308">
        <v>79</v>
      </c>
      <c r="AG9" s="309">
        <f t="shared" si="12"/>
        <v>99</v>
      </c>
      <c r="AH9" s="309" t="str">
        <f t="shared" si="13"/>
        <v>A1</v>
      </c>
      <c r="AI9" s="308">
        <v>9.5</v>
      </c>
      <c r="AJ9" s="308">
        <v>5</v>
      </c>
      <c r="AK9" s="308">
        <v>5</v>
      </c>
      <c r="AL9" s="313">
        <v>77</v>
      </c>
      <c r="AM9" s="311">
        <f t="shared" si="14"/>
        <v>96.5</v>
      </c>
      <c r="AN9" s="311" t="str">
        <f t="shared" si="15"/>
        <v>A1</v>
      </c>
      <c r="AO9" s="308">
        <v>10</v>
      </c>
      <c r="AP9" s="308">
        <v>5</v>
      </c>
      <c r="AQ9" s="308">
        <v>5</v>
      </c>
      <c r="AR9" s="308">
        <v>80</v>
      </c>
      <c r="AS9" s="309">
        <f t="shared" si="16"/>
        <v>100</v>
      </c>
      <c r="AT9" s="309" t="str">
        <f t="shared" si="17"/>
        <v>A1</v>
      </c>
      <c r="AU9" s="314">
        <v>10</v>
      </c>
      <c r="AV9" s="308">
        <v>5</v>
      </c>
      <c r="AW9" s="308">
        <v>5</v>
      </c>
      <c r="AX9" s="308">
        <v>78</v>
      </c>
      <c r="AY9" s="311">
        <f>SUM(AU9:AX9)</f>
        <v>98</v>
      </c>
      <c r="AZ9" s="315" t="str">
        <f t="shared" si="18"/>
        <v>A1</v>
      </c>
      <c r="BA9" s="316">
        <v>3</v>
      </c>
      <c r="BB9" s="306" t="s">
        <v>15</v>
      </c>
      <c r="BC9" s="326">
        <v>50</v>
      </c>
      <c r="BD9" s="313">
        <v>48.5</v>
      </c>
      <c r="BE9" s="327" t="s">
        <v>501</v>
      </c>
      <c r="BF9" s="319" t="s">
        <v>501</v>
      </c>
      <c r="BG9" s="328" t="s">
        <v>501</v>
      </c>
      <c r="BH9" s="319" t="s">
        <v>501</v>
      </c>
      <c r="BI9" s="297">
        <f t="shared" si="0"/>
        <v>444.25</v>
      </c>
      <c r="BJ9" s="297">
        <f t="shared" si="1"/>
        <v>433.25</v>
      </c>
      <c r="BK9" s="297">
        <f t="shared" si="4"/>
        <v>877.5</v>
      </c>
      <c r="BL9" s="150">
        <f t="shared" si="19"/>
        <v>97.5</v>
      </c>
      <c r="BM9" s="312" t="str">
        <f t="shared" si="20"/>
        <v>A1</v>
      </c>
      <c r="BN9" s="287" t="s">
        <v>517</v>
      </c>
    </row>
    <row r="10" spans="1:66" ht="15.75">
      <c r="A10" s="305">
        <v>4</v>
      </c>
      <c r="B10" s="306" t="s">
        <v>16</v>
      </c>
      <c r="C10" s="307">
        <v>6.5</v>
      </c>
      <c r="D10" s="308">
        <v>4</v>
      </c>
      <c r="E10" s="308">
        <v>3</v>
      </c>
      <c r="F10" s="325">
        <v>40</v>
      </c>
      <c r="G10" s="309">
        <f t="shared" si="5"/>
        <v>53.5</v>
      </c>
      <c r="H10" s="309" t="str">
        <f t="shared" si="6"/>
        <v>C1</v>
      </c>
      <c r="I10" s="308">
        <v>6.75</v>
      </c>
      <c r="J10" s="308">
        <v>4</v>
      </c>
      <c r="K10" s="308">
        <v>3</v>
      </c>
      <c r="L10" s="308">
        <v>43</v>
      </c>
      <c r="M10" s="308">
        <f t="shared" si="7"/>
        <v>56.75</v>
      </c>
      <c r="N10" s="309" t="str">
        <f t="shared" si="8"/>
        <v>C1</v>
      </c>
      <c r="O10" s="325">
        <v>8.5</v>
      </c>
      <c r="P10" s="308">
        <v>4</v>
      </c>
      <c r="Q10" s="308">
        <v>3</v>
      </c>
      <c r="R10" s="308">
        <v>51</v>
      </c>
      <c r="S10" s="309">
        <f t="shared" si="9"/>
        <v>66.5</v>
      </c>
      <c r="T10" s="309" t="str">
        <f t="shared" si="10"/>
        <v>B2</v>
      </c>
      <c r="U10" s="308">
        <v>5.75</v>
      </c>
      <c r="V10" s="308">
        <v>4</v>
      </c>
      <c r="W10" s="308">
        <v>3</v>
      </c>
      <c r="X10" s="313">
        <v>54</v>
      </c>
      <c r="Y10" s="311">
        <f>SUM(U10:X10)</f>
        <v>66.75</v>
      </c>
      <c r="Z10" s="312" t="str">
        <f t="shared" si="11"/>
        <v>B2</v>
      </c>
      <c r="AA10" s="305">
        <v>4</v>
      </c>
      <c r="AB10" s="306" t="s">
        <v>16</v>
      </c>
      <c r="AC10" s="308">
        <v>7.5</v>
      </c>
      <c r="AD10" s="308">
        <v>4</v>
      </c>
      <c r="AE10" s="308">
        <v>3</v>
      </c>
      <c r="AF10" s="308">
        <v>56</v>
      </c>
      <c r="AG10" s="309">
        <f t="shared" si="12"/>
        <v>70.5</v>
      </c>
      <c r="AH10" s="309" t="str">
        <f t="shared" si="13"/>
        <v>B2</v>
      </c>
      <c r="AI10" s="308">
        <v>5.25</v>
      </c>
      <c r="AJ10" s="308">
        <v>4</v>
      </c>
      <c r="AK10" s="308">
        <v>3</v>
      </c>
      <c r="AL10" s="313">
        <v>50</v>
      </c>
      <c r="AM10" s="311">
        <f t="shared" ref="AM10:AM40" si="21">SUM(AI10:AL10)</f>
        <v>62.25</v>
      </c>
      <c r="AN10" s="311" t="str">
        <f t="shared" si="15"/>
        <v>B2</v>
      </c>
      <c r="AO10" s="308">
        <v>6.5</v>
      </c>
      <c r="AP10" s="308">
        <v>4</v>
      </c>
      <c r="AQ10" s="308">
        <v>3</v>
      </c>
      <c r="AR10" s="308">
        <v>57</v>
      </c>
      <c r="AS10" s="309">
        <f t="shared" si="16"/>
        <v>70.5</v>
      </c>
      <c r="AT10" s="309" t="str">
        <f t="shared" si="17"/>
        <v>B2</v>
      </c>
      <c r="AU10" s="314">
        <v>6.25</v>
      </c>
      <c r="AV10" s="313">
        <v>4</v>
      </c>
      <c r="AW10" s="308">
        <v>3</v>
      </c>
      <c r="AX10" s="313">
        <v>45</v>
      </c>
      <c r="AY10" s="311">
        <f>SUM(AU10:AX10)</f>
        <v>58.25</v>
      </c>
      <c r="AZ10" s="315" t="str">
        <f t="shared" si="18"/>
        <v>C1</v>
      </c>
      <c r="BA10" s="316">
        <v>4</v>
      </c>
      <c r="BB10" s="306" t="s">
        <v>16</v>
      </c>
      <c r="BC10" s="326">
        <v>24</v>
      </c>
      <c r="BD10" s="313">
        <v>25</v>
      </c>
      <c r="BE10" s="327" t="s">
        <v>510</v>
      </c>
      <c r="BF10" s="319" t="s">
        <v>225</v>
      </c>
      <c r="BG10" s="328" t="s">
        <v>512</v>
      </c>
      <c r="BH10" s="319" t="s">
        <v>511</v>
      </c>
      <c r="BI10" s="297">
        <f t="shared" si="0"/>
        <v>285</v>
      </c>
      <c r="BJ10" s="297">
        <f t="shared" si="1"/>
        <v>269</v>
      </c>
      <c r="BK10" s="297">
        <f t="shared" si="4"/>
        <v>554</v>
      </c>
      <c r="BL10" s="150">
        <f t="shared" si="19"/>
        <v>61.55555555555555</v>
      </c>
      <c r="BM10" s="312" t="str">
        <f t="shared" si="20"/>
        <v>B2</v>
      </c>
      <c r="BN10" s="287" t="s">
        <v>519</v>
      </c>
    </row>
    <row r="11" spans="1:66" ht="15.75">
      <c r="A11" s="305">
        <v>5</v>
      </c>
      <c r="B11" s="306" t="s">
        <v>17</v>
      </c>
      <c r="C11" s="307">
        <v>8.25</v>
      </c>
      <c r="D11" s="308">
        <v>5</v>
      </c>
      <c r="E11" s="308">
        <v>4</v>
      </c>
      <c r="F11" s="325">
        <v>66</v>
      </c>
      <c r="G11" s="309">
        <f t="shared" si="5"/>
        <v>83.25</v>
      </c>
      <c r="H11" s="309" t="str">
        <f t="shared" si="6"/>
        <v>A2</v>
      </c>
      <c r="I11" s="308">
        <v>9.5</v>
      </c>
      <c r="J11" s="308">
        <v>5</v>
      </c>
      <c r="K11" s="308">
        <v>4</v>
      </c>
      <c r="L11" s="308">
        <v>62</v>
      </c>
      <c r="M11" s="308">
        <f t="shared" si="7"/>
        <v>80.5</v>
      </c>
      <c r="N11" s="309" t="str">
        <f t="shared" si="8"/>
        <v>B1</v>
      </c>
      <c r="O11" s="325">
        <v>9.25</v>
      </c>
      <c r="P11" s="308">
        <v>5</v>
      </c>
      <c r="Q11" s="308">
        <v>4</v>
      </c>
      <c r="R11" s="308">
        <v>65</v>
      </c>
      <c r="S11" s="309">
        <f t="shared" si="9"/>
        <v>83.25</v>
      </c>
      <c r="T11" s="309" t="str">
        <f t="shared" si="10"/>
        <v>A2</v>
      </c>
      <c r="U11" s="308">
        <v>9.5</v>
      </c>
      <c r="V11" s="308">
        <v>5</v>
      </c>
      <c r="W11" s="308">
        <v>4</v>
      </c>
      <c r="X11" s="313">
        <v>60</v>
      </c>
      <c r="Y11" s="311">
        <f t="shared" ref="Y11:Y43" si="22">SUM(U11:X11)</f>
        <v>78.5</v>
      </c>
      <c r="Z11" s="312" t="str">
        <f t="shared" si="11"/>
        <v>B1</v>
      </c>
      <c r="AA11" s="305">
        <v>5</v>
      </c>
      <c r="AB11" s="306" t="s">
        <v>17</v>
      </c>
      <c r="AC11" s="308">
        <v>9.75</v>
      </c>
      <c r="AD11" s="308">
        <v>5</v>
      </c>
      <c r="AE11" s="308">
        <v>4</v>
      </c>
      <c r="AF11" s="308">
        <v>71</v>
      </c>
      <c r="AG11" s="309">
        <f t="shared" si="12"/>
        <v>89.75</v>
      </c>
      <c r="AH11" s="309" t="str">
        <f t="shared" si="13"/>
        <v>A2</v>
      </c>
      <c r="AI11" s="308">
        <v>7.75</v>
      </c>
      <c r="AJ11" s="308">
        <v>5</v>
      </c>
      <c r="AK11" s="308">
        <v>4</v>
      </c>
      <c r="AL11" s="313">
        <v>69</v>
      </c>
      <c r="AM11" s="311">
        <f t="shared" si="21"/>
        <v>85.75</v>
      </c>
      <c r="AN11" s="311" t="str">
        <f t="shared" si="15"/>
        <v>A2</v>
      </c>
      <c r="AO11" s="308">
        <v>9.5</v>
      </c>
      <c r="AP11" s="308">
        <v>5</v>
      </c>
      <c r="AQ11" s="308">
        <v>4</v>
      </c>
      <c r="AR11" s="308">
        <v>72</v>
      </c>
      <c r="AS11" s="309">
        <f t="shared" si="16"/>
        <v>90.5</v>
      </c>
      <c r="AT11" s="309" t="str">
        <f t="shared" si="17"/>
        <v>A2</v>
      </c>
      <c r="AU11" s="314">
        <v>8.25</v>
      </c>
      <c r="AV11" s="313">
        <v>5</v>
      </c>
      <c r="AW11" s="308">
        <v>4</v>
      </c>
      <c r="AX11" s="313">
        <v>62</v>
      </c>
      <c r="AY11" s="311">
        <f t="shared" ref="AY11:AY40" si="23">SUM(AU11:AX11)</f>
        <v>79.25</v>
      </c>
      <c r="AZ11" s="315" t="str">
        <f t="shared" si="18"/>
        <v>B1</v>
      </c>
      <c r="BA11" s="316">
        <v>5</v>
      </c>
      <c r="BB11" s="306" t="s">
        <v>17</v>
      </c>
      <c r="BC11" s="326">
        <v>48.5</v>
      </c>
      <c r="BD11" s="313">
        <v>42.5</v>
      </c>
      <c r="BE11" s="327" t="s">
        <v>501</v>
      </c>
      <c r="BF11" s="319" t="s">
        <v>509</v>
      </c>
      <c r="BG11" s="328" t="s">
        <v>509</v>
      </c>
      <c r="BH11" s="319" t="s">
        <v>510</v>
      </c>
      <c r="BI11" s="297">
        <f t="shared" si="0"/>
        <v>395.25</v>
      </c>
      <c r="BJ11" s="297">
        <f t="shared" si="1"/>
        <v>366.5</v>
      </c>
      <c r="BK11" s="311">
        <f t="shared" ref="BK11:BK27" si="24">SUM(BI11:BJ11)</f>
        <v>761.75</v>
      </c>
      <c r="BL11" s="150">
        <f t="shared" si="19"/>
        <v>84.638888888888886</v>
      </c>
      <c r="BM11" s="312" t="str">
        <f t="shared" si="20"/>
        <v>A2</v>
      </c>
      <c r="BN11" s="287" t="s">
        <v>520</v>
      </c>
    </row>
    <row r="12" spans="1:66" ht="15.75">
      <c r="A12" s="305">
        <v>6</v>
      </c>
      <c r="B12" s="321" t="s">
        <v>18</v>
      </c>
      <c r="C12" s="307">
        <v>10</v>
      </c>
      <c r="D12" s="308">
        <v>5</v>
      </c>
      <c r="E12" s="308">
        <v>5</v>
      </c>
      <c r="F12" s="325">
        <v>71</v>
      </c>
      <c r="G12" s="309">
        <f t="shared" si="5"/>
        <v>91</v>
      </c>
      <c r="H12" s="309" t="str">
        <f t="shared" si="6"/>
        <v>A1</v>
      </c>
      <c r="I12" s="308">
        <v>9</v>
      </c>
      <c r="J12" s="308">
        <v>5</v>
      </c>
      <c r="K12" s="308">
        <v>5</v>
      </c>
      <c r="L12" s="308">
        <v>77</v>
      </c>
      <c r="M12" s="308">
        <f t="shared" si="7"/>
        <v>96</v>
      </c>
      <c r="N12" s="309" t="str">
        <f t="shared" si="8"/>
        <v>A1</v>
      </c>
      <c r="O12" s="325">
        <v>10</v>
      </c>
      <c r="P12" s="308">
        <v>5</v>
      </c>
      <c r="Q12" s="308">
        <v>5</v>
      </c>
      <c r="R12" s="308">
        <v>76</v>
      </c>
      <c r="S12" s="309">
        <f t="shared" si="9"/>
        <v>96</v>
      </c>
      <c r="T12" s="309" t="str">
        <f t="shared" si="10"/>
        <v>A1</v>
      </c>
      <c r="U12" s="308">
        <v>10</v>
      </c>
      <c r="V12" s="308">
        <v>5</v>
      </c>
      <c r="W12" s="308">
        <v>5</v>
      </c>
      <c r="X12" s="313">
        <v>76</v>
      </c>
      <c r="Y12" s="311">
        <f t="shared" si="22"/>
        <v>96</v>
      </c>
      <c r="Z12" s="312" t="str">
        <f t="shared" si="11"/>
        <v>A1</v>
      </c>
      <c r="AA12" s="305">
        <v>6</v>
      </c>
      <c r="AB12" s="306" t="s">
        <v>18</v>
      </c>
      <c r="AC12" s="308">
        <v>9.5</v>
      </c>
      <c r="AD12" s="308">
        <v>5</v>
      </c>
      <c r="AE12" s="308">
        <v>5</v>
      </c>
      <c r="AF12" s="308">
        <v>74</v>
      </c>
      <c r="AG12" s="309">
        <f t="shared" si="12"/>
        <v>93.5</v>
      </c>
      <c r="AH12" s="309" t="str">
        <f t="shared" si="13"/>
        <v>A1</v>
      </c>
      <c r="AI12" s="308">
        <v>7.75</v>
      </c>
      <c r="AJ12" s="308">
        <v>5</v>
      </c>
      <c r="AK12" s="308">
        <v>5</v>
      </c>
      <c r="AL12" s="313">
        <v>72</v>
      </c>
      <c r="AM12" s="311">
        <f t="shared" si="21"/>
        <v>89.75</v>
      </c>
      <c r="AN12" s="311" t="str">
        <f t="shared" si="15"/>
        <v>A2</v>
      </c>
      <c r="AO12" s="308">
        <v>9.5</v>
      </c>
      <c r="AP12" s="308">
        <v>5</v>
      </c>
      <c r="AQ12" s="308">
        <v>5</v>
      </c>
      <c r="AR12" s="308">
        <v>76</v>
      </c>
      <c r="AS12" s="309">
        <f t="shared" si="16"/>
        <v>95.5</v>
      </c>
      <c r="AT12" s="309" t="str">
        <f t="shared" si="17"/>
        <v>A1</v>
      </c>
      <c r="AU12" s="314">
        <v>10</v>
      </c>
      <c r="AV12" s="313">
        <v>5</v>
      </c>
      <c r="AW12" s="308">
        <v>5</v>
      </c>
      <c r="AX12" s="313">
        <v>78</v>
      </c>
      <c r="AY12" s="311">
        <f t="shared" si="23"/>
        <v>98</v>
      </c>
      <c r="AZ12" s="315" t="str">
        <f t="shared" si="18"/>
        <v>A1</v>
      </c>
      <c r="BA12" s="316">
        <v>6</v>
      </c>
      <c r="BB12" s="306" t="s">
        <v>18</v>
      </c>
      <c r="BC12" s="326">
        <v>50</v>
      </c>
      <c r="BD12" s="313">
        <v>50</v>
      </c>
      <c r="BE12" s="327" t="s">
        <v>501</v>
      </c>
      <c r="BF12" s="319" t="s">
        <v>501</v>
      </c>
      <c r="BG12" s="328" t="s">
        <v>501</v>
      </c>
      <c r="BH12" s="319" t="s">
        <v>501</v>
      </c>
      <c r="BI12" s="297">
        <f t="shared" si="0"/>
        <v>426</v>
      </c>
      <c r="BJ12" s="297">
        <f t="shared" si="1"/>
        <v>429.75</v>
      </c>
      <c r="BK12" s="311">
        <f t="shared" si="24"/>
        <v>855.75</v>
      </c>
      <c r="BL12" s="150">
        <f t="shared" si="19"/>
        <v>95.083333333333329</v>
      </c>
      <c r="BM12" s="312" t="str">
        <f t="shared" si="20"/>
        <v>A1</v>
      </c>
      <c r="BN12" s="287" t="s">
        <v>515</v>
      </c>
    </row>
    <row r="13" spans="1:66" ht="15.75">
      <c r="A13" s="305">
        <v>7</v>
      </c>
      <c r="B13" s="329" t="s">
        <v>19</v>
      </c>
      <c r="C13" s="307">
        <v>9.5</v>
      </c>
      <c r="D13" s="308">
        <v>5</v>
      </c>
      <c r="E13" s="308">
        <v>5</v>
      </c>
      <c r="F13" s="325">
        <v>76</v>
      </c>
      <c r="G13" s="309">
        <f t="shared" si="5"/>
        <v>95.5</v>
      </c>
      <c r="H13" s="309" t="str">
        <f t="shared" si="6"/>
        <v>A1</v>
      </c>
      <c r="I13" s="308">
        <v>9.75</v>
      </c>
      <c r="J13" s="308">
        <v>5</v>
      </c>
      <c r="K13" s="308">
        <v>5</v>
      </c>
      <c r="L13" s="308">
        <v>72</v>
      </c>
      <c r="M13" s="308">
        <f t="shared" si="7"/>
        <v>91.75</v>
      </c>
      <c r="N13" s="309" t="str">
        <f t="shared" si="8"/>
        <v>A1</v>
      </c>
      <c r="O13" s="325">
        <v>9.5</v>
      </c>
      <c r="P13" s="308">
        <v>5</v>
      </c>
      <c r="Q13" s="308">
        <v>5</v>
      </c>
      <c r="R13" s="308">
        <v>75</v>
      </c>
      <c r="S13" s="309">
        <f t="shared" si="9"/>
        <v>94.5</v>
      </c>
      <c r="T13" s="309" t="str">
        <f t="shared" si="10"/>
        <v>A1</v>
      </c>
      <c r="U13" s="308">
        <v>9.25</v>
      </c>
      <c r="V13" s="308">
        <v>5</v>
      </c>
      <c r="W13" s="308">
        <v>5</v>
      </c>
      <c r="X13" s="313">
        <v>71</v>
      </c>
      <c r="Y13" s="311">
        <f t="shared" si="22"/>
        <v>90.25</v>
      </c>
      <c r="Z13" s="312" t="str">
        <f t="shared" si="11"/>
        <v>A2</v>
      </c>
      <c r="AA13" s="305">
        <v>7</v>
      </c>
      <c r="AB13" s="329" t="s">
        <v>19</v>
      </c>
      <c r="AC13" s="308">
        <v>9.5</v>
      </c>
      <c r="AD13" s="308">
        <v>5</v>
      </c>
      <c r="AE13" s="308">
        <v>5</v>
      </c>
      <c r="AF13" s="308">
        <v>78</v>
      </c>
      <c r="AG13" s="309">
        <f t="shared" si="12"/>
        <v>97.5</v>
      </c>
      <c r="AH13" s="309" t="str">
        <f t="shared" si="13"/>
        <v>A1</v>
      </c>
      <c r="AI13" s="319">
        <v>9</v>
      </c>
      <c r="AJ13" s="308">
        <v>5</v>
      </c>
      <c r="AK13" s="308">
        <v>5</v>
      </c>
      <c r="AL13" s="313">
        <v>73</v>
      </c>
      <c r="AM13" s="311">
        <f t="shared" si="21"/>
        <v>92</v>
      </c>
      <c r="AN13" s="311" t="str">
        <f t="shared" si="15"/>
        <v>A1</v>
      </c>
      <c r="AO13" s="319">
        <v>10</v>
      </c>
      <c r="AP13" s="308">
        <v>5</v>
      </c>
      <c r="AQ13" s="308">
        <v>5</v>
      </c>
      <c r="AR13" s="308">
        <v>78</v>
      </c>
      <c r="AS13" s="309">
        <f t="shared" si="16"/>
        <v>98</v>
      </c>
      <c r="AT13" s="309" t="s">
        <v>221</v>
      </c>
      <c r="AU13" s="330">
        <v>9.25</v>
      </c>
      <c r="AV13" s="313">
        <v>5</v>
      </c>
      <c r="AW13" s="308">
        <v>5</v>
      </c>
      <c r="AX13" s="313">
        <v>77</v>
      </c>
      <c r="AY13" s="311">
        <f t="shared" si="23"/>
        <v>96.25</v>
      </c>
      <c r="AZ13" s="315" t="str">
        <f t="shared" si="18"/>
        <v>A1</v>
      </c>
      <c r="BA13" s="316">
        <v>7</v>
      </c>
      <c r="BB13" s="331" t="s">
        <v>19</v>
      </c>
      <c r="BC13" s="326">
        <v>50</v>
      </c>
      <c r="BD13" s="313">
        <v>43</v>
      </c>
      <c r="BE13" s="327" t="s">
        <v>501</v>
      </c>
      <c r="BF13" s="319" t="s">
        <v>501</v>
      </c>
      <c r="BG13" s="328" t="s">
        <v>501</v>
      </c>
      <c r="BH13" s="319" t="s">
        <v>509</v>
      </c>
      <c r="BI13" s="297">
        <f t="shared" si="0"/>
        <v>435.5</v>
      </c>
      <c r="BJ13" s="297">
        <f t="shared" si="1"/>
        <v>413.25</v>
      </c>
      <c r="BK13" s="311">
        <f t="shared" si="24"/>
        <v>848.75</v>
      </c>
      <c r="BL13" s="150">
        <f t="shared" si="19"/>
        <v>94.305555555555557</v>
      </c>
      <c r="BM13" s="312" t="str">
        <f t="shared" si="20"/>
        <v>A1</v>
      </c>
      <c r="BN13" s="287" t="s">
        <v>522</v>
      </c>
    </row>
    <row r="14" spans="1:66" ht="15.75">
      <c r="A14" s="305">
        <v>8</v>
      </c>
      <c r="B14" s="329" t="s">
        <v>20</v>
      </c>
      <c r="C14" s="307">
        <v>7.25</v>
      </c>
      <c r="D14" s="308">
        <v>4</v>
      </c>
      <c r="E14" s="308">
        <v>4</v>
      </c>
      <c r="F14" s="325">
        <v>61</v>
      </c>
      <c r="G14" s="309">
        <f t="shared" si="5"/>
        <v>76.25</v>
      </c>
      <c r="H14" s="309" t="str">
        <f t="shared" si="6"/>
        <v>B1</v>
      </c>
      <c r="I14" s="308">
        <v>8</v>
      </c>
      <c r="J14" s="308">
        <v>4</v>
      </c>
      <c r="K14" s="308">
        <v>4</v>
      </c>
      <c r="L14" s="308">
        <v>50</v>
      </c>
      <c r="M14" s="308">
        <f t="shared" si="7"/>
        <v>66</v>
      </c>
      <c r="N14" s="332" t="s">
        <v>260</v>
      </c>
      <c r="O14" s="333">
        <v>8.75</v>
      </c>
      <c r="P14" s="308">
        <v>4</v>
      </c>
      <c r="Q14" s="308">
        <v>4</v>
      </c>
      <c r="R14" s="308">
        <v>57</v>
      </c>
      <c r="S14" s="309">
        <f t="shared" si="9"/>
        <v>73.75</v>
      </c>
      <c r="T14" s="309" t="str">
        <f t="shared" si="10"/>
        <v>B1</v>
      </c>
      <c r="U14" s="319">
        <v>8</v>
      </c>
      <c r="V14" s="308">
        <v>4</v>
      </c>
      <c r="W14" s="308">
        <v>4</v>
      </c>
      <c r="X14" s="308">
        <v>61</v>
      </c>
      <c r="Y14" s="311">
        <f t="shared" si="22"/>
        <v>77</v>
      </c>
      <c r="Z14" s="312" t="str">
        <f t="shared" si="11"/>
        <v>B1</v>
      </c>
      <c r="AA14" s="305">
        <v>8</v>
      </c>
      <c r="AB14" s="329" t="s">
        <v>20</v>
      </c>
      <c r="AC14" s="308">
        <v>7.5</v>
      </c>
      <c r="AD14" s="308">
        <v>4</v>
      </c>
      <c r="AE14" s="308">
        <v>4</v>
      </c>
      <c r="AF14" s="308">
        <v>62</v>
      </c>
      <c r="AG14" s="309">
        <f t="shared" si="12"/>
        <v>77.5</v>
      </c>
      <c r="AH14" s="309" t="str">
        <f t="shared" si="13"/>
        <v>B1</v>
      </c>
      <c r="AI14" s="308">
        <v>7.25</v>
      </c>
      <c r="AJ14" s="308">
        <v>4</v>
      </c>
      <c r="AK14" s="308">
        <v>4</v>
      </c>
      <c r="AL14" s="308">
        <v>54</v>
      </c>
      <c r="AM14" s="311">
        <f t="shared" si="21"/>
        <v>69.25</v>
      </c>
      <c r="AN14" s="311" t="str">
        <f t="shared" si="15"/>
        <v>B2</v>
      </c>
      <c r="AO14" s="308">
        <v>8.5</v>
      </c>
      <c r="AP14" s="308">
        <v>4</v>
      </c>
      <c r="AQ14" s="308">
        <v>4</v>
      </c>
      <c r="AR14" s="308">
        <v>66</v>
      </c>
      <c r="AS14" s="309">
        <f t="shared" si="16"/>
        <v>82.5</v>
      </c>
      <c r="AT14" s="309" t="str">
        <f t="shared" si="17"/>
        <v>A2</v>
      </c>
      <c r="AU14" s="330">
        <v>7.75</v>
      </c>
      <c r="AV14" s="313">
        <v>4</v>
      </c>
      <c r="AW14" s="308">
        <v>4</v>
      </c>
      <c r="AX14" s="308">
        <v>55</v>
      </c>
      <c r="AY14" s="311">
        <f t="shared" si="23"/>
        <v>70.75</v>
      </c>
      <c r="AZ14" s="315" t="str">
        <f t="shared" si="18"/>
        <v>B2</v>
      </c>
      <c r="BA14" s="316">
        <v>8</v>
      </c>
      <c r="BB14" s="331" t="s">
        <v>20</v>
      </c>
      <c r="BC14" s="322">
        <v>41.5</v>
      </c>
      <c r="BD14" s="308">
        <v>35.5</v>
      </c>
      <c r="BE14" s="323" t="s">
        <v>510</v>
      </c>
      <c r="BF14" s="319" t="s">
        <v>510</v>
      </c>
      <c r="BG14" s="324" t="s">
        <v>513</v>
      </c>
      <c r="BH14" s="319" t="s">
        <v>510</v>
      </c>
      <c r="BI14" s="297">
        <f t="shared" si="0"/>
        <v>351.5</v>
      </c>
      <c r="BJ14" s="297">
        <f t="shared" si="1"/>
        <v>318.5</v>
      </c>
      <c r="BK14" s="311">
        <f t="shared" si="24"/>
        <v>670</v>
      </c>
      <c r="BL14" s="150">
        <f t="shared" si="19"/>
        <v>74.444444444444443</v>
      </c>
      <c r="BM14" s="312" t="str">
        <f t="shared" si="20"/>
        <v>B1</v>
      </c>
      <c r="BN14" s="287" t="s">
        <v>523</v>
      </c>
    </row>
    <row r="15" spans="1:66" ht="15.75">
      <c r="A15" s="305">
        <v>9</v>
      </c>
      <c r="B15" s="329" t="s">
        <v>21</v>
      </c>
      <c r="C15" s="307">
        <v>6.25</v>
      </c>
      <c r="D15" s="308">
        <v>4</v>
      </c>
      <c r="E15" s="308">
        <v>3</v>
      </c>
      <c r="F15" s="325">
        <v>41</v>
      </c>
      <c r="G15" s="309">
        <f t="shared" si="5"/>
        <v>54.25</v>
      </c>
      <c r="H15" s="309" t="str">
        <f t="shared" si="6"/>
        <v>C1</v>
      </c>
      <c r="I15" s="319">
        <v>6.5</v>
      </c>
      <c r="J15" s="308">
        <v>4</v>
      </c>
      <c r="K15" s="308">
        <v>3</v>
      </c>
      <c r="L15" s="308">
        <v>37</v>
      </c>
      <c r="M15" s="308">
        <f t="shared" si="7"/>
        <v>50.5</v>
      </c>
      <c r="N15" s="309" t="str">
        <f t="shared" si="8"/>
        <v>C2</v>
      </c>
      <c r="O15" s="333">
        <v>5.75</v>
      </c>
      <c r="P15" s="308">
        <v>4</v>
      </c>
      <c r="Q15" s="308">
        <v>3</v>
      </c>
      <c r="R15" s="308">
        <v>52</v>
      </c>
      <c r="S15" s="309">
        <f t="shared" si="9"/>
        <v>64.75</v>
      </c>
      <c r="T15" s="309" t="str">
        <f t="shared" si="10"/>
        <v>B2</v>
      </c>
      <c r="U15" s="319">
        <v>5.5</v>
      </c>
      <c r="V15" s="308">
        <v>4</v>
      </c>
      <c r="W15" s="308">
        <v>3</v>
      </c>
      <c r="X15" s="308">
        <v>43</v>
      </c>
      <c r="Y15" s="311">
        <f t="shared" si="22"/>
        <v>55.5</v>
      </c>
      <c r="Z15" s="312" t="str">
        <f t="shared" si="11"/>
        <v>C1</v>
      </c>
      <c r="AA15" s="305">
        <v>9</v>
      </c>
      <c r="AB15" s="329" t="s">
        <v>21</v>
      </c>
      <c r="AC15" s="308">
        <v>7</v>
      </c>
      <c r="AD15" s="308">
        <v>4</v>
      </c>
      <c r="AE15" s="308">
        <v>3</v>
      </c>
      <c r="AF15" s="308">
        <v>55</v>
      </c>
      <c r="AG15" s="309">
        <f t="shared" si="12"/>
        <v>69</v>
      </c>
      <c r="AH15" s="309" t="str">
        <f t="shared" si="13"/>
        <v>B2</v>
      </c>
      <c r="AI15" s="319">
        <v>6</v>
      </c>
      <c r="AJ15" s="308">
        <v>4</v>
      </c>
      <c r="AK15" s="308">
        <v>3</v>
      </c>
      <c r="AL15" s="308">
        <v>40</v>
      </c>
      <c r="AM15" s="311">
        <f t="shared" si="21"/>
        <v>53</v>
      </c>
      <c r="AN15" s="311" t="str">
        <f t="shared" si="15"/>
        <v>C1</v>
      </c>
      <c r="AO15" s="319">
        <v>7.25</v>
      </c>
      <c r="AP15" s="308">
        <v>4</v>
      </c>
      <c r="AQ15" s="308">
        <v>3</v>
      </c>
      <c r="AR15" s="308">
        <v>53</v>
      </c>
      <c r="AS15" s="309">
        <f t="shared" si="16"/>
        <v>67.25</v>
      </c>
      <c r="AT15" s="309" t="str">
        <f t="shared" si="17"/>
        <v>B2</v>
      </c>
      <c r="AU15" s="330">
        <v>7</v>
      </c>
      <c r="AV15" s="313">
        <v>4</v>
      </c>
      <c r="AW15" s="308">
        <v>3</v>
      </c>
      <c r="AX15" s="308">
        <v>50</v>
      </c>
      <c r="AY15" s="311">
        <f t="shared" si="23"/>
        <v>64</v>
      </c>
      <c r="AZ15" s="315" t="str">
        <f t="shared" si="18"/>
        <v>B2</v>
      </c>
      <c r="BA15" s="316">
        <v>9</v>
      </c>
      <c r="BB15" s="331" t="s">
        <v>21</v>
      </c>
      <c r="BC15" s="326">
        <v>24.5</v>
      </c>
      <c r="BD15" s="308">
        <v>26.5</v>
      </c>
      <c r="BE15" s="327" t="s">
        <v>510</v>
      </c>
      <c r="BF15" s="319" t="s">
        <v>225</v>
      </c>
      <c r="BG15" s="328" t="s">
        <v>511</v>
      </c>
      <c r="BH15" s="308" t="s">
        <v>220</v>
      </c>
      <c r="BI15" s="297">
        <f t="shared" si="0"/>
        <v>279.75</v>
      </c>
      <c r="BJ15" s="297">
        <f t="shared" si="1"/>
        <v>249.5</v>
      </c>
      <c r="BK15" s="311">
        <f t="shared" si="24"/>
        <v>529.25</v>
      </c>
      <c r="BL15" s="150">
        <f t="shared" si="19"/>
        <v>58.805555555555557</v>
      </c>
      <c r="BM15" s="312" t="str">
        <f t="shared" si="20"/>
        <v>C1</v>
      </c>
      <c r="BN15" s="287" t="s">
        <v>524</v>
      </c>
    </row>
    <row r="16" spans="1:66" ht="15.75">
      <c r="A16" s="305">
        <v>10</v>
      </c>
      <c r="B16" s="329" t="s">
        <v>22</v>
      </c>
      <c r="C16" s="307">
        <v>7.75</v>
      </c>
      <c r="D16" s="308">
        <v>4</v>
      </c>
      <c r="E16" s="308">
        <v>3</v>
      </c>
      <c r="F16" s="325">
        <v>66</v>
      </c>
      <c r="G16" s="309">
        <f t="shared" si="5"/>
        <v>80.75</v>
      </c>
      <c r="H16" s="309" t="str">
        <f t="shared" si="6"/>
        <v>B1</v>
      </c>
      <c r="I16" s="308">
        <v>8.75</v>
      </c>
      <c r="J16" s="308">
        <v>4</v>
      </c>
      <c r="K16" s="308">
        <v>3</v>
      </c>
      <c r="L16" s="308">
        <v>60</v>
      </c>
      <c r="M16" s="308">
        <f t="shared" si="7"/>
        <v>75.75</v>
      </c>
      <c r="N16" s="309" t="str">
        <f t="shared" si="8"/>
        <v>B1</v>
      </c>
      <c r="O16" s="333">
        <v>8.25</v>
      </c>
      <c r="P16" s="308">
        <v>4</v>
      </c>
      <c r="Q16" s="308">
        <v>3</v>
      </c>
      <c r="R16" s="308">
        <v>70</v>
      </c>
      <c r="S16" s="309">
        <f t="shared" si="9"/>
        <v>85.25</v>
      </c>
      <c r="T16" s="309" t="str">
        <f t="shared" si="10"/>
        <v>A2</v>
      </c>
      <c r="U16" s="319">
        <v>7.5</v>
      </c>
      <c r="V16" s="308">
        <v>4</v>
      </c>
      <c r="W16" s="308">
        <v>3</v>
      </c>
      <c r="X16" s="308">
        <v>55</v>
      </c>
      <c r="Y16" s="311">
        <f t="shared" si="22"/>
        <v>69.5</v>
      </c>
      <c r="Z16" s="312" t="str">
        <f t="shared" si="11"/>
        <v>B2</v>
      </c>
      <c r="AA16" s="305">
        <v>10</v>
      </c>
      <c r="AB16" s="329" t="s">
        <v>22</v>
      </c>
      <c r="AC16" s="308">
        <v>9</v>
      </c>
      <c r="AD16" s="308">
        <v>4</v>
      </c>
      <c r="AE16" s="308">
        <v>3</v>
      </c>
      <c r="AF16" s="308">
        <v>60</v>
      </c>
      <c r="AG16" s="309">
        <f t="shared" si="12"/>
        <v>76</v>
      </c>
      <c r="AH16" s="309" t="str">
        <f t="shared" si="13"/>
        <v>B1</v>
      </c>
      <c r="AI16" s="319">
        <v>7</v>
      </c>
      <c r="AJ16" s="308">
        <v>4</v>
      </c>
      <c r="AK16" s="308">
        <v>3</v>
      </c>
      <c r="AL16" s="308">
        <v>69</v>
      </c>
      <c r="AM16" s="311">
        <f t="shared" si="21"/>
        <v>83</v>
      </c>
      <c r="AN16" s="311" t="str">
        <f t="shared" si="15"/>
        <v>A2</v>
      </c>
      <c r="AO16" s="319">
        <v>7.25</v>
      </c>
      <c r="AP16" s="308">
        <v>4</v>
      </c>
      <c r="AQ16" s="308">
        <v>3</v>
      </c>
      <c r="AR16" s="308">
        <v>63</v>
      </c>
      <c r="AS16" s="309">
        <f t="shared" si="16"/>
        <v>77.25</v>
      </c>
      <c r="AT16" s="309" t="str">
        <f t="shared" si="17"/>
        <v>B1</v>
      </c>
      <c r="AU16" s="330">
        <v>7.25</v>
      </c>
      <c r="AV16" s="313">
        <v>4</v>
      </c>
      <c r="AW16" s="308">
        <v>3</v>
      </c>
      <c r="AX16" s="308">
        <v>58</v>
      </c>
      <c r="AY16" s="311">
        <f t="shared" si="23"/>
        <v>72.25</v>
      </c>
      <c r="AZ16" s="315" t="str">
        <f t="shared" si="18"/>
        <v>B1</v>
      </c>
      <c r="BA16" s="316">
        <v>10</v>
      </c>
      <c r="BB16" s="331" t="s">
        <v>22</v>
      </c>
      <c r="BC16" s="322">
        <v>40.5</v>
      </c>
      <c r="BD16" s="308">
        <v>42.5</v>
      </c>
      <c r="BE16" s="323" t="s">
        <v>510</v>
      </c>
      <c r="BF16" s="319" t="s">
        <v>511</v>
      </c>
      <c r="BG16" s="324" t="s">
        <v>510</v>
      </c>
      <c r="BH16" s="319" t="s">
        <v>510</v>
      </c>
      <c r="BI16" s="297">
        <v>360.25</v>
      </c>
      <c r="BJ16" s="297">
        <f t="shared" si="1"/>
        <v>343</v>
      </c>
      <c r="BK16" s="311">
        <f t="shared" si="24"/>
        <v>703.25</v>
      </c>
      <c r="BL16" s="150">
        <f t="shared" si="19"/>
        <v>78.138888888888886</v>
      </c>
      <c r="BM16" s="312" t="str">
        <f t="shared" si="20"/>
        <v>B1</v>
      </c>
      <c r="BN16" s="287" t="s">
        <v>521</v>
      </c>
    </row>
    <row r="17" spans="1:66" ht="15.75">
      <c r="A17" s="305">
        <v>11</v>
      </c>
      <c r="B17" s="329" t="s">
        <v>23</v>
      </c>
      <c r="C17" s="307">
        <v>10</v>
      </c>
      <c r="D17" s="308">
        <v>5</v>
      </c>
      <c r="E17" s="308">
        <v>5</v>
      </c>
      <c r="F17" s="325">
        <v>78</v>
      </c>
      <c r="G17" s="309">
        <f t="shared" si="5"/>
        <v>98</v>
      </c>
      <c r="H17" s="309" t="str">
        <f t="shared" si="6"/>
        <v>A1</v>
      </c>
      <c r="I17" s="334">
        <v>10</v>
      </c>
      <c r="J17" s="308">
        <v>5</v>
      </c>
      <c r="K17" s="308">
        <v>5</v>
      </c>
      <c r="L17" s="308">
        <v>78</v>
      </c>
      <c r="M17" s="308">
        <f t="shared" si="7"/>
        <v>98</v>
      </c>
      <c r="N17" s="309" t="str">
        <f t="shared" si="8"/>
        <v>A1</v>
      </c>
      <c r="O17" s="333">
        <v>10</v>
      </c>
      <c r="P17" s="308">
        <v>5</v>
      </c>
      <c r="Q17" s="308">
        <v>5</v>
      </c>
      <c r="R17" s="308">
        <v>80</v>
      </c>
      <c r="S17" s="309">
        <f t="shared" si="9"/>
        <v>100</v>
      </c>
      <c r="T17" s="309" t="str">
        <f t="shared" si="10"/>
        <v>A1</v>
      </c>
      <c r="U17" s="334">
        <v>9.75</v>
      </c>
      <c r="V17" s="308">
        <v>5</v>
      </c>
      <c r="W17" s="308">
        <v>5</v>
      </c>
      <c r="X17" s="308">
        <v>77</v>
      </c>
      <c r="Y17" s="311">
        <f t="shared" si="22"/>
        <v>96.75</v>
      </c>
      <c r="Z17" s="312" t="str">
        <f t="shared" si="11"/>
        <v>A1</v>
      </c>
      <c r="AA17" s="305">
        <v>11</v>
      </c>
      <c r="AB17" s="329" t="s">
        <v>23</v>
      </c>
      <c r="AC17" s="308">
        <v>10</v>
      </c>
      <c r="AD17" s="308">
        <v>5</v>
      </c>
      <c r="AE17" s="308">
        <v>5</v>
      </c>
      <c r="AF17" s="308">
        <v>80</v>
      </c>
      <c r="AG17" s="309">
        <f t="shared" si="12"/>
        <v>100</v>
      </c>
      <c r="AH17" s="309" t="str">
        <f t="shared" si="13"/>
        <v>A1</v>
      </c>
      <c r="AI17" s="334">
        <v>10</v>
      </c>
      <c r="AJ17" s="308">
        <v>5</v>
      </c>
      <c r="AK17" s="308">
        <v>5</v>
      </c>
      <c r="AL17" s="308">
        <v>79</v>
      </c>
      <c r="AM17" s="311">
        <f t="shared" si="21"/>
        <v>99</v>
      </c>
      <c r="AN17" s="311" t="str">
        <f t="shared" si="15"/>
        <v>A1</v>
      </c>
      <c r="AO17" s="319">
        <v>10</v>
      </c>
      <c r="AP17" s="308">
        <v>5</v>
      </c>
      <c r="AQ17" s="308">
        <v>5</v>
      </c>
      <c r="AR17" s="308">
        <v>80</v>
      </c>
      <c r="AS17" s="309">
        <f t="shared" si="16"/>
        <v>100</v>
      </c>
      <c r="AT17" s="309" t="str">
        <f t="shared" si="17"/>
        <v>A1</v>
      </c>
      <c r="AU17" s="330">
        <v>10</v>
      </c>
      <c r="AV17" s="313">
        <v>5</v>
      </c>
      <c r="AW17" s="308">
        <v>5</v>
      </c>
      <c r="AX17" s="308">
        <v>78</v>
      </c>
      <c r="AY17" s="311">
        <f t="shared" si="23"/>
        <v>98</v>
      </c>
      <c r="AZ17" s="315" t="str">
        <f t="shared" si="18"/>
        <v>A1</v>
      </c>
      <c r="BA17" s="316">
        <v>11</v>
      </c>
      <c r="BB17" s="331" t="s">
        <v>23</v>
      </c>
      <c r="BC17" s="326">
        <v>48</v>
      </c>
      <c r="BD17" s="308">
        <v>50</v>
      </c>
      <c r="BE17" s="327" t="s">
        <v>501</v>
      </c>
      <c r="BF17" s="319" t="s">
        <v>501</v>
      </c>
      <c r="BG17" s="328" t="s">
        <v>501</v>
      </c>
      <c r="BH17" s="319" t="s">
        <v>501</v>
      </c>
      <c r="BI17" s="297">
        <f t="shared" si="0"/>
        <v>446</v>
      </c>
      <c r="BJ17" s="297">
        <f t="shared" si="1"/>
        <v>441.75</v>
      </c>
      <c r="BK17" s="311">
        <f t="shared" si="24"/>
        <v>887.75</v>
      </c>
      <c r="BL17" s="150">
        <f t="shared" si="19"/>
        <v>98.638888888888886</v>
      </c>
      <c r="BM17" s="312" t="str">
        <f t="shared" si="20"/>
        <v>A1</v>
      </c>
      <c r="BN17" s="287" t="s">
        <v>525</v>
      </c>
    </row>
    <row r="18" spans="1:66" ht="15.75">
      <c r="A18" s="305">
        <v>12</v>
      </c>
      <c r="B18" s="329" t="s">
        <v>24</v>
      </c>
      <c r="C18" s="307">
        <v>9.25</v>
      </c>
      <c r="D18" s="308">
        <v>5</v>
      </c>
      <c r="E18" s="308">
        <v>4</v>
      </c>
      <c r="F18" s="325">
        <v>72</v>
      </c>
      <c r="G18" s="309">
        <f t="shared" si="5"/>
        <v>90.25</v>
      </c>
      <c r="H18" s="309" t="str">
        <f t="shared" si="6"/>
        <v>A2</v>
      </c>
      <c r="I18" s="319">
        <v>7.75</v>
      </c>
      <c r="J18" s="308">
        <v>5</v>
      </c>
      <c r="K18" s="308">
        <v>4</v>
      </c>
      <c r="L18" s="308">
        <v>66</v>
      </c>
      <c r="M18" s="308">
        <f t="shared" si="7"/>
        <v>82.75</v>
      </c>
      <c r="N18" s="309" t="str">
        <f t="shared" si="8"/>
        <v>A2</v>
      </c>
      <c r="O18" s="333">
        <v>8.75</v>
      </c>
      <c r="P18" s="308">
        <v>5</v>
      </c>
      <c r="Q18" s="308">
        <v>4</v>
      </c>
      <c r="R18" s="308">
        <v>66</v>
      </c>
      <c r="S18" s="309">
        <f t="shared" si="9"/>
        <v>83.75</v>
      </c>
      <c r="T18" s="309" t="str">
        <f t="shared" si="10"/>
        <v>A2</v>
      </c>
      <c r="U18" s="319">
        <v>7.5</v>
      </c>
      <c r="V18" s="308">
        <v>5</v>
      </c>
      <c r="W18" s="308">
        <v>4</v>
      </c>
      <c r="X18" s="308">
        <v>62</v>
      </c>
      <c r="Y18" s="311">
        <f t="shared" si="22"/>
        <v>78.5</v>
      </c>
      <c r="Z18" s="312" t="str">
        <f t="shared" si="11"/>
        <v>B1</v>
      </c>
      <c r="AA18" s="305">
        <v>12</v>
      </c>
      <c r="AB18" s="329" t="s">
        <v>24</v>
      </c>
      <c r="AC18" s="308">
        <v>8.75</v>
      </c>
      <c r="AD18" s="308">
        <v>5</v>
      </c>
      <c r="AE18" s="308">
        <v>4</v>
      </c>
      <c r="AF18" s="308">
        <v>72</v>
      </c>
      <c r="AG18" s="309">
        <f t="shared" si="12"/>
        <v>89.75</v>
      </c>
      <c r="AH18" s="309" t="str">
        <f t="shared" si="13"/>
        <v>A2</v>
      </c>
      <c r="AI18" s="319">
        <v>7.25</v>
      </c>
      <c r="AJ18" s="308">
        <v>5</v>
      </c>
      <c r="AK18" s="308">
        <v>4</v>
      </c>
      <c r="AL18" s="308">
        <v>61</v>
      </c>
      <c r="AM18" s="311">
        <f t="shared" si="21"/>
        <v>77.25</v>
      </c>
      <c r="AN18" s="311" t="str">
        <f t="shared" si="15"/>
        <v>B1</v>
      </c>
      <c r="AO18" s="319">
        <v>8.5</v>
      </c>
      <c r="AP18" s="308">
        <v>5</v>
      </c>
      <c r="AQ18" s="308">
        <v>4</v>
      </c>
      <c r="AR18" s="308">
        <v>70</v>
      </c>
      <c r="AS18" s="309">
        <f t="shared" si="16"/>
        <v>87.5</v>
      </c>
      <c r="AT18" s="309" t="str">
        <f t="shared" si="17"/>
        <v>A2</v>
      </c>
      <c r="AU18" s="330">
        <v>6.75</v>
      </c>
      <c r="AV18" s="313">
        <v>5</v>
      </c>
      <c r="AW18" s="308">
        <v>4</v>
      </c>
      <c r="AX18" s="308">
        <v>67</v>
      </c>
      <c r="AY18" s="311">
        <f t="shared" si="23"/>
        <v>82.75</v>
      </c>
      <c r="AZ18" s="315" t="str">
        <f t="shared" si="18"/>
        <v>A2</v>
      </c>
      <c r="BA18" s="316">
        <v>12</v>
      </c>
      <c r="BB18" s="331" t="s">
        <v>24</v>
      </c>
      <c r="BC18" s="326">
        <v>49.5</v>
      </c>
      <c r="BD18" s="308">
        <v>44.5</v>
      </c>
      <c r="BE18" s="327" t="s">
        <v>501</v>
      </c>
      <c r="BF18" s="319" t="s">
        <v>509</v>
      </c>
      <c r="BG18" s="328" t="s">
        <v>501</v>
      </c>
      <c r="BH18" s="308" t="s">
        <v>220</v>
      </c>
      <c r="BI18" s="297">
        <f t="shared" si="0"/>
        <v>400.75</v>
      </c>
      <c r="BJ18" s="297">
        <f t="shared" si="1"/>
        <v>365.75</v>
      </c>
      <c r="BK18" s="311">
        <f t="shared" si="24"/>
        <v>766.5</v>
      </c>
      <c r="BL18" s="150">
        <f t="shared" si="19"/>
        <v>85.166666666666671</v>
      </c>
      <c r="BM18" s="312" t="str">
        <f t="shared" si="20"/>
        <v>A2</v>
      </c>
      <c r="BN18" s="287" t="s">
        <v>526</v>
      </c>
    </row>
    <row r="19" spans="1:66" ht="15.75">
      <c r="A19" s="305">
        <v>13</v>
      </c>
      <c r="B19" s="329" t="s">
        <v>25</v>
      </c>
      <c r="C19" s="307">
        <v>9.75</v>
      </c>
      <c r="D19" s="308">
        <v>5</v>
      </c>
      <c r="E19" s="308">
        <v>5</v>
      </c>
      <c r="F19" s="325">
        <v>76</v>
      </c>
      <c r="G19" s="309">
        <f t="shared" si="5"/>
        <v>95.75</v>
      </c>
      <c r="H19" s="309" t="str">
        <f t="shared" si="6"/>
        <v>A1</v>
      </c>
      <c r="I19" s="308">
        <v>9.75</v>
      </c>
      <c r="J19" s="308">
        <v>5</v>
      </c>
      <c r="K19" s="308">
        <v>5</v>
      </c>
      <c r="L19" s="308">
        <v>74</v>
      </c>
      <c r="M19" s="308">
        <f t="shared" si="7"/>
        <v>93.75</v>
      </c>
      <c r="N19" s="309" t="str">
        <f t="shared" si="8"/>
        <v>A1</v>
      </c>
      <c r="O19" s="333">
        <v>9.5</v>
      </c>
      <c r="P19" s="308">
        <v>5</v>
      </c>
      <c r="Q19" s="308">
        <v>5</v>
      </c>
      <c r="R19" s="308">
        <v>78</v>
      </c>
      <c r="S19" s="309">
        <f t="shared" si="9"/>
        <v>97.5</v>
      </c>
      <c r="T19" s="309" t="str">
        <f t="shared" si="10"/>
        <v>A1</v>
      </c>
      <c r="U19" s="319">
        <v>10</v>
      </c>
      <c r="V19" s="308">
        <v>5</v>
      </c>
      <c r="W19" s="308">
        <v>5</v>
      </c>
      <c r="X19" s="308">
        <v>75</v>
      </c>
      <c r="Y19" s="311">
        <f t="shared" si="22"/>
        <v>95</v>
      </c>
      <c r="Z19" s="312" t="str">
        <f t="shared" si="11"/>
        <v>A1</v>
      </c>
      <c r="AA19" s="305">
        <v>13</v>
      </c>
      <c r="AB19" s="329" t="s">
        <v>25</v>
      </c>
      <c r="AC19" s="308">
        <v>10</v>
      </c>
      <c r="AD19" s="308">
        <v>5</v>
      </c>
      <c r="AE19" s="308">
        <v>5</v>
      </c>
      <c r="AF19" s="308">
        <v>78</v>
      </c>
      <c r="AG19" s="309">
        <f t="shared" si="12"/>
        <v>98</v>
      </c>
      <c r="AH19" s="309" t="str">
        <f t="shared" si="13"/>
        <v>A1</v>
      </c>
      <c r="AI19" s="319">
        <v>8.5</v>
      </c>
      <c r="AJ19" s="308">
        <v>5</v>
      </c>
      <c r="AK19" s="308">
        <v>5</v>
      </c>
      <c r="AL19" s="308">
        <v>75</v>
      </c>
      <c r="AM19" s="311">
        <f t="shared" si="21"/>
        <v>93.5</v>
      </c>
      <c r="AN19" s="311" t="str">
        <f t="shared" si="15"/>
        <v>A1</v>
      </c>
      <c r="AO19" s="308">
        <v>10</v>
      </c>
      <c r="AP19" s="308">
        <v>5</v>
      </c>
      <c r="AQ19" s="308">
        <v>5</v>
      </c>
      <c r="AR19" s="319">
        <v>75</v>
      </c>
      <c r="AS19" s="309">
        <f t="shared" si="16"/>
        <v>95</v>
      </c>
      <c r="AT19" s="309" t="str">
        <f t="shared" si="17"/>
        <v>A1</v>
      </c>
      <c r="AU19" s="314">
        <v>9.75</v>
      </c>
      <c r="AV19" s="313">
        <v>5</v>
      </c>
      <c r="AW19" s="308">
        <v>5</v>
      </c>
      <c r="AX19" s="308">
        <v>80</v>
      </c>
      <c r="AY19" s="311">
        <f t="shared" si="23"/>
        <v>99.75</v>
      </c>
      <c r="AZ19" s="315" t="str">
        <f t="shared" si="18"/>
        <v>A1</v>
      </c>
      <c r="BA19" s="316">
        <v>13</v>
      </c>
      <c r="BB19" s="331" t="s">
        <v>25</v>
      </c>
      <c r="BC19" s="326">
        <v>50</v>
      </c>
      <c r="BD19" s="308">
        <v>50</v>
      </c>
      <c r="BE19" s="327" t="s">
        <v>501</v>
      </c>
      <c r="BF19" s="319" t="s">
        <v>501</v>
      </c>
      <c r="BG19" s="328" t="s">
        <v>501</v>
      </c>
      <c r="BH19" s="319" t="s">
        <v>501</v>
      </c>
      <c r="BI19" s="297">
        <v>436.25</v>
      </c>
      <c r="BJ19" s="297">
        <f t="shared" si="1"/>
        <v>432</v>
      </c>
      <c r="BK19" s="311">
        <v>868.25</v>
      </c>
      <c r="BL19" s="150">
        <f t="shared" si="19"/>
        <v>96.472222222222229</v>
      </c>
      <c r="BM19" s="312" t="str">
        <f t="shared" si="20"/>
        <v>A1</v>
      </c>
      <c r="BN19" s="287" t="s">
        <v>527</v>
      </c>
    </row>
    <row r="20" spans="1:66" ht="15.75">
      <c r="A20" s="305">
        <v>14</v>
      </c>
      <c r="B20" s="329" t="s">
        <v>26</v>
      </c>
      <c r="C20" s="307">
        <v>9</v>
      </c>
      <c r="D20" s="308">
        <v>5</v>
      </c>
      <c r="E20" s="308">
        <v>4</v>
      </c>
      <c r="F20" s="325">
        <v>67</v>
      </c>
      <c r="G20" s="309">
        <f t="shared" si="5"/>
        <v>85</v>
      </c>
      <c r="H20" s="309" t="str">
        <f t="shared" si="6"/>
        <v>A2</v>
      </c>
      <c r="I20" s="308">
        <v>9.75</v>
      </c>
      <c r="J20" s="308">
        <v>5</v>
      </c>
      <c r="K20" s="308">
        <v>4</v>
      </c>
      <c r="L20" s="308">
        <v>67</v>
      </c>
      <c r="M20" s="308">
        <f t="shared" si="7"/>
        <v>85.75</v>
      </c>
      <c r="N20" s="309" t="str">
        <f t="shared" si="8"/>
        <v>A2</v>
      </c>
      <c r="O20" s="325">
        <v>9.25</v>
      </c>
      <c r="P20" s="308">
        <v>5</v>
      </c>
      <c r="Q20" s="308">
        <v>4</v>
      </c>
      <c r="R20" s="308">
        <v>75</v>
      </c>
      <c r="S20" s="309">
        <f t="shared" si="9"/>
        <v>93.25</v>
      </c>
      <c r="T20" s="309" t="str">
        <f t="shared" si="10"/>
        <v>A1</v>
      </c>
      <c r="U20" s="308">
        <v>10</v>
      </c>
      <c r="V20" s="308">
        <v>5</v>
      </c>
      <c r="W20" s="308">
        <v>4</v>
      </c>
      <c r="X20" s="308">
        <v>68</v>
      </c>
      <c r="Y20" s="311">
        <f t="shared" si="22"/>
        <v>87</v>
      </c>
      <c r="Z20" s="312" t="str">
        <f t="shared" si="11"/>
        <v>A2</v>
      </c>
      <c r="AA20" s="305">
        <v>14</v>
      </c>
      <c r="AB20" s="329" t="s">
        <v>26</v>
      </c>
      <c r="AC20" s="308">
        <v>9.75</v>
      </c>
      <c r="AD20" s="308">
        <v>5</v>
      </c>
      <c r="AE20" s="308">
        <v>4</v>
      </c>
      <c r="AF20" s="308">
        <v>75</v>
      </c>
      <c r="AG20" s="309">
        <f t="shared" si="12"/>
        <v>93.75</v>
      </c>
      <c r="AH20" s="309" t="str">
        <f t="shared" si="13"/>
        <v>A1</v>
      </c>
      <c r="AI20" s="308">
        <v>7.25</v>
      </c>
      <c r="AJ20" s="308">
        <v>5</v>
      </c>
      <c r="AK20" s="308">
        <v>4</v>
      </c>
      <c r="AL20" s="308">
        <v>76</v>
      </c>
      <c r="AM20" s="311">
        <f t="shared" si="21"/>
        <v>92.25</v>
      </c>
      <c r="AN20" s="311" t="str">
        <f t="shared" si="15"/>
        <v>A1</v>
      </c>
      <c r="AO20" s="319">
        <v>9.75</v>
      </c>
      <c r="AP20" s="308">
        <v>5</v>
      </c>
      <c r="AQ20" s="308">
        <v>4</v>
      </c>
      <c r="AR20" s="308">
        <v>73</v>
      </c>
      <c r="AS20" s="309">
        <f t="shared" si="16"/>
        <v>91.75</v>
      </c>
      <c r="AT20" s="309" t="str">
        <f t="shared" si="17"/>
        <v>A1</v>
      </c>
      <c r="AU20" s="330">
        <v>9.75</v>
      </c>
      <c r="AV20" s="313">
        <v>5</v>
      </c>
      <c r="AW20" s="308">
        <v>4</v>
      </c>
      <c r="AX20" s="308">
        <v>72</v>
      </c>
      <c r="AY20" s="311">
        <f t="shared" si="23"/>
        <v>90.75</v>
      </c>
      <c r="AZ20" s="315" t="str">
        <f t="shared" si="18"/>
        <v>A2</v>
      </c>
      <c r="BA20" s="316">
        <v>14</v>
      </c>
      <c r="BB20" s="331" t="s">
        <v>26</v>
      </c>
      <c r="BC20" s="326">
        <v>49</v>
      </c>
      <c r="BD20" s="308">
        <v>49.5</v>
      </c>
      <c r="BE20" s="327" t="s">
        <v>501</v>
      </c>
      <c r="BF20" s="319" t="s">
        <v>501</v>
      </c>
      <c r="BG20" s="328" t="s">
        <v>501</v>
      </c>
      <c r="BH20" s="319" t="s">
        <v>501</v>
      </c>
      <c r="BI20" s="297">
        <f t="shared" ref="BI20:BI43" si="25">(G20+S20+AG20+AS20+BC20)</f>
        <v>412.75</v>
      </c>
      <c r="BJ20" s="297">
        <f t="shared" si="1"/>
        <v>405.25</v>
      </c>
      <c r="BK20" s="311">
        <f t="shared" si="24"/>
        <v>818</v>
      </c>
      <c r="BL20" s="150">
        <f t="shared" si="19"/>
        <v>90.888888888888886</v>
      </c>
      <c r="BM20" s="312" t="str">
        <f t="shared" si="20"/>
        <v>A2</v>
      </c>
      <c r="BN20" s="287" t="s">
        <v>528</v>
      </c>
    </row>
    <row r="21" spans="1:66" ht="15.75">
      <c r="A21" s="305">
        <v>15</v>
      </c>
      <c r="B21" s="329" t="s">
        <v>27</v>
      </c>
      <c r="C21" s="307">
        <v>9</v>
      </c>
      <c r="D21" s="308">
        <v>5</v>
      </c>
      <c r="E21" s="308">
        <v>5</v>
      </c>
      <c r="F21" s="325">
        <v>69</v>
      </c>
      <c r="G21" s="309">
        <f t="shared" si="5"/>
        <v>88</v>
      </c>
      <c r="H21" s="309" t="str">
        <f t="shared" si="6"/>
        <v>A2</v>
      </c>
      <c r="I21" s="319">
        <v>9.5</v>
      </c>
      <c r="J21" s="308">
        <v>5</v>
      </c>
      <c r="K21" s="308">
        <v>5</v>
      </c>
      <c r="L21" s="308">
        <v>71</v>
      </c>
      <c r="M21" s="308">
        <f t="shared" si="7"/>
        <v>90.5</v>
      </c>
      <c r="N21" s="309" t="str">
        <f t="shared" si="8"/>
        <v>A2</v>
      </c>
      <c r="O21" s="325">
        <v>9</v>
      </c>
      <c r="P21" s="308">
        <v>5</v>
      </c>
      <c r="Q21" s="308">
        <v>5</v>
      </c>
      <c r="R21" s="308">
        <v>77</v>
      </c>
      <c r="S21" s="309">
        <f t="shared" si="9"/>
        <v>96</v>
      </c>
      <c r="T21" s="309" t="str">
        <f t="shared" si="10"/>
        <v>A1</v>
      </c>
      <c r="U21" s="319">
        <v>9.5</v>
      </c>
      <c r="V21" s="308">
        <v>5</v>
      </c>
      <c r="W21" s="308">
        <v>5</v>
      </c>
      <c r="X21" s="313">
        <v>72</v>
      </c>
      <c r="Y21" s="311">
        <f t="shared" si="22"/>
        <v>91.5</v>
      </c>
      <c r="Z21" s="312" t="str">
        <f t="shared" si="11"/>
        <v>A1</v>
      </c>
      <c r="AA21" s="305">
        <v>15</v>
      </c>
      <c r="AB21" s="329" t="s">
        <v>27</v>
      </c>
      <c r="AC21" s="308">
        <v>9</v>
      </c>
      <c r="AD21" s="308">
        <v>5</v>
      </c>
      <c r="AE21" s="308">
        <v>5</v>
      </c>
      <c r="AF21" s="308">
        <v>75</v>
      </c>
      <c r="AG21" s="309">
        <f t="shared" si="12"/>
        <v>94</v>
      </c>
      <c r="AH21" s="309" t="str">
        <f t="shared" si="13"/>
        <v>A1</v>
      </c>
      <c r="AI21" s="308">
        <v>8.75</v>
      </c>
      <c r="AJ21" s="308">
        <v>5</v>
      </c>
      <c r="AK21" s="308">
        <v>5</v>
      </c>
      <c r="AL21" s="313">
        <v>76</v>
      </c>
      <c r="AM21" s="311">
        <f t="shared" si="21"/>
        <v>94.75</v>
      </c>
      <c r="AN21" s="311" t="str">
        <f t="shared" si="15"/>
        <v>A1</v>
      </c>
      <c r="AO21" s="319">
        <v>10</v>
      </c>
      <c r="AP21" s="308">
        <v>5</v>
      </c>
      <c r="AQ21" s="308">
        <v>5</v>
      </c>
      <c r="AR21" s="308">
        <v>75</v>
      </c>
      <c r="AS21" s="309">
        <f t="shared" si="16"/>
        <v>95</v>
      </c>
      <c r="AT21" s="309" t="str">
        <f t="shared" si="17"/>
        <v>A1</v>
      </c>
      <c r="AU21" s="330">
        <v>10</v>
      </c>
      <c r="AV21" s="313">
        <v>5</v>
      </c>
      <c r="AW21" s="308">
        <v>5</v>
      </c>
      <c r="AX21" s="313">
        <v>79</v>
      </c>
      <c r="AY21" s="311">
        <f t="shared" si="23"/>
        <v>99</v>
      </c>
      <c r="AZ21" s="315" t="str">
        <f t="shared" si="18"/>
        <v>A1</v>
      </c>
      <c r="BA21" s="316">
        <v>15</v>
      </c>
      <c r="BB21" s="331" t="s">
        <v>27</v>
      </c>
      <c r="BC21" s="326">
        <v>41</v>
      </c>
      <c r="BD21" s="313">
        <v>45.5</v>
      </c>
      <c r="BE21" s="327" t="s">
        <v>501</v>
      </c>
      <c r="BF21" s="319" t="s">
        <v>501</v>
      </c>
      <c r="BG21" s="328" t="s">
        <v>509</v>
      </c>
      <c r="BH21" s="319" t="s">
        <v>510</v>
      </c>
      <c r="BI21" s="297">
        <f t="shared" si="25"/>
        <v>414</v>
      </c>
      <c r="BJ21" s="297">
        <f t="shared" si="1"/>
        <v>421.25</v>
      </c>
      <c r="BK21" s="311">
        <f t="shared" si="24"/>
        <v>835.25</v>
      </c>
      <c r="BL21" s="150">
        <f t="shared" si="19"/>
        <v>92.805555555555557</v>
      </c>
      <c r="BM21" s="312" t="str">
        <f t="shared" si="20"/>
        <v>A1</v>
      </c>
      <c r="BN21" s="287" t="s">
        <v>529</v>
      </c>
    </row>
    <row r="22" spans="1:66" ht="15.75">
      <c r="A22" s="305">
        <v>16</v>
      </c>
      <c r="B22" s="329" t="s">
        <v>28</v>
      </c>
      <c r="C22" s="307">
        <v>4.5</v>
      </c>
      <c r="D22" s="308">
        <v>3</v>
      </c>
      <c r="E22" s="308">
        <v>3</v>
      </c>
      <c r="F22" s="325">
        <v>46</v>
      </c>
      <c r="G22" s="309">
        <f t="shared" si="5"/>
        <v>56.5</v>
      </c>
      <c r="H22" s="309" t="str">
        <f t="shared" si="6"/>
        <v>C1</v>
      </c>
      <c r="I22" s="319">
        <v>5.5</v>
      </c>
      <c r="J22" s="308">
        <v>3</v>
      </c>
      <c r="K22" s="308">
        <v>3</v>
      </c>
      <c r="L22" s="308">
        <v>30</v>
      </c>
      <c r="M22" s="308">
        <f t="shared" si="7"/>
        <v>41.5</v>
      </c>
      <c r="N22" s="309" t="str">
        <f t="shared" si="8"/>
        <v>C2</v>
      </c>
      <c r="O22" s="325">
        <v>7</v>
      </c>
      <c r="P22" s="308">
        <v>3</v>
      </c>
      <c r="Q22" s="308">
        <v>2</v>
      </c>
      <c r="R22" s="308">
        <v>42</v>
      </c>
      <c r="S22" s="309">
        <f t="shared" si="9"/>
        <v>54</v>
      </c>
      <c r="T22" s="309" t="str">
        <f t="shared" si="10"/>
        <v>C1</v>
      </c>
      <c r="U22" s="308">
        <v>4.75</v>
      </c>
      <c r="V22" s="308">
        <v>3</v>
      </c>
      <c r="W22" s="308">
        <v>3</v>
      </c>
      <c r="X22" s="313">
        <v>37</v>
      </c>
      <c r="Y22" s="311">
        <f t="shared" si="22"/>
        <v>47.75</v>
      </c>
      <c r="Z22" s="312" t="str">
        <f t="shared" si="11"/>
        <v>C2</v>
      </c>
      <c r="AA22" s="305">
        <v>16</v>
      </c>
      <c r="AB22" s="329" t="s">
        <v>28</v>
      </c>
      <c r="AC22" s="308">
        <v>6</v>
      </c>
      <c r="AD22" s="308">
        <v>3</v>
      </c>
      <c r="AE22" s="308">
        <v>3</v>
      </c>
      <c r="AF22" s="308">
        <v>54</v>
      </c>
      <c r="AG22" s="309">
        <f t="shared" si="12"/>
        <v>66</v>
      </c>
      <c r="AH22" s="309" t="str">
        <f t="shared" si="13"/>
        <v>B2</v>
      </c>
      <c r="AI22" s="308">
        <v>5</v>
      </c>
      <c r="AJ22" s="308">
        <v>3</v>
      </c>
      <c r="AK22" s="308">
        <v>3</v>
      </c>
      <c r="AL22" s="313">
        <v>43</v>
      </c>
      <c r="AM22" s="311">
        <f t="shared" si="21"/>
        <v>54</v>
      </c>
      <c r="AN22" s="311" t="str">
        <f t="shared" si="15"/>
        <v>C1</v>
      </c>
      <c r="AO22" s="319">
        <v>6.75</v>
      </c>
      <c r="AP22" s="308">
        <v>3</v>
      </c>
      <c r="AQ22" s="308">
        <v>3</v>
      </c>
      <c r="AR22" s="308">
        <v>43</v>
      </c>
      <c r="AS22" s="309">
        <f t="shared" si="16"/>
        <v>55.75</v>
      </c>
      <c r="AT22" s="309" t="str">
        <f t="shared" si="17"/>
        <v>C1</v>
      </c>
      <c r="AU22" s="330">
        <v>6.25</v>
      </c>
      <c r="AV22" s="313">
        <v>3</v>
      </c>
      <c r="AW22" s="308">
        <v>3</v>
      </c>
      <c r="AX22" s="313">
        <v>39</v>
      </c>
      <c r="AY22" s="311">
        <f t="shared" si="23"/>
        <v>51.25</v>
      </c>
      <c r="AZ22" s="315" t="str">
        <f t="shared" si="18"/>
        <v>C1</v>
      </c>
      <c r="BA22" s="316">
        <v>16</v>
      </c>
      <c r="BB22" s="331" t="s">
        <v>28</v>
      </c>
      <c r="BC22" s="326">
        <v>21</v>
      </c>
      <c r="BD22" s="313">
        <v>18</v>
      </c>
      <c r="BE22" s="327" t="s">
        <v>225</v>
      </c>
      <c r="BF22" s="319" t="s">
        <v>225</v>
      </c>
      <c r="BG22" s="328" t="s">
        <v>225</v>
      </c>
      <c r="BH22" s="319" t="s">
        <v>225</v>
      </c>
      <c r="BI22" s="297">
        <v>250.25</v>
      </c>
      <c r="BJ22" s="297">
        <v>214</v>
      </c>
      <c r="BK22" s="311">
        <f t="shared" si="24"/>
        <v>464.25</v>
      </c>
      <c r="BL22" s="150">
        <f t="shared" si="19"/>
        <v>51.583333333333336</v>
      </c>
      <c r="BM22" s="312" t="str">
        <f t="shared" si="20"/>
        <v>C1</v>
      </c>
      <c r="BN22" s="287" t="s">
        <v>525</v>
      </c>
    </row>
    <row r="23" spans="1:66" ht="15.75">
      <c r="A23" s="305">
        <v>17</v>
      </c>
      <c r="B23" s="329" t="s">
        <v>29</v>
      </c>
      <c r="C23" s="307">
        <v>6.75</v>
      </c>
      <c r="D23" s="308">
        <v>4</v>
      </c>
      <c r="E23" s="308">
        <v>4</v>
      </c>
      <c r="F23" s="325">
        <v>58</v>
      </c>
      <c r="G23" s="309">
        <f t="shared" si="5"/>
        <v>72.75</v>
      </c>
      <c r="H23" s="309" t="str">
        <f t="shared" si="6"/>
        <v>B1</v>
      </c>
      <c r="I23" s="319">
        <v>6.75</v>
      </c>
      <c r="J23" s="308">
        <v>4</v>
      </c>
      <c r="K23" s="308">
        <v>4</v>
      </c>
      <c r="L23" s="308">
        <v>54</v>
      </c>
      <c r="M23" s="308">
        <f t="shared" si="7"/>
        <v>68.75</v>
      </c>
      <c r="N23" s="309" t="str">
        <f t="shared" si="8"/>
        <v>B2</v>
      </c>
      <c r="O23" s="325">
        <v>8</v>
      </c>
      <c r="P23" s="308">
        <v>4</v>
      </c>
      <c r="Q23" s="308">
        <v>4</v>
      </c>
      <c r="R23" s="308">
        <v>66</v>
      </c>
      <c r="S23" s="309">
        <f t="shared" si="9"/>
        <v>82</v>
      </c>
      <c r="T23" s="309" t="str">
        <f t="shared" si="10"/>
        <v>A2</v>
      </c>
      <c r="U23" s="308">
        <v>8</v>
      </c>
      <c r="V23" s="308">
        <v>4</v>
      </c>
      <c r="W23" s="308">
        <v>4</v>
      </c>
      <c r="X23" s="313">
        <v>61</v>
      </c>
      <c r="Y23" s="311">
        <f t="shared" si="22"/>
        <v>77</v>
      </c>
      <c r="Z23" s="312" t="str">
        <f t="shared" si="11"/>
        <v>B1</v>
      </c>
      <c r="AA23" s="305">
        <v>17</v>
      </c>
      <c r="AB23" s="329" t="s">
        <v>29</v>
      </c>
      <c r="AC23" s="308">
        <v>6.5</v>
      </c>
      <c r="AD23" s="308">
        <v>4</v>
      </c>
      <c r="AE23" s="308">
        <v>4</v>
      </c>
      <c r="AF23" s="308">
        <v>51</v>
      </c>
      <c r="AG23" s="309">
        <f t="shared" si="12"/>
        <v>65.5</v>
      </c>
      <c r="AH23" s="309" t="str">
        <f t="shared" si="13"/>
        <v>B2</v>
      </c>
      <c r="AI23" s="319">
        <v>7.25</v>
      </c>
      <c r="AJ23" s="308">
        <v>4</v>
      </c>
      <c r="AK23" s="308">
        <v>4</v>
      </c>
      <c r="AL23" s="313">
        <v>50</v>
      </c>
      <c r="AM23" s="311">
        <f t="shared" si="21"/>
        <v>65.25</v>
      </c>
      <c r="AN23" s="311" t="str">
        <f t="shared" si="15"/>
        <v>B2</v>
      </c>
      <c r="AO23" s="319">
        <v>8.5</v>
      </c>
      <c r="AP23" s="308">
        <v>4</v>
      </c>
      <c r="AQ23" s="308">
        <v>4</v>
      </c>
      <c r="AR23" s="308">
        <v>65</v>
      </c>
      <c r="AS23" s="309">
        <f t="shared" si="16"/>
        <v>81.5</v>
      </c>
      <c r="AT23" s="309" t="str">
        <f t="shared" si="17"/>
        <v>A2</v>
      </c>
      <c r="AU23" s="330">
        <v>8.75</v>
      </c>
      <c r="AV23" s="313">
        <v>4</v>
      </c>
      <c r="AW23" s="308">
        <v>4</v>
      </c>
      <c r="AX23" s="313">
        <v>55</v>
      </c>
      <c r="AY23" s="311">
        <f t="shared" si="23"/>
        <v>71.75</v>
      </c>
      <c r="AZ23" s="315" t="str">
        <f t="shared" si="18"/>
        <v>B1</v>
      </c>
      <c r="BA23" s="316">
        <v>17</v>
      </c>
      <c r="BB23" s="331" t="s">
        <v>29</v>
      </c>
      <c r="BC23" s="326">
        <v>41</v>
      </c>
      <c r="BD23" s="313">
        <v>38</v>
      </c>
      <c r="BE23" s="327" t="s">
        <v>509</v>
      </c>
      <c r="BF23" s="319" t="s">
        <v>511</v>
      </c>
      <c r="BG23" s="328" t="s">
        <v>510</v>
      </c>
      <c r="BH23" s="319" t="s">
        <v>511</v>
      </c>
      <c r="BI23" s="297">
        <f t="shared" si="25"/>
        <v>342.75</v>
      </c>
      <c r="BJ23" s="297">
        <f t="shared" si="1"/>
        <v>320.75</v>
      </c>
      <c r="BK23" s="311">
        <f t="shared" si="24"/>
        <v>663.5</v>
      </c>
      <c r="BL23" s="150">
        <f t="shared" si="19"/>
        <v>73.722222222222229</v>
      </c>
      <c r="BM23" s="312" t="str">
        <f t="shared" si="20"/>
        <v>B1</v>
      </c>
      <c r="BN23" s="287" t="s">
        <v>530</v>
      </c>
    </row>
    <row r="24" spans="1:66" ht="15.75">
      <c r="A24" s="305">
        <v>18</v>
      </c>
      <c r="B24" s="329" t="s">
        <v>30</v>
      </c>
      <c r="C24" s="307">
        <v>8</v>
      </c>
      <c r="D24" s="308">
        <v>5</v>
      </c>
      <c r="E24" s="308">
        <v>4</v>
      </c>
      <c r="F24" s="325">
        <v>62</v>
      </c>
      <c r="G24" s="309">
        <f t="shared" si="5"/>
        <v>79</v>
      </c>
      <c r="H24" s="309" t="str">
        <f t="shared" si="6"/>
        <v>B1</v>
      </c>
      <c r="I24" s="335">
        <v>8.75</v>
      </c>
      <c r="J24" s="308">
        <v>5</v>
      </c>
      <c r="K24" s="308">
        <v>4</v>
      </c>
      <c r="L24" s="308">
        <v>60</v>
      </c>
      <c r="M24" s="308">
        <f t="shared" si="7"/>
        <v>77.75</v>
      </c>
      <c r="N24" s="309" t="str">
        <f t="shared" si="8"/>
        <v>B1</v>
      </c>
      <c r="O24" s="325">
        <v>9</v>
      </c>
      <c r="P24" s="308">
        <v>5</v>
      </c>
      <c r="Q24" s="308">
        <v>4</v>
      </c>
      <c r="R24" s="308">
        <v>66</v>
      </c>
      <c r="S24" s="309">
        <f t="shared" si="9"/>
        <v>84</v>
      </c>
      <c r="T24" s="309" t="str">
        <f t="shared" si="10"/>
        <v>A2</v>
      </c>
      <c r="U24" s="335">
        <v>7.5</v>
      </c>
      <c r="V24" s="308">
        <v>5</v>
      </c>
      <c r="W24" s="308">
        <v>4</v>
      </c>
      <c r="X24" s="313">
        <v>62</v>
      </c>
      <c r="Y24" s="311">
        <f t="shared" si="22"/>
        <v>78.5</v>
      </c>
      <c r="Z24" s="312" t="str">
        <f t="shared" si="11"/>
        <v>B1</v>
      </c>
      <c r="AA24" s="305">
        <v>18</v>
      </c>
      <c r="AB24" s="329" t="s">
        <v>30</v>
      </c>
      <c r="AC24" s="308">
        <v>9.75</v>
      </c>
      <c r="AD24" s="308">
        <v>5</v>
      </c>
      <c r="AE24" s="308">
        <v>4</v>
      </c>
      <c r="AF24" s="308">
        <v>71</v>
      </c>
      <c r="AG24" s="309">
        <f t="shared" si="12"/>
        <v>89.75</v>
      </c>
      <c r="AH24" s="309" t="str">
        <f t="shared" si="13"/>
        <v>A2</v>
      </c>
      <c r="AI24" s="335">
        <v>7.25</v>
      </c>
      <c r="AJ24" s="308">
        <v>5</v>
      </c>
      <c r="AK24" s="308">
        <v>4</v>
      </c>
      <c r="AL24" s="313">
        <v>76</v>
      </c>
      <c r="AM24" s="311">
        <f t="shared" si="21"/>
        <v>92.25</v>
      </c>
      <c r="AN24" s="311" t="str">
        <f t="shared" si="15"/>
        <v>A1</v>
      </c>
      <c r="AO24" s="319">
        <v>8.25</v>
      </c>
      <c r="AP24" s="308">
        <v>5</v>
      </c>
      <c r="AQ24" s="308">
        <v>4</v>
      </c>
      <c r="AR24" s="308">
        <v>64</v>
      </c>
      <c r="AS24" s="309">
        <f t="shared" si="16"/>
        <v>81.25</v>
      </c>
      <c r="AT24" s="309" t="str">
        <f t="shared" si="17"/>
        <v>A2</v>
      </c>
      <c r="AU24" s="314">
        <v>7.5</v>
      </c>
      <c r="AV24" s="313">
        <v>5</v>
      </c>
      <c r="AW24" s="308">
        <v>4</v>
      </c>
      <c r="AX24" s="313">
        <v>68</v>
      </c>
      <c r="AY24" s="311">
        <f t="shared" si="23"/>
        <v>84.5</v>
      </c>
      <c r="AZ24" s="315" t="str">
        <f t="shared" si="18"/>
        <v>A2</v>
      </c>
      <c r="BA24" s="316">
        <v>18</v>
      </c>
      <c r="BB24" s="331" t="s">
        <v>30</v>
      </c>
      <c r="BC24" s="336">
        <v>37.5</v>
      </c>
      <c r="BD24" s="337">
        <v>41.5</v>
      </c>
      <c r="BE24" s="338" t="s">
        <v>509</v>
      </c>
      <c r="BF24" s="339" t="s">
        <v>509</v>
      </c>
      <c r="BG24" s="340" t="s">
        <v>510</v>
      </c>
      <c r="BH24" s="339" t="s">
        <v>501</v>
      </c>
      <c r="BI24" s="341">
        <f t="shared" si="25"/>
        <v>371.5</v>
      </c>
      <c r="BJ24" s="341">
        <f t="shared" si="1"/>
        <v>374.5</v>
      </c>
      <c r="BK24" s="342">
        <f t="shared" si="24"/>
        <v>746</v>
      </c>
      <c r="BL24" s="150">
        <f t="shared" si="19"/>
        <v>82.888888888888886</v>
      </c>
      <c r="BM24" s="343" t="str">
        <f t="shared" si="20"/>
        <v>A2</v>
      </c>
      <c r="BN24" s="287" t="s">
        <v>531</v>
      </c>
    </row>
    <row r="25" spans="1:66" ht="15.75">
      <c r="A25" s="305">
        <v>19</v>
      </c>
      <c r="B25" s="329" t="s">
        <v>31</v>
      </c>
      <c r="C25" s="307">
        <v>9.5</v>
      </c>
      <c r="D25" s="308">
        <v>5</v>
      </c>
      <c r="E25" s="308">
        <v>5</v>
      </c>
      <c r="F25" s="325">
        <v>76</v>
      </c>
      <c r="G25" s="309">
        <f t="shared" si="5"/>
        <v>95.5</v>
      </c>
      <c r="H25" s="309" t="str">
        <f t="shared" si="6"/>
        <v>A1</v>
      </c>
      <c r="I25" s="334">
        <v>9.5</v>
      </c>
      <c r="J25" s="308">
        <v>5</v>
      </c>
      <c r="K25" s="308">
        <v>5</v>
      </c>
      <c r="L25" s="308">
        <v>70</v>
      </c>
      <c r="M25" s="308">
        <f t="shared" si="7"/>
        <v>89.5</v>
      </c>
      <c r="N25" s="309" t="str">
        <f t="shared" si="8"/>
        <v>A2</v>
      </c>
      <c r="O25" s="333">
        <v>9.5</v>
      </c>
      <c r="P25" s="308">
        <v>5</v>
      </c>
      <c r="Q25" s="308">
        <v>5</v>
      </c>
      <c r="R25" s="308">
        <v>77</v>
      </c>
      <c r="S25" s="309">
        <f t="shared" si="9"/>
        <v>96.5</v>
      </c>
      <c r="T25" s="309" t="str">
        <f t="shared" si="10"/>
        <v>A1</v>
      </c>
      <c r="U25" s="334">
        <v>9</v>
      </c>
      <c r="V25" s="308">
        <v>5</v>
      </c>
      <c r="W25" s="308">
        <v>5</v>
      </c>
      <c r="X25" s="313">
        <v>71</v>
      </c>
      <c r="Y25" s="311">
        <f t="shared" si="22"/>
        <v>90</v>
      </c>
      <c r="Z25" s="312" t="str">
        <f t="shared" si="11"/>
        <v>A2</v>
      </c>
      <c r="AA25" s="305">
        <v>19</v>
      </c>
      <c r="AB25" s="329" t="s">
        <v>31</v>
      </c>
      <c r="AC25" s="308">
        <v>9.75</v>
      </c>
      <c r="AD25" s="308">
        <v>5</v>
      </c>
      <c r="AE25" s="308">
        <v>5</v>
      </c>
      <c r="AF25" s="308">
        <v>79</v>
      </c>
      <c r="AG25" s="309">
        <f t="shared" si="12"/>
        <v>98.75</v>
      </c>
      <c r="AH25" s="309" t="str">
        <f t="shared" si="13"/>
        <v>A1</v>
      </c>
      <c r="AI25" s="334">
        <v>9</v>
      </c>
      <c r="AJ25" s="308">
        <v>5</v>
      </c>
      <c r="AK25" s="308">
        <v>5</v>
      </c>
      <c r="AL25" s="313">
        <v>75</v>
      </c>
      <c r="AM25" s="311">
        <f t="shared" si="21"/>
        <v>94</v>
      </c>
      <c r="AN25" s="311" t="str">
        <f t="shared" si="15"/>
        <v>A1</v>
      </c>
      <c r="AO25" s="319">
        <v>10</v>
      </c>
      <c r="AP25" s="308">
        <v>5</v>
      </c>
      <c r="AQ25" s="308">
        <v>5</v>
      </c>
      <c r="AR25" s="308">
        <v>78</v>
      </c>
      <c r="AS25" s="309">
        <f t="shared" si="16"/>
        <v>98</v>
      </c>
      <c r="AT25" s="309" t="str">
        <f t="shared" si="17"/>
        <v>A1</v>
      </c>
      <c r="AU25" s="314">
        <v>9.5</v>
      </c>
      <c r="AV25" s="313">
        <v>5</v>
      </c>
      <c r="AW25" s="308">
        <v>5</v>
      </c>
      <c r="AX25" s="313">
        <v>76</v>
      </c>
      <c r="AY25" s="311">
        <f t="shared" si="23"/>
        <v>95.5</v>
      </c>
      <c r="AZ25" s="315" t="str">
        <f t="shared" si="18"/>
        <v>A1</v>
      </c>
      <c r="BA25" s="316">
        <v>19</v>
      </c>
      <c r="BB25" s="331" t="s">
        <v>31</v>
      </c>
      <c r="BC25" s="344">
        <v>49</v>
      </c>
      <c r="BD25" s="313">
        <v>50</v>
      </c>
      <c r="BE25" s="345" t="s">
        <v>501</v>
      </c>
      <c r="BF25" s="319" t="s">
        <v>509</v>
      </c>
      <c r="BG25" s="345" t="s">
        <v>501</v>
      </c>
      <c r="BH25" s="319" t="s">
        <v>510</v>
      </c>
      <c r="BI25" s="297">
        <f t="shared" si="25"/>
        <v>437.75</v>
      </c>
      <c r="BJ25" s="297">
        <f t="shared" si="1"/>
        <v>419</v>
      </c>
      <c r="BK25" s="311">
        <f t="shared" si="24"/>
        <v>856.75</v>
      </c>
      <c r="BL25" s="150">
        <f t="shared" si="19"/>
        <v>95.194444444444443</v>
      </c>
      <c r="BM25" s="312" t="str">
        <f t="shared" si="20"/>
        <v>A1</v>
      </c>
      <c r="BN25" s="287" t="s">
        <v>526</v>
      </c>
    </row>
    <row r="26" spans="1:66" ht="15.75">
      <c r="A26" s="305">
        <v>20</v>
      </c>
      <c r="B26" s="329" t="s">
        <v>32</v>
      </c>
      <c r="C26" s="307">
        <v>8.5</v>
      </c>
      <c r="D26" s="308">
        <v>4</v>
      </c>
      <c r="E26" s="308">
        <v>4</v>
      </c>
      <c r="F26" s="325">
        <v>65</v>
      </c>
      <c r="G26" s="309">
        <f t="shared" si="5"/>
        <v>81.5</v>
      </c>
      <c r="H26" s="309" t="str">
        <f t="shared" si="6"/>
        <v>A2</v>
      </c>
      <c r="I26" s="319">
        <v>8.5</v>
      </c>
      <c r="J26" s="308">
        <v>4</v>
      </c>
      <c r="K26" s="308">
        <v>4</v>
      </c>
      <c r="L26" s="308">
        <v>63</v>
      </c>
      <c r="M26" s="308">
        <f t="shared" si="7"/>
        <v>79.5</v>
      </c>
      <c r="N26" s="309" t="str">
        <f t="shared" si="8"/>
        <v>B1</v>
      </c>
      <c r="O26" s="333">
        <v>8.75</v>
      </c>
      <c r="P26" s="308">
        <v>4</v>
      </c>
      <c r="Q26" s="308">
        <v>4</v>
      </c>
      <c r="R26" s="308">
        <v>62</v>
      </c>
      <c r="S26" s="309">
        <f t="shared" si="9"/>
        <v>78.75</v>
      </c>
      <c r="T26" s="309" t="str">
        <f t="shared" si="10"/>
        <v>B1</v>
      </c>
      <c r="U26" s="319">
        <v>8</v>
      </c>
      <c r="V26" s="308">
        <v>4</v>
      </c>
      <c r="W26" s="308">
        <v>4</v>
      </c>
      <c r="X26" s="313">
        <v>65</v>
      </c>
      <c r="Y26" s="311">
        <f t="shared" si="22"/>
        <v>81</v>
      </c>
      <c r="Z26" s="312" t="str">
        <f t="shared" si="11"/>
        <v>A2</v>
      </c>
      <c r="AA26" s="305">
        <v>20</v>
      </c>
      <c r="AB26" s="329" t="s">
        <v>32</v>
      </c>
      <c r="AC26" s="308">
        <v>8.75</v>
      </c>
      <c r="AD26" s="308">
        <v>4</v>
      </c>
      <c r="AE26" s="308">
        <v>4</v>
      </c>
      <c r="AF26" s="308">
        <v>73</v>
      </c>
      <c r="AG26" s="309">
        <f t="shared" si="12"/>
        <v>89.75</v>
      </c>
      <c r="AH26" s="309" t="str">
        <f t="shared" si="13"/>
        <v>A2</v>
      </c>
      <c r="AI26" s="319">
        <v>7.5</v>
      </c>
      <c r="AJ26" s="308">
        <v>4</v>
      </c>
      <c r="AK26" s="308">
        <v>4</v>
      </c>
      <c r="AL26" s="313">
        <v>68</v>
      </c>
      <c r="AM26" s="311">
        <f t="shared" si="21"/>
        <v>83.5</v>
      </c>
      <c r="AN26" s="311" t="str">
        <f t="shared" si="15"/>
        <v>A2</v>
      </c>
      <c r="AO26" s="319">
        <v>9.25</v>
      </c>
      <c r="AP26" s="308">
        <v>4</v>
      </c>
      <c r="AQ26" s="308">
        <v>4</v>
      </c>
      <c r="AR26" s="308">
        <v>65</v>
      </c>
      <c r="AS26" s="309">
        <f t="shared" si="16"/>
        <v>82.25</v>
      </c>
      <c r="AT26" s="309" t="str">
        <f t="shared" si="17"/>
        <v>A2</v>
      </c>
      <c r="AU26" s="330">
        <v>7.25</v>
      </c>
      <c r="AV26" s="313">
        <v>4</v>
      </c>
      <c r="AW26" s="308">
        <v>4</v>
      </c>
      <c r="AX26" s="313">
        <v>64</v>
      </c>
      <c r="AY26" s="311">
        <f t="shared" si="23"/>
        <v>79.25</v>
      </c>
      <c r="AZ26" s="315" t="str">
        <f t="shared" si="18"/>
        <v>B1</v>
      </c>
      <c r="BA26" s="316">
        <v>20</v>
      </c>
      <c r="BB26" s="331" t="s">
        <v>32</v>
      </c>
      <c r="BC26" s="344">
        <v>43</v>
      </c>
      <c r="BD26" s="313">
        <v>45</v>
      </c>
      <c r="BE26" s="345" t="s">
        <v>501</v>
      </c>
      <c r="BF26" s="319" t="s">
        <v>509</v>
      </c>
      <c r="BG26" s="345" t="s">
        <v>509</v>
      </c>
      <c r="BH26" s="319" t="s">
        <v>511</v>
      </c>
      <c r="BI26" s="297">
        <f t="shared" si="25"/>
        <v>375.25</v>
      </c>
      <c r="BJ26" s="297">
        <f t="shared" si="1"/>
        <v>368.25</v>
      </c>
      <c r="BK26" s="311">
        <f t="shared" si="24"/>
        <v>743.5</v>
      </c>
      <c r="BL26" s="150">
        <f t="shared" si="19"/>
        <v>82.611111111111114</v>
      </c>
      <c r="BM26" s="312" t="str">
        <f t="shared" si="20"/>
        <v>A2</v>
      </c>
      <c r="BN26" s="287" t="s">
        <v>531</v>
      </c>
    </row>
    <row r="27" spans="1:66" ht="15.75">
      <c r="A27" s="305">
        <v>21</v>
      </c>
      <c r="B27" s="329" t="s">
        <v>33</v>
      </c>
      <c r="C27" s="307">
        <v>8.25</v>
      </c>
      <c r="D27" s="308">
        <v>5</v>
      </c>
      <c r="E27" s="308">
        <v>5</v>
      </c>
      <c r="F27" s="308">
        <v>68</v>
      </c>
      <c r="G27" s="309">
        <f t="shared" si="5"/>
        <v>86.25</v>
      </c>
      <c r="H27" s="309" t="str">
        <f t="shared" si="6"/>
        <v>A2</v>
      </c>
      <c r="I27" s="319">
        <v>9.5</v>
      </c>
      <c r="J27" s="308">
        <v>5</v>
      </c>
      <c r="K27" s="308">
        <v>5</v>
      </c>
      <c r="L27" s="308">
        <v>69</v>
      </c>
      <c r="M27" s="308">
        <f t="shared" si="7"/>
        <v>88.5</v>
      </c>
      <c r="N27" s="309" t="str">
        <f t="shared" si="8"/>
        <v>A2</v>
      </c>
      <c r="O27" s="309">
        <v>9</v>
      </c>
      <c r="P27" s="308">
        <v>5</v>
      </c>
      <c r="Q27" s="308">
        <v>5</v>
      </c>
      <c r="R27" s="346">
        <v>76</v>
      </c>
      <c r="S27" s="309">
        <f t="shared" si="9"/>
        <v>95</v>
      </c>
      <c r="T27" s="309" t="str">
        <f t="shared" si="10"/>
        <v>A1</v>
      </c>
      <c r="U27" s="308">
        <v>9.75</v>
      </c>
      <c r="V27" s="308">
        <v>5</v>
      </c>
      <c r="W27" s="308">
        <v>5</v>
      </c>
      <c r="X27" s="313">
        <v>70</v>
      </c>
      <c r="Y27" s="311">
        <f t="shared" si="22"/>
        <v>89.75</v>
      </c>
      <c r="Z27" s="312" t="str">
        <f t="shared" si="11"/>
        <v>A2</v>
      </c>
      <c r="AA27" s="305">
        <v>21</v>
      </c>
      <c r="AB27" s="329" t="s">
        <v>33</v>
      </c>
      <c r="AC27" s="319">
        <v>9.5</v>
      </c>
      <c r="AD27" s="308">
        <v>5</v>
      </c>
      <c r="AE27" s="308">
        <v>5</v>
      </c>
      <c r="AF27" s="308">
        <v>77</v>
      </c>
      <c r="AG27" s="309">
        <f t="shared" si="12"/>
        <v>96.5</v>
      </c>
      <c r="AH27" s="309" t="str">
        <f t="shared" si="13"/>
        <v>A1</v>
      </c>
      <c r="AI27" s="308">
        <v>8.25</v>
      </c>
      <c r="AJ27" s="308">
        <v>5</v>
      </c>
      <c r="AK27" s="308">
        <v>5</v>
      </c>
      <c r="AL27" s="313">
        <v>74</v>
      </c>
      <c r="AM27" s="311">
        <f t="shared" si="21"/>
        <v>92.25</v>
      </c>
      <c r="AN27" s="311" t="str">
        <f t="shared" si="15"/>
        <v>A1</v>
      </c>
      <c r="AO27" s="319">
        <v>9.5</v>
      </c>
      <c r="AP27" s="308">
        <v>5</v>
      </c>
      <c r="AQ27" s="308">
        <v>5</v>
      </c>
      <c r="AR27" s="308">
        <v>73</v>
      </c>
      <c r="AS27" s="309">
        <f t="shared" si="16"/>
        <v>92.5</v>
      </c>
      <c r="AT27" s="309" t="str">
        <f t="shared" si="17"/>
        <v>A1</v>
      </c>
      <c r="AU27" s="330">
        <v>10</v>
      </c>
      <c r="AV27" s="313">
        <v>5</v>
      </c>
      <c r="AW27" s="308">
        <v>5</v>
      </c>
      <c r="AX27" s="313">
        <v>77</v>
      </c>
      <c r="AY27" s="311">
        <f t="shared" si="23"/>
        <v>97</v>
      </c>
      <c r="AZ27" s="315" t="str">
        <f t="shared" si="18"/>
        <v>A1</v>
      </c>
      <c r="BA27" s="316">
        <v>21</v>
      </c>
      <c r="BB27" s="331" t="s">
        <v>33</v>
      </c>
      <c r="BC27" s="344">
        <v>41</v>
      </c>
      <c r="BD27" s="313">
        <v>49</v>
      </c>
      <c r="BE27" s="344">
        <v>40</v>
      </c>
      <c r="BF27" s="319" t="s">
        <v>509</v>
      </c>
      <c r="BG27" s="345" t="s">
        <v>501</v>
      </c>
      <c r="BH27" s="319" t="s">
        <v>501</v>
      </c>
      <c r="BI27" s="297">
        <f t="shared" si="25"/>
        <v>411.25</v>
      </c>
      <c r="BJ27" s="297">
        <f t="shared" si="1"/>
        <v>416.5</v>
      </c>
      <c r="BK27" s="311">
        <f t="shared" si="24"/>
        <v>827.75</v>
      </c>
      <c r="BL27" s="150">
        <f t="shared" si="19"/>
        <v>91.972222222222229</v>
      </c>
      <c r="BM27" s="312" t="str">
        <f t="shared" si="20"/>
        <v>A1</v>
      </c>
      <c r="BN27" s="287" t="s">
        <v>518</v>
      </c>
    </row>
    <row r="28" spans="1:66" ht="15.75">
      <c r="A28" s="305">
        <v>22</v>
      </c>
      <c r="B28" s="329" t="s">
        <v>34</v>
      </c>
      <c r="C28" s="307">
        <v>8.5</v>
      </c>
      <c r="D28" s="308">
        <v>5</v>
      </c>
      <c r="E28" s="308">
        <v>4</v>
      </c>
      <c r="F28" s="325">
        <v>61</v>
      </c>
      <c r="G28" s="309">
        <f t="shared" si="5"/>
        <v>78.5</v>
      </c>
      <c r="H28" s="309" t="str">
        <f t="shared" si="6"/>
        <v>B1</v>
      </c>
      <c r="I28" s="319">
        <v>8.75</v>
      </c>
      <c r="J28" s="308">
        <v>5</v>
      </c>
      <c r="K28" s="308">
        <v>4</v>
      </c>
      <c r="L28" s="308">
        <v>51</v>
      </c>
      <c r="M28" s="308">
        <f t="shared" si="7"/>
        <v>68.75</v>
      </c>
      <c r="N28" s="309" t="str">
        <f t="shared" si="8"/>
        <v>B2</v>
      </c>
      <c r="O28" s="325">
        <v>8.5</v>
      </c>
      <c r="P28" s="308">
        <v>5</v>
      </c>
      <c r="Q28" s="308">
        <v>4</v>
      </c>
      <c r="R28" s="308">
        <v>60</v>
      </c>
      <c r="S28" s="309">
        <f t="shared" si="9"/>
        <v>77.5</v>
      </c>
      <c r="T28" s="309" t="str">
        <f t="shared" si="10"/>
        <v>B1</v>
      </c>
      <c r="U28" s="319">
        <v>6.75</v>
      </c>
      <c r="V28" s="308">
        <v>5</v>
      </c>
      <c r="W28" s="308">
        <v>4</v>
      </c>
      <c r="X28" s="313">
        <v>55</v>
      </c>
      <c r="Y28" s="311">
        <f t="shared" si="22"/>
        <v>70.75</v>
      </c>
      <c r="Z28" s="312" t="str">
        <f t="shared" si="11"/>
        <v>B2</v>
      </c>
      <c r="AA28" s="305">
        <v>22</v>
      </c>
      <c r="AB28" s="329" t="s">
        <v>34</v>
      </c>
      <c r="AC28" s="308">
        <v>9</v>
      </c>
      <c r="AD28" s="308">
        <v>5</v>
      </c>
      <c r="AE28" s="308">
        <v>4</v>
      </c>
      <c r="AF28" s="308">
        <v>65</v>
      </c>
      <c r="AG28" s="309">
        <f t="shared" si="12"/>
        <v>83</v>
      </c>
      <c r="AH28" s="309" t="str">
        <f t="shared" si="13"/>
        <v>A2</v>
      </c>
      <c r="AI28" s="319">
        <v>7.25</v>
      </c>
      <c r="AJ28" s="308">
        <v>5</v>
      </c>
      <c r="AK28" s="308">
        <v>4</v>
      </c>
      <c r="AL28" s="313">
        <v>66</v>
      </c>
      <c r="AM28" s="311">
        <f t="shared" si="21"/>
        <v>82.25</v>
      </c>
      <c r="AN28" s="311" t="str">
        <f t="shared" si="15"/>
        <v>A2</v>
      </c>
      <c r="AO28" s="319">
        <v>9</v>
      </c>
      <c r="AP28" s="308">
        <v>5</v>
      </c>
      <c r="AQ28" s="308">
        <v>4</v>
      </c>
      <c r="AR28" s="308">
        <v>65</v>
      </c>
      <c r="AS28" s="309">
        <f t="shared" si="16"/>
        <v>83</v>
      </c>
      <c r="AT28" s="309" t="str">
        <f t="shared" si="17"/>
        <v>A2</v>
      </c>
      <c r="AU28" s="330">
        <v>8.5</v>
      </c>
      <c r="AV28" s="308">
        <v>5</v>
      </c>
      <c r="AW28" s="308">
        <v>4</v>
      </c>
      <c r="AX28" s="313">
        <v>51</v>
      </c>
      <c r="AY28" s="311">
        <f t="shared" si="23"/>
        <v>68.5</v>
      </c>
      <c r="AZ28" s="315" t="str">
        <f t="shared" si="18"/>
        <v>B2</v>
      </c>
      <c r="BA28" s="316">
        <v>22</v>
      </c>
      <c r="BB28" s="331" t="s">
        <v>34</v>
      </c>
      <c r="BC28" s="344">
        <v>36.5</v>
      </c>
      <c r="BD28" s="313">
        <v>38</v>
      </c>
      <c r="BE28" s="345" t="s">
        <v>509</v>
      </c>
      <c r="BF28" s="319" t="s">
        <v>511</v>
      </c>
      <c r="BG28" s="345" t="s">
        <v>510</v>
      </c>
      <c r="BH28" s="319" t="s">
        <v>511</v>
      </c>
      <c r="BI28" s="297">
        <f t="shared" si="25"/>
        <v>358.5</v>
      </c>
      <c r="BJ28" s="297">
        <v>328.25</v>
      </c>
      <c r="BK28" s="311">
        <f t="shared" ref="BK28:BK43" si="26">SUM(BI28:BJ28)</f>
        <v>686.75</v>
      </c>
      <c r="BL28" s="150">
        <f t="shared" si="19"/>
        <v>76.305555555555557</v>
      </c>
      <c r="BM28" s="312" t="str">
        <f t="shared" si="20"/>
        <v>B1</v>
      </c>
      <c r="BN28" s="287" t="s">
        <v>532</v>
      </c>
    </row>
    <row r="29" spans="1:66" ht="15.75">
      <c r="A29" s="305">
        <v>23</v>
      </c>
      <c r="B29" s="329" t="s">
        <v>35</v>
      </c>
      <c r="C29" s="307">
        <v>8.25</v>
      </c>
      <c r="D29" s="308">
        <v>4</v>
      </c>
      <c r="E29" s="308">
        <v>4</v>
      </c>
      <c r="F29" s="325">
        <v>65</v>
      </c>
      <c r="G29" s="309">
        <f t="shared" si="5"/>
        <v>81.25</v>
      </c>
      <c r="H29" s="309" t="str">
        <f t="shared" si="6"/>
        <v>A2</v>
      </c>
      <c r="I29" s="319">
        <v>7</v>
      </c>
      <c r="J29" s="308">
        <v>4</v>
      </c>
      <c r="K29" s="308">
        <v>4</v>
      </c>
      <c r="L29" s="308">
        <v>66</v>
      </c>
      <c r="M29" s="308">
        <f t="shared" si="7"/>
        <v>81</v>
      </c>
      <c r="N29" s="309" t="str">
        <f t="shared" si="8"/>
        <v>A2</v>
      </c>
      <c r="O29" s="333">
        <v>8.75</v>
      </c>
      <c r="P29" s="308">
        <v>4</v>
      </c>
      <c r="Q29" s="308">
        <v>4</v>
      </c>
      <c r="R29" s="308">
        <v>61</v>
      </c>
      <c r="S29" s="309">
        <f t="shared" si="9"/>
        <v>77.75</v>
      </c>
      <c r="T29" s="309" t="str">
        <f t="shared" si="10"/>
        <v>B1</v>
      </c>
      <c r="U29" s="319">
        <v>7.5</v>
      </c>
      <c r="V29" s="308">
        <v>4</v>
      </c>
      <c r="W29" s="308">
        <v>4</v>
      </c>
      <c r="X29" s="313">
        <v>55</v>
      </c>
      <c r="Y29" s="311">
        <f t="shared" si="22"/>
        <v>70.5</v>
      </c>
      <c r="Z29" s="312" t="str">
        <f t="shared" si="11"/>
        <v>B2</v>
      </c>
      <c r="AA29" s="305">
        <v>23</v>
      </c>
      <c r="AB29" s="329" t="s">
        <v>35</v>
      </c>
      <c r="AC29" s="308">
        <v>9.25</v>
      </c>
      <c r="AD29" s="308">
        <v>4</v>
      </c>
      <c r="AE29" s="308">
        <v>4</v>
      </c>
      <c r="AF29" s="308">
        <v>57</v>
      </c>
      <c r="AG29" s="309">
        <f t="shared" si="12"/>
        <v>74.25</v>
      </c>
      <c r="AH29" s="309" t="str">
        <f t="shared" si="13"/>
        <v>B1</v>
      </c>
      <c r="AI29" s="319">
        <v>7.25</v>
      </c>
      <c r="AJ29" s="308">
        <v>4</v>
      </c>
      <c r="AK29" s="308">
        <v>4</v>
      </c>
      <c r="AL29" s="313">
        <v>62</v>
      </c>
      <c r="AM29" s="311">
        <f t="shared" si="21"/>
        <v>77.25</v>
      </c>
      <c r="AN29" s="311" t="str">
        <f t="shared" si="15"/>
        <v>B1</v>
      </c>
      <c r="AO29" s="308">
        <v>9.75</v>
      </c>
      <c r="AP29" s="308">
        <v>4</v>
      </c>
      <c r="AQ29" s="308">
        <v>4</v>
      </c>
      <c r="AR29" s="308">
        <v>57</v>
      </c>
      <c r="AS29" s="309">
        <f t="shared" si="16"/>
        <v>74.75</v>
      </c>
      <c r="AT29" s="309" t="str">
        <f t="shared" si="17"/>
        <v>B1</v>
      </c>
      <c r="AU29" s="314">
        <v>7.25</v>
      </c>
      <c r="AV29" s="308">
        <v>4</v>
      </c>
      <c r="AW29" s="308">
        <v>4</v>
      </c>
      <c r="AX29" s="313">
        <v>53</v>
      </c>
      <c r="AY29" s="311">
        <f t="shared" si="23"/>
        <v>68.25</v>
      </c>
      <c r="AZ29" s="315" t="str">
        <f t="shared" si="18"/>
        <v>B2</v>
      </c>
      <c r="BA29" s="316">
        <v>23</v>
      </c>
      <c r="BB29" s="331" t="s">
        <v>35</v>
      </c>
      <c r="BC29" s="344">
        <v>27.5</v>
      </c>
      <c r="BD29" s="313">
        <v>30</v>
      </c>
      <c r="BE29" s="334" t="s">
        <v>509</v>
      </c>
      <c r="BF29" s="319" t="s">
        <v>510</v>
      </c>
      <c r="BG29" s="334" t="s">
        <v>513</v>
      </c>
      <c r="BH29" s="319" t="s">
        <v>511</v>
      </c>
      <c r="BI29" s="297">
        <f t="shared" si="25"/>
        <v>335.5</v>
      </c>
      <c r="BJ29" s="297">
        <v>327</v>
      </c>
      <c r="BK29" s="311">
        <v>662.5</v>
      </c>
      <c r="BL29" s="150">
        <f t="shared" si="19"/>
        <v>73.611111111111114</v>
      </c>
      <c r="BM29" s="312" t="str">
        <f t="shared" si="20"/>
        <v>B1</v>
      </c>
      <c r="BN29" s="287" t="s">
        <v>518</v>
      </c>
    </row>
    <row r="30" spans="1:66">
      <c r="A30" s="347">
        <v>24</v>
      </c>
      <c r="B30" s="329" t="s">
        <v>36</v>
      </c>
      <c r="C30" s="307">
        <v>10</v>
      </c>
      <c r="D30" s="308">
        <v>5</v>
      </c>
      <c r="E30" s="308">
        <v>5</v>
      </c>
      <c r="F30" s="308">
        <v>80</v>
      </c>
      <c r="G30" s="309">
        <f t="shared" si="5"/>
        <v>100</v>
      </c>
      <c r="H30" s="309" t="str">
        <f t="shared" si="6"/>
        <v>A1</v>
      </c>
      <c r="I30" s="308">
        <v>9.25</v>
      </c>
      <c r="J30" s="308">
        <v>5</v>
      </c>
      <c r="K30" s="308">
        <v>5</v>
      </c>
      <c r="L30" s="308">
        <v>79</v>
      </c>
      <c r="M30" s="308">
        <f t="shared" si="7"/>
        <v>98.25</v>
      </c>
      <c r="N30" s="309" t="str">
        <f t="shared" si="8"/>
        <v>A1</v>
      </c>
      <c r="O30" s="308">
        <v>10</v>
      </c>
      <c r="P30" s="308">
        <v>5</v>
      </c>
      <c r="Q30" s="308">
        <v>5</v>
      </c>
      <c r="R30" s="308">
        <v>80</v>
      </c>
      <c r="S30" s="309">
        <f t="shared" si="9"/>
        <v>100</v>
      </c>
      <c r="T30" s="309" t="str">
        <f t="shared" si="10"/>
        <v>A1</v>
      </c>
      <c r="U30" s="308">
        <v>10</v>
      </c>
      <c r="V30" s="308">
        <v>5</v>
      </c>
      <c r="W30" s="308">
        <v>5</v>
      </c>
      <c r="X30" s="308">
        <v>78</v>
      </c>
      <c r="Y30" s="311">
        <f t="shared" si="22"/>
        <v>98</v>
      </c>
      <c r="Z30" s="312" t="str">
        <f t="shared" si="11"/>
        <v>A1</v>
      </c>
      <c r="AA30" s="305">
        <v>24</v>
      </c>
      <c r="AB30" s="329" t="s">
        <v>36</v>
      </c>
      <c r="AC30" s="308">
        <v>10</v>
      </c>
      <c r="AD30" s="308">
        <v>5</v>
      </c>
      <c r="AE30" s="308">
        <v>5</v>
      </c>
      <c r="AF30" s="308">
        <v>80</v>
      </c>
      <c r="AG30" s="309">
        <f t="shared" si="12"/>
        <v>100</v>
      </c>
      <c r="AH30" s="309" t="str">
        <f t="shared" si="13"/>
        <v>A1</v>
      </c>
      <c r="AI30" s="319">
        <v>9.75</v>
      </c>
      <c r="AJ30" s="308">
        <v>5</v>
      </c>
      <c r="AK30" s="308">
        <v>5</v>
      </c>
      <c r="AL30" s="308">
        <v>79</v>
      </c>
      <c r="AM30" s="311">
        <f t="shared" si="21"/>
        <v>98.75</v>
      </c>
      <c r="AN30" s="311" t="str">
        <f t="shared" si="15"/>
        <v>A1</v>
      </c>
      <c r="AO30" s="319">
        <v>3.5</v>
      </c>
      <c r="AP30" s="308">
        <v>5</v>
      </c>
      <c r="AQ30" s="308">
        <v>5</v>
      </c>
      <c r="AR30" s="308">
        <v>80</v>
      </c>
      <c r="AS30" s="309">
        <f t="shared" si="16"/>
        <v>93.5</v>
      </c>
      <c r="AT30" s="309" t="str">
        <f t="shared" si="17"/>
        <v>A1</v>
      </c>
      <c r="AU30" s="319">
        <v>10</v>
      </c>
      <c r="AV30" s="308">
        <v>5</v>
      </c>
      <c r="AW30" s="308">
        <v>5</v>
      </c>
      <c r="AX30" s="308">
        <v>80</v>
      </c>
      <c r="AY30" s="311">
        <f t="shared" si="23"/>
        <v>100</v>
      </c>
      <c r="AZ30" s="315" t="str">
        <f t="shared" si="18"/>
        <v>A1</v>
      </c>
      <c r="BA30" s="348">
        <v>24</v>
      </c>
      <c r="BB30" s="331" t="s">
        <v>36</v>
      </c>
      <c r="BC30" s="349">
        <v>50</v>
      </c>
      <c r="BD30" s="349">
        <v>50</v>
      </c>
      <c r="BE30" s="319" t="s">
        <v>501</v>
      </c>
      <c r="BF30" s="319" t="s">
        <v>501</v>
      </c>
      <c r="BG30" s="319" t="s">
        <v>501</v>
      </c>
      <c r="BH30" s="319" t="s">
        <v>501</v>
      </c>
      <c r="BI30" s="297">
        <v>450</v>
      </c>
      <c r="BJ30" s="297">
        <f t="shared" ref="BJ30:BJ43" si="27">(M30+Y30+AM30+AY30+BD30)</f>
        <v>445</v>
      </c>
      <c r="BK30" s="311">
        <f t="shared" si="26"/>
        <v>895</v>
      </c>
      <c r="BL30" s="150">
        <f t="shared" si="19"/>
        <v>99.444444444444443</v>
      </c>
      <c r="BM30" s="312" t="s">
        <v>221</v>
      </c>
      <c r="BN30" s="287" t="s">
        <v>533</v>
      </c>
    </row>
    <row r="31" spans="1:66">
      <c r="A31" s="347">
        <v>25</v>
      </c>
      <c r="B31" s="329" t="s">
        <v>37</v>
      </c>
      <c r="C31" s="307">
        <v>4.25</v>
      </c>
      <c r="D31" s="346">
        <v>4</v>
      </c>
      <c r="E31" s="346">
        <v>3</v>
      </c>
      <c r="F31" s="308">
        <v>28</v>
      </c>
      <c r="G31" s="350">
        <f t="shared" si="5"/>
        <v>39.25</v>
      </c>
      <c r="H31" s="350" t="str">
        <f t="shared" si="6"/>
        <v>D</v>
      </c>
      <c r="I31" s="311">
        <v>5</v>
      </c>
      <c r="J31" s="311">
        <v>4</v>
      </c>
      <c r="K31" s="311">
        <v>3</v>
      </c>
      <c r="L31" s="311">
        <v>46</v>
      </c>
      <c r="M31" s="308">
        <f t="shared" si="7"/>
        <v>58</v>
      </c>
      <c r="N31" s="309" t="str">
        <f t="shared" si="8"/>
        <v>C1</v>
      </c>
      <c r="O31" s="308">
        <v>6.25</v>
      </c>
      <c r="P31" s="308">
        <v>4</v>
      </c>
      <c r="Q31" s="346">
        <v>3</v>
      </c>
      <c r="R31" s="308">
        <v>40</v>
      </c>
      <c r="S31" s="309">
        <f t="shared" si="9"/>
        <v>53.25</v>
      </c>
      <c r="T31" s="309" t="str">
        <f t="shared" si="10"/>
        <v>C1</v>
      </c>
      <c r="U31" s="311">
        <v>7.5</v>
      </c>
      <c r="V31" s="311">
        <v>4</v>
      </c>
      <c r="W31" s="311">
        <v>3</v>
      </c>
      <c r="X31" s="311">
        <v>53</v>
      </c>
      <c r="Y31" s="311">
        <f>SUM(U31:X31)</f>
        <v>67.5</v>
      </c>
      <c r="Z31" s="312" t="str">
        <f t="shared" si="11"/>
        <v>B2</v>
      </c>
      <c r="AA31" s="305">
        <v>25</v>
      </c>
      <c r="AB31" s="329" t="s">
        <v>37</v>
      </c>
      <c r="AC31" s="308">
        <v>7.25</v>
      </c>
      <c r="AD31" s="308">
        <v>4</v>
      </c>
      <c r="AE31" s="308">
        <v>3</v>
      </c>
      <c r="AF31" s="308">
        <v>47</v>
      </c>
      <c r="AG31" s="309">
        <f t="shared" si="12"/>
        <v>61.25</v>
      </c>
      <c r="AH31" s="309" t="str">
        <f t="shared" si="13"/>
        <v>B2</v>
      </c>
      <c r="AI31" s="311">
        <v>4.75</v>
      </c>
      <c r="AJ31" s="311">
        <v>4</v>
      </c>
      <c r="AK31" s="311">
        <v>3</v>
      </c>
      <c r="AL31" s="311">
        <v>55</v>
      </c>
      <c r="AM31" s="311">
        <f t="shared" si="21"/>
        <v>66.75</v>
      </c>
      <c r="AN31" s="311" t="str">
        <f t="shared" si="15"/>
        <v>B2</v>
      </c>
      <c r="AO31" s="319">
        <v>3.5</v>
      </c>
      <c r="AP31" s="308">
        <v>4</v>
      </c>
      <c r="AQ31" s="308">
        <v>3</v>
      </c>
      <c r="AR31" s="308">
        <v>32</v>
      </c>
      <c r="AS31" s="309">
        <f t="shared" si="16"/>
        <v>42.5</v>
      </c>
      <c r="AT31" s="309" t="str">
        <f t="shared" si="17"/>
        <v>C2</v>
      </c>
      <c r="AU31" s="311">
        <v>5.25</v>
      </c>
      <c r="AV31" s="311">
        <v>4</v>
      </c>
      <c r="AW31" s="311">
        <v>3</v>
      </c>
      <c r="AX31" s="311">
        <v>45</v>
      </c>
      <c r="AY31" s="311">
        <f t="shared" si="23"/>
        <v>57.25</v>
      </c>
      <c r="AZ31" s="315" t="str">
        <f t="shared" si="18"/>
        <v>C1</v>
      </c>
      <c r="BA31" s="348">
        <v>25</v>
      </c>
      <c r="BB31" s="331" t="s">
        <v>37</v>
      </c>
      <c r="BC31" s="308">
        <v>8.5</v>
      </c>
      <c r="BD31" s="308">
        <v>28</v>
      </c>
      <c r="BE31" s="319" t="s">
        <v>225</v>
      </c>
      <c r="BF31" s="319" t="s">
        <v>225</v>
      </c>
      <c r="BG31" s="319" t="s">
        <v>225</v>
      </c>
      <c r="BH31" s="319" t="s">
        <v>511</v>
      </c>
      <c r="BI31" s="297">
        <f t="shared" si="25"/>
        <v>204.75</v>
      </c>
      <c r="BJ31" s="297">
        <f t="shared" si="27"/>
        <v>277.5</v>
      </c>
      <c r="BK31" s="311">
        <f t="shared" si="26"/>
        <v>482.25</v>
      </c>
      <c r="BL31" s="150">
        <f t="shared" si="19"/>
        <v>53.583333333333336</v>
      </c>
      <c r="BM31" s="312" t="str">
        <f t="shared" ref="BM31:BM43" si="28">IF(BL31&gt;=91,"A1",IF(BL31&gt;=81,"A2",IF(BL31&gt;=71,"B1",IF(BL31&gt;=61,"B2",IF(BL31&gt;=51,"C1",IF(BL31&gt;=41,"C2",IF(BL31&gt;=33,"D","E")))))))</f>
        <v>C1</v>
      </c>
      <c r="BN31" s="287" t="s">
        <v>534</v>
      </c>
    </row>
    <row r="32" spans="1:66">
      <c r="A32" s="347">
        <v>26</v>
      </c>
      <c r="B32" s="329" t="s">
        <v>38</v>
      </c>
      <c r="C32" s="307">
        <v>8.75</v>
      </c>
      <c r="D32" s="346">
        <v>5</v>
      </c>
      <c r="E32" s="346">
        <v>5</v>
      </c>
      <c r="F32" s="308">
        <v>78</v>
      </c>
      <c r="G32" s="350">
        <f t="shared" si="5"/>
        <v>96.75</v>
      </c>
      <c r="H32" s="350" t="str">
        <f t="shared" si="6"/>
        <v>A1</v>
      </c>
      <c r="I32" s="311">
        <v>9.25</v>
      </c>
      <c r="J32" s="311">
        <v>5</v>
      </c>
      <c r="K32" s="311">
        <v>5</v>
      </c>
      <c r="L32" s="311">
        <v>78</v>
      </c>
      <c r="M32" s="308">
        <f t="shared" si="7"/>
        <v>97.25</v>
      </c>
      <c r="N32" s="309" t="str">
        <f t="shared" si="8"/>
        <v>A1</v>
      </c>
      <c r="O32" s="319">
        <v>9.75</v>
      </c>
      <c r="P32" s="308">
        <v>5</v>
      </c>
      <c r="Q32" s="346">
        <v>5</v>
      </c>
      <c r="R32" s="308">
        <v>78</v>
      </c>
      <c r="S32" s="309">
        <f t="shared" si="9"/>
        <v>97.75</v>
      </c>
      <c r="T32" s="309" t="str">
        <f t="shared" si="10"/>
        <v>A1</v>
      </c>
      <c r="U32" s="311">
        <v>9.5</v>
      </c>
      <c r="V32" s="311">
        <v>5</v>
      </c>
      <c r="W32" s="311">
        <v>5</v>
      </c>
      <c r="X32" s="311">
        <v>73</v>
      </c>
      <c r="Y32" s="311">
        <f t="shared" si="22"/>
        <v>92.5</v>
      </c>
      <c r="Z32" s="312" t="str">
        <f t="shared" si="11"/>
        <v>A1</v>
      </c>
      <c r="AA32" s="305">
        <v>26</v>
      </c>
      <c r="AB32" s="329" t="s">
        <v>38</v>
      </c>
      <c r="AC32" s="308">
        <v>9</v>
      </c>
      <c r="AD32" s="308">
        <v>5</v>
      </c>
      <c r="AE32" s="308">
        <v>5</v>
      </c>
      <c r="AF32" s="308">
        <v>80</v>
      </c>
      <c r="AG32" s="309">
        <f t="shared" si="12"/>
        <v>99</v>
      </c>
      <c r="AH32" s="309" t="str">
        <f t="shared" si="13"/>
        <v>A1</v>
      </c>
      <c r="AI32" s="311">
        <v>9</v>
      </c>
      <c r="AJ32" s="311">
        <v>5</v>
      </c>
      <c r="AK32" s="311">
        <v>5</v>
      </c>
      <c r="AL32" s="311">
        <v>71</v>
      </c>
      <c r="AM32" s="311">
        <f t="shared" si="21"/>
        <v>90</v>
      </c>
      <c r="AN32" s="311" t="str">
        <f t="shared" si="15"/>
        <v>A2</v>
      </c>
      <c r="AO32" s="319">
        <v>10</v>
      </c>
      <c r="AP32" s="308">
        <v>5</v>
      </c>
      <c r="AQ32" s="308">
        <v>5</v>
      </c>
      <c r="AR32" s="308">
        <v>79</v>
      </c>
      <c r="AS32" s="309">
        <f t="shared" si="16"/>
        <v>99</v>
      </c>
      <c r="AT32" s="309" t="str">
        <f t="shared" si="17"/>
        <v>A1</v>
      </c>
      <c r="AU32" s="311">
        <v>9.75</v>
      </c>
      <c r="AV32" s="311">
        <v>5</v>
      </c>
      <c r="AW32" s="311">
        <v>5</v>
      </c>
      <c r="AX32" s="311">
        <v>76</v>
      </c>
      <c r="AY32" s="311">
        <f t="shared" si="23"/>
        <v>95.75</v>
      </c>
      <c r="AZ32" s="315" t="str">
        <f t="shared" si="18"/>
        <v>A1</v>
      </c>
      <c r="BA32" s="348">
        <v>26</v>
      </c>
      <c r="BB32" s="351" t="s">
        <v>38</v>
      </c>
      <c r="BC32" s="308">
        <v>50</v>
      </c>
      <c r="BD32" s="308">
        <v>47</v>
      </c>
      <c r="BE32" s="319" t="s">
        <v>501</v>
      </c>
      <c r="BF32" s="319" t="s">
        <v>501</v>
      </c>
      <c r="BG32" s="319" t="s">
        <v>501</v>
      </c>
      <c r="BH32" s="319" t="s">
        <v>501</v>
      </c>
      <c r="BI32" s="297">
        <f t="shared" si="25"/>
        <v>442.5</v>
      </c>
      <c r="BJ32" s="297">
        <f t="shared" si="27"/>
        <v>422.5</v>
      </c>
      <c r="BK32" s="311">
        <f t="shared" si="26"/>
        <v>865</v>
      </c>
      <c r="BL32" s="150">
        <f t="shared" si="19"/>
        <v>96.111111111111114</v>
      </c>
      <c r="BM32" s="312" t="str">
        <f t="shared" si="28"/>
        <v>A1</v>
      </c>
      <c r="BN32" s="287" t="s">
        <v>535</v>
      </c>
    </row>
    <row r="33" spans="1:66">
      <c r="A33" s="347">
        <v>27</v>
      </c>
      <c r="B33" s="329" t="s">
        <v>39</v>
      </c>
      <c r="C33" s="307">
        <v>6</v>
      </c>
      <c r="D33" s="346">
        <v>4</v>
      </c>
      <c r="E33" s="346">
        <v>3</v>
      </c>
      <c r="F33" s="308">
        <v>23</v>
      </c>
      <c r="G33" s="350">
        <f t="shared" si="5"/>
        <v>36</v>
      </c>
      <c r="H33" s="350" t="str">
        <f t="shared" si="6"/>
        <v>D</v>
      </c>
      <c r="I33" s="352">
        <v>4.5</v>
      </c>
      <c r="J33" s="308">
        <v>4</v>
      </c>
      <c r="K33" s="308">
        <v>3</v>
      </c>
      <c r="L33" s="308">
        <v>33</v>
      </c>
      <c r="M33" s="308">
        <f t="shared" si="7"/>
        <v>44.5</v>
      </c>
      <c r="N33" s="309" t="str">
        <f t="shared" si="8"/>
        <v>C2</v>
      </c>
      <c r="O33" s="308">
        <v>5</v>
      </c>
      <c r="P33" s="308">
        <v>4</v>
      </c>
      <c r="Q33" s="346">
        <v>3</v>
      </c>
      <c r="R33" s="308">
        <v>33</v>
      </c>
      <c r="S33" s="309">
        <f t="shared" si="9"/>
        <v>45</v>
      </c>
      <c r="T33" s="309" t="str">
        <f t="shared" si="10"/>
        <v>C2</v>
      </c>
      <c r="U33" s="308">
        <v>3.5</v>
      </c>
      <c r="V33" s="308">
        <v>4</v>
      </c>
      <c r="W33" s="308">
        <v>3</v>
      </c>
      <c r="X33" s="308">
        <v>28</v>
      </c>
      <c r="Y33" s="311">
        <f t="shared" si="22"/>
        <v>38.5</v>
      </c>
      <c r="Z33" s="312" t="str">
        <f t="shared" si="11"/>
        <v>D</v>
      </c>
      <c r="AA33" s="305">
        <v>27</v>
      </c>
      <c r="AB33" s="329" t="s">
        <v>39</v>
      </c>
      <c r="AC33" s="308">
        <v>7.25</v>
      </c>
      <c r="AD33" s="308">
        <v>4</v>
      </c>
      <c r="AE33" s="308">
        <v>3</v>
      </c>
      <c r="AF33" s="308">
        <v>49</v>
      </c>
      <c r="AG33" s="309">
        <f t="shared" si="12"/>
        <v>63.25</v>
      </c>
      <c r="AH33" s="309" t="str">
        <f t="shared" si="13"/>
        <v>B2</v>
      </c>
      <c r="AI33" s="319">
        <v>4.25</v>
      </c>
      <c r="AJ33" s="308">
        <v>4</v>
      </c>
      <c r="AK33" s="308">
        <v>3</v>
      </c>
      <c r="AL33" s="308">
        <v>47</v>
      </c>
      <c r="AM33" s="311">
        <v>58.25</v>
      </c>
      <c r="AN33" s="311" t="str">
        <f t="shared" si="15"/>
        <v>C1</v>
      </c>
      <c r="AO33" s="319">
        <v>5</v>
      </c>
      <c r="AP33" s="308">
        <v>4</v>
      </c>
      <c r="AQ33" s="308">
        <v>3</v>
      </c>
      <c r="AR33" s="308">
        <v>26</v>
      </c>
      <c r="AS33" s="309">
        <f t="shared" si="16"/>
        <v>38</v>
      </c>
      <c r="AT33" s="309" t="str">
        <f t="shared" si="17"/>
        <v>D</v>
      </c>
      <c r="AU33" s="319">
        <v>5.5</v>
      </c>
      <c r="AV33" s="308">
        <v>4</v>
      </c>
      <c r="AW33" s="308">
        <v>3</v>
      </c>
      <c r="AX33" s="308">
        <v>28</v>
      </c>
      <c r="AY33" s="311">
        <v>40.5</v>
      </c>
      <c r="AZ33" s="315" t="s">
        <v>257</v>
      </c>
      <c r="BA33" s="353">
        <v>27</v>
      </c>
      <c r="BB33" s="331" t="s">
        <v>39</v>
      </c>
      <c r="BC33" s="308">
        <v>13</v>
      </c>
      <c r="BD33" s="308">
        <v>23.5</v>
      </c>
      <c r="BE33" s="319" t="s">
        <v>225</v>
      </c>
      <c r="BF33" s="319" t="s">
        <v>225</v>
      </c>
      <c r="BG33" s="319" t="s">
        <v>225</v>
      </c>
      <c r="BH33" s="319" t="s">
        <v>290</v>
      </c>
      <c r="BI33" s="297">
        <f t="shared" si="25"/>
        <v>195.25</v>
      </c>
      <c r="BJ33" s="297">
        <v>205.25</v>
      </c>
      <c r="BK33" s="311">
        <v>400.5</v>
      </c>
      <c r="BL33" s="150">
        <f t="shared" si="19"/>
        <v>44.5</v>
      </c>
      <c r="BM33" s="312" t="str">
        <f t="shared" si="28"/>
        <v>C2</v>
      </c>
      <c r="BN33" s="287" t="s">
        <v>535</v>
      </c>
    </row>
    <row r="34" spans="1:66">
      <c r="A34" s="347">
        <v>28</v>
      </c>
      <c r="B34" s="329" t="s">
        <v>40</v>
      </c>
      <c r="C34" s="307">
        <v>8.75</v>
      </c>
      <c r="D34" s="346">
        <v>4</v>
      </c>
      <c r="E34" s="346">
        <v>4</v>
      </c>
      <c r="F34" s="308">
        <v>52</v>
      </c>
      <c r="G34" s="350">
        <f t="shared" si="5"/>
        <v>68.75</v>
      </c>
      <c r="H34" s="350" t="str">
        <f t="shared" si="6"/>
        <v>B2</v>
      </c>
      <c r="I34" s="352">
        <v>8</v>
      </c>
      <c r="J34" s="308">
        <v>4</v>
      </c>
      <c r="K34" s="308">
        <v>4</v>
      </c>
      <c r="L34" s="308">
        <v>64</v>
      </c>
      <c r="M34" s="308">
        <f t="shared" si="7"/>
        <v>80</v>
      </c>
      <c r="N34" s="309" t="str">
        <f t="shared" si="8"/>
        <v>B1</v>
      </c>
      <c r="O34" s="308">
        <v>8.75</v>
      </c>
      <c r="P34" s="308">
        <v>4</v>
      </c>
      <c r="Q34" s="346">
        <v>4</v>
      </c>
      <c r="R34" s="308">
        <v>54</v>
      </c>
      <c r="S34" s="309">
        <f t="shared" si="9"/>
        <v>70.75</v>
      </c>
      <c r="T34" s="309" t="str">
        <f t="shared" si="10"/>
        <v>B2</v>
      </c>
      <c r="U34" s="319">
        <v>7.75</v>
      </c>
      <c r="V34" s="308">
        <v>4</v>
      </c>
      <c r="W34" s="308">
        <v>4</v>
      </c>
      <c r="X34" s="308">
        <v>66</v>
      </c>
      <c r="Y34" s="311">
        <f t="shared" si="22"/>
        <v>81.75</v>
      </c>
      <c r="Z34" s="312" t="str">
        <f t="shared" si="11"/>
        <v>A2</v>
      </c>
      <c r="AA34" s="305">
        <v>28</v>
      </c>
      <c r="AB34" s="329" t="s">
        <v>40</v>
      </c>
      <c r="AC34" s="308">
        <v>9</v>
      </c>
      <c r="AD34" s="308">
        <v>4</v>
      </c>
      <c r="AE34" s="308">
        <v>4</v>
      </c>
      <c r="AF34" s="308">
        <v>60</v>
      </c>
      <c r="AG34" s="309">
        <f t="shared" si="12"/>
        <v>77</v>
      </c>
      <c r="AH34" s="309" t="str">
        <f t="shared" si="13"/>
        <v>B1</v>
      </c>
      <c r="AI34" s="308">
        <v>8.5</v>
      </c>
      <c r="AJ34" s="308">
        <v>4</v>
      </c>
      <c r="AK34" s="308">
        <v>4</v>
      </c>
      <c r="AL34" s="308">
        <v>61</v>
      </c>
      <c r="AM34" s="311">
        <f t="shared" si="21"/>
        <v>77.5</v>
      </c>
      <c r="AN34" s="311" t="str">
        <f t="shared" si="15"/>
        <v>B1</v>
      </c>
      <c r="AO34" s="308">
        <v>9</v>
      </c>
      <c r="AP34" s="308">
        <v>4</v>
      </c>
      <c r="AQ34" s="308">
        <v>4</v>
      </c>
      <c r="AR34" s="308">
        <v>67</v>
      </c>
      <c r="AS34" s="309">
        <f t="shared" si="16"/>
        <v>84</v>
      </c>
      <c r="AT34" s="309" t="str">
        <f t="shared" si="17"/>
        <v>A2</v>
      </c>
      <c r="AU34" s="319">
        <v>9</v>
      </c>
      <c r="AV34" s="308">
        <v>4</v>
      </c>
      <c r="AW34" s="308">
        <v>4</v>
      </c>
      <c r="AX34" s="308">
        <v>67</v>
      </c>
      <c r="AY34" s="311">
        <v>84</v>
      </c>
      <c r="AZ34" s="315" t="str">
        <f t="shared" si="18"/>
        <v>A2</v>
      </c>
      <c r="BA34" s="353">
        <v>28</v>
      </c>
      <c r="BB34" s="331" t="s">
        <v>40</v>
      </c>
      <c r="BC34" s="308">
        <v>31.5</v>
      </c>
      <c r="BD34" s="319">
        <v>45</v>
      </c>
      <c r="BE34" s="319" t="s">
        <v>510</v>
      </c>
      <c r="BF34" s="308">
        <v>39</v>
      </c>
      <c r="BG34" s="319" t="s">
        <v>510</v>
      </c>
      <c r="BH34" s="319" t="s">
        <v>510</v>
      </c>
      <c r="BI34" s="297">
        <f t="shared" si="25"/>
        <v>332</v>
      </c>
      <c r="BJ34" s="297">
        <v>368.25</v>
      </c>
      <c r="BK34" s="311">
        <v>700.25</v>
      </c>
      <c r="BL34" s="150">
        <f t="shared" si="19"/>
        <v>77.805555555555543</v>
      </c>
      <c r="BM34" s="312" t="str">
        <f t="shared" si="28"/>
        <v>B1</v>
      </c>
      <c r="BN34" s="287" t="s">
        <v>536</v>
      </c>
    </row>
    <row r="35" spans="1:66">
      <c r="A35" s="347">
        <v>29</v>
      </c>
      <c r="B35" s="329" t="s">
        <v>41</v>
      </c>
      <c r="C35" s="307">
        <v>7.75</v>
      </c>
      <c r="D35" s="346">
        <v>5</v>
      </c>
      <c r="E35" s="346">
        <v>4</v>
      </c>
      <c r="F35" s="308">
        <v>63</v>
      </c>
      <c r="G35" s="350">
        <f t="shared" si="5"/>
        <v>79.75</v>
      </c>
      <c r="H35" s="350" t="str">
        <f t="shared" si="6"/>
        <v>B1</v>
      </c>
      <c r="I35" s="352">
        <v>7.75</v>
      </c>
      <c r="J35" s="308">
        <v>5</v>
      </c>
      <c r="K35" s="308">
        <v>4</v>
      </c>
      <c r="L35" s="308">
        <v>60</v>
      </c>
      <c r="M35" s="308">
        <f t="shared" si="7"/>
        <v>76.75</v>
      </c>
      <c r="N35" s="309" t="str">
        <f t="shared" si="8"/>
        <v>B1</v>
      </c>
      <c r="O35" s="319">
        <v>9</v>
      </c>
      <c r="P35" s="308">
        <v>5</v>
      </c>
      <c r="Q35" s="346">
        <v>4</v>
      </c>
      <c r="R35" s="308">
        <v>66</v>
      </c>
      <c r="S35" s="309">
        <f t="shared" si="9"/>
        <v>84</v>
      </c>
      <c r="T35" s="309" t="str">
        <f t="shared" si="10"/>
        <v>A2</v>
      </c>
      <c r="U35" s="319">
        <v>6.75</v>
      </c>
      <c r="V35" s="308">
        <v>5</v>
      </c>
      <c r="W35" s="308">
        <v>4</v>
      </c>
      <c r="X35" s="308">
        <v>50</v>
      </c>
      <c r="Y35" s="311">
        <f t="shared" si="22"/>
        <v>65.75</v>
      </c>
      <c r="Z35" s="312" t="str">
        <f t="shared" si="11"/>
        <v>B2</v>
      </c>
      <c r="AA35" s="305">
        <v>29</v>
      </c>
      <c r="AB35" s="329" t="s">
        <v>41</v>
      </c>
      <c r="AC35" s="308">
        <v>7.75</v>
      </c>
      <c r="AD35" s="308">
        <v>5</v>
      </c>
      <c r="AE35" s="308">
        <v>4</v>
      </c>
      <c r="AF35" s="308">
        <v>65</v>
      </c>
      <c r="AG35" s="309">
        <f t="shared" si="12"/>
        <v>81.75</v>
      </c>
      <c r="AH35" s="309" t="str">
        <f t="shared" si="13"/>
        <v>A2</v>
      </c>
      <c r="AI35" s="319">
        <v>7.75</v>
      </c>
      <c r="AJ35" s="308">
        <v>5</v>
      </c>
      <c r="AK35" s="308">
        <v>4</v>
      </c>
      <c r="AL35" s="308">
        <v>60</v>
      </c>
      <c r="AM35" s="311">
        <v>76.75</v>
      </c>
      <c r="AN35" s="311" t="str">
        <f t="shared" si="15"/>
        <v>B1</v>
      </c>
      <c r="AO35" s="308">
        <v>9.5</v>
      </c>
      <c r="AP35" s="308">
        <v>5</v>
      </c>
      <c r="AQ35" s="308">
        <v>4</v>
      </c>
      <c r="AR35" s="308">
        <v>63</v>
      </c>
      <c r="AS35" s="309">
        <f t="shared" si="16"/>
        <v>81.5</v>
      </c>
      <c r="AT35" s="309" t="str">
        <f t="shared" si="17"/>
        <v>A2</v>
      </c>
      <c r="AU35" s="308">
        <v>8</v>
      </c>
      <c r="AV35" s="308">
        <v>5</v>
      </c>
      <c r="AW35" s="308">
        <v>4</v>
      </c>
      <c r="AX35" s="308">
        <v>55</v>
      </c>
      <c r="AY35" s="311">
        <f t="shared" si="23"/>
        <v>72</v>
      </c>
      <c r="AZ35" s="315" t="str">
        <f t="shared" si="18"/>
        <v>B1</v>
      </c>
      <c r="BA35" s="353">
        <v>29</v>
      </c>
      <c r="BB35" s="331" t="s">
        <v>41</v>
      </c>
      <c r="BC35" s="308">
        <v>41</v>
      </c>
      <c r="BD35" s="308">
        <v>38.5</v>
      </c>
      <c r="BE35" s="319" t="s">
        <v>509</v>
      </c>
      <c r="BF35" s="319" t="s">
        <v>509</v>
      </c>
      <c r="BG35" s="319" t="s">
        <v>510</v>
      </c>
      <c r="BH35" s="319" t="s">
        <v>510</v>
      </c>
      <c r="BI35" s="297">
        <f t="shared" si="25"/>
        <v>368</v>
      </c>
      <c r="BJ35" s="297">
        <v>329.75</v>
      </c>
      <c r="BK35" s="311">
        <v>697.75</v>
      </c>
      <c r="BL35" s="150">
        <f t="shared" si="19"/>
        <v>77.527777777777771</v>
      </c>
      <c r="BM35" s="312" t="str">
        <f t="shared" si="28"/>
        <v>B1</v>
      </c>
      <c r="BN35" s="287" t="s">
        <v>523</v>
      </c>
    </row>
    <row r="36" spans="1:66">
      <c r="A36" s="347">
        <v>30</v>
      </c>
      <c r="B36" s="354" t="s">
        <v>42</v>
      </c>
      <c r="C36" s="307">
        <v>9.75</v>
      </c>
      <c r="D36" s="346">
        <v>5</v>
      </c>
      <c r="E36" s="346">
        <v>4</v>
      </c>
      <c r="F36" s="308">
        <v>63</v>
      </c>
      <c r="G36" s="350">
        <f t="shared" ref="G36:G40" si="29">SUM(C36:F36)</f>
        <v>81.75</v>
      </c>
      <c r="H36" s="350" t="str">
        <f t="shared" ref="H36:H43" si="30">IF(G36&gt;=91,"A1",IF(G36&gt;=81,"A2",IF(G36&gt;=71,"B1",IF(G36&gt;=61,"B2",IF(G36&gt;=51,"C1",IF(G36&gt;=41,"C2",IF(G36&gt;=33,"D","E")))))))</f>
        <v>A2</v>
      </c>
      <c r="I36" s="355">
        <v>9.5</v>
      </c>
      <c r="J36" s="308">
        <v>5</v>
      </c>
      <c r="K36" s="308">
        <v>4</v>
      </c>
      <c r="L36" s="308">
        <v>67</v>
      </c>
      <c r="M36" s="308">
        <f t="shared" si="7"/>
        <v>85.5</v>
      </c>
      <c r="N36" s="309" t="str">
        <f t="shared" si="8"/>
        <v>A2</v>
      </c>
      <c r="O36" s="308">
        <v>8.5</v>
      </c>
      <c r="P36" s="308">
        <v>5</v>
      </c>
      <c r="Q36" s="346">
        <v>4</v>
      </c>
      <c r="R36" s="308">
        <v>71</v>
      </c>
      <c r="S36" s="309">
        <f t="shared" si="9"/>
        <v>88.5</v>
      </c>
      <c r="T36" s="309" t="str">
        <f t="shared" si="10"/>
        <v>A2</v>
      </c>
      <c r="U36" s="308">
        <v>8.75</v>
      </c>
      <c r="V36" s="308">
        <v>5</v>
      </c>
      <c r="W36" s="308">
        <v>4</v>
      </c>
      <c r="X36" s="308">
        <v>65</v>
      </c>
      <c r="Y36" s="311">
        <f t="shared" si="22"/>
        <v>82.75</v>
      </c>
      <c r="Z36" s="312" t="str">
        <f t="shared" si="11"/>
        <v>A2</v>
      </c>
      <c r="AA36" s="305">
        <v>30</v>
      </c>
      <c r="AB36" s="354" t="s">
        <v>42</v>
      </c>
      <c r="AC36" s="308">
        <v>9.5</v>
      </c>
      <c r="AD36" s="308">
        <v>5</v>
      </c>
      <c r="AE36" s="308">
        <v>4</v>
      </c>
      <c r="AF36" s="308">
        <v>73</v>
      </c>
      <c r="AG36" s="309">
        <f t="shared" si="12"/>
        <v>91.5</v>
      </c>
      <c r="AH36" s="309" t="str">
        <f t="shared" si="13"/>
        <v>A1</v>
      </c>
      <c r="AI36" s="319">
        <v>9</v>
      </c>
      <c r="AJ36" s="308">
        <v>5</v>
      </c>
      <c r="AK36" s="308">
        <v>4</v>
      </c>
      <c r="AL36" s="308">
        <v>66</v>
      </c>
      <c r="AM36" s="311">
        <v>84</v>
      </c>
      <c r="AN36" s="311" t="str">
        <f t="shared" si="15"/>
        <v>A2</v>
      </c>
      <c r="AO36" s="308">
        <v>10</v>
      </c>
      <c r="AP36" s="308">
        <v>5</v>
      </c>
      <c r="AQ36" s="308">
        <v>4</v>
      </c>
      <c r="AR36" s="308">
        <v>78</v>
      </c>
      <c r="AS36" s="309">
        <f t="shared" si="16"/>
        <v>97</v>
      </c>
      <c r="AT36" s="309" t="str">
        <f t="shared" si="17"/>
        <v>A1</v>
      </c>
      <c r="AU36" s="319">
        <v>9.75</v>
      </c>
      <c r="AV36" s="308">
        <v>5</v>
      </c>
      <c r="AW36" s="308">
        <v>4</v>
      </c>
      <c r="AX36" s="308">
        <v>71</v>
      </c>
      <c r="AY36" s="311">
        <v>89.75</v>
      </c>
      <c r="AZ36" s="315" t="str">
        <f t="shared" si="18"/>
        <v>A2</v>
      </c>
      <c r="BA36" s="353">
        <v>30</v>
      </c>
      <c r="BB36" s="356" t="s">
        <v>42</v>
      </c>
      <c r="BC36" s="308">
        <v>49.5</v>
      </c>
      <c r="BD36" s="308">
        <v>49</v>
      </c>
      <c r="BE36" s="319" t="s">
        <v>501</v>
      </c>
      <c r="BF36" s="319" t="s">
        <v>509</v>
      </c>
      <c r="BG36" s="319" t="s">
        <v>501</v>
      </c>
      <c r="BH36" s="319" t="s">
        <v>501</v>
      </c>
      <c r="BI36" s="297">
        <f t="shared" si="25"/>
        <v>408.25</v>
      </c>
      <c r="BJ36" s="297">
        <v>391</v>
      </c>
      <c r="BK36" s="311">
        <v>799.25</v>
      </c>
      <c r="BL36" s="150">
        <f t="shared" si="19"/>
        <v>88.805555555555557</v>
      </c>
      <c r="BM36" s="312" t="str">
        <f t="shared" si="28"/>
        <v>A2</v>
      </c>
      <c r="BN36" s="287" t="s">
        <v>523</v>
      </c>
    </row>
    <row r="37" spans="1:66">
      <c r="A37" s="347">
        <v>31</v>
      </c>
      <c r="B37" s="354" t="s">
        <v>43</v>
      </c>
      <c r="C37" s="307">
        <v>8.5</v>
      </c>
      <c r="D37" s="346">
        <v>4</v>
      </c>
      <c r="E37" s="346">
        <v>4</v>
      </c>
      <c r="F37" s="308">
        <v>65</v>
      </c>
      <c r="G37" s="350">
        <f t="shared" si="29"/>
        <v>81.5</v>
      </c>
      <c r="H37" s="350" t="str">
        <f t="shared" si="30"/>
        <v>A2</v>
      </c>
      <c r="I37" s="352">
        <v>8.5</v>
      </c>
      <c r="J37" s="308">
        <v>4</v>
      </c>
      <c r="K37" s="308">
        <v>4</v>
      </c>
      <c r="L37" s="308">
        <v>66</v>
      </c>
      <c r="M37" s="308">
        <f t="shared" si="7"/>
        <v>82.5</v>
      </c>
      <c r="N37" s="309" t="str">
        <f t="shared" si="8"/>
        <v>A2</v>
      </c>
      <c r="O37" s="319">
        <v>9.25</v>
      </c>
      <c r="P37" s="308">
        <v>4</v>
      </c>
      <c r="Q37" s="346">
        <v>4</v>
      </c>
      <c r="R37" s="308">
        <v>69</v>
      </c>
      <c r="S37" s="309">
        <f t="shared" si="9"/>
        <v>86.25</v>
      </c>
      <c r="T37" s="309" t="str">
        <f t="shared" si="10"/>
        <v>A2</v>
      </c>
      <c r="U37" s="319">
        <v>9</v>
      </c>
      <c r="V37" s="308">
        <v>4</v>
      </c>
      <c r="W37" s="308">
        <v>4</v>
      </c>
      <c r="X37" s="308">
        <v>55</v>
      </c>
      <c r="Y37" s="311">
        <f t="shared" si="22"/>
        <v>72</v>
      </c>
      <c r="Z37" s="312" t="str">
        <f t="shared" si="11"/>
        <v>B1</v>
      </c>
      <c r="AA37" s="305">
        <v>31</v>
      </c>
      <c r="AB37" s="354" t="s">
        <v>43</v>
      </c>
      <c r="AC37" s="308">
        <v>9.75</v>
      </c>
      <c r="AD37" s="308">
        <v>4</v>
      </c>
      <c r="AE37" s="308">
        <v>4</v>
      </c>
      <c r="AF37" s="308">
        <v>71</v>
      </c>
      <c r="AG37" s="309">
        <f t="shared" si="12"/>
        <v>88.75</v>
      </c>
      <c r="AH37" s="309" t="str">
        <f t="shared" si="13"/>
        <v>A2</v>
      </c>
      <c r="AI37" s="319">
        <v>8.25</v>
      </c>
      <c r="AJ37" s="308">
        <v>4</v>
      </c>
      <c r="AK37" s="308">
        <v>4</v>
      </c>
      <c r="AL37" s="308">
        <v>70</v>
      </c>
      <c r="AM37" s="311">
        <v>86.75</v>
      </c>
      <c r="AN37" s="311" t="str">
        <f t="shared" si="15"/>
        <v>A2</v>
      </c>
      <c r="AO37" s="319">
        <v>9.75</v>
      </c>
      <c r="AP37" s="308">
        <v>4</v>
      </c>
      <c r="AQ37" s="308">
        <v>4</v>
      </c>
      <c r="AR37" s="308">
        <v>77</v>
      </c>
      <c r="AS37" s="309">
        <f t="shared" si="16"/>
        <v>94.75</v>
      </c>
      <c r="AT37" s="309" t="str">
        <f t="shared" si="17"/>
        <v>A1</v>
      </c>
      <c r="AU37" s="319">
        <v>9</v>
      </c>
      <c r="AV37" s="308">
        <v>4</v>
      </c>
      <c r="AW37" s="308">
        <v>4</v>
      </c>
      <c r="AX37" s="308">
        <v>69</v>
      </c>
      <c r="AY37" s="311">
        <v>86</v>
      </c>
      <c r="AZ37" s="315" t="str">
        <f t="shared" si="18"/>
        <v>A2</v>
      </c>
      <c r="BA37" s="353">
        <v>31</v>
      </c>
      <c r="BB37" s="356" t="s">
        <v>43</v>
      </c>
      <c r="BC37" s="308">
        <v>40.5</v>
      </c>
      <c r="BD37" s="308">
        <v>38.5</v>
      </c>
      <c r="BE37" s="319" t="s">
        <v>501</v>
      </c>
      <c r="BF37" s="319" t="s">
        <v>501</v>
      </c>
      <c r="BG37" s="319" t="s">
        <v>501</v>
      </c>
      <c r="BH37" s="319" t="s">
        <v>511</v>
      </c>
      <c r="BI37" s="297">
        <f t="shared" si="25"/>
        <v>391.75</v>
      </c>
      <c r="BJ37" s="297">
        <v>365.25</v>
      </c>
      <c r="BK37" s="311">
        <v>757</v>
      </c>
      <c r="BL37" s="150">
        <f t="shared" si="19"/>
        <v>84.111111111111114</v>
      </c>
      <c r="BM37" s="312" t="str">
        <f t="shared" si="28"/>
        <v>A2</v>
      </c>
      <c r="BN37" s="287" t="s">
        <v>516</v>
      </c>
    </row>
    <row r="38" spans="1:66">
      <c r="A38" s="347">
        <v>32</v>
      </c>
      <c r="B38" s="354" t="s">
        <v>44</v>
      </c>
      <c r="C38" s="307">
        <v>8.75</v>
      </c>
      <c r="D38" s="346">
        <v>5</v>
      </c>
      <c r="E38" s="346">
        <v>5</v>
      </c>
      <c r="F38" s="308">
        <v>74</v>
      </c>
      <c r="G38" s="350">
        <f t="shared" si="29"/>
        <v>92.75</v>
      </c>
      <c r="H38" s="350" t="str">
        <f t="shared" si="30"/>
        <v>A1</v>
      </c>
      <c r="I38" s="311">
        <v>9.25</v>
      </c>
      <c r="J38" s="311">
        <v>5</v>
      </c>
      <c r="K38" s="311">
        <v>5</v>
      </c>
      <c r="L38" s="311">
        <v>74</v>
      </c>
      <c r="M38" s="308">
        <f t="shared" si="7"/>
        <v>93.25</v>
      </c>
      <c r="N38" s="309" t="str">
        <f t="shared" si="8"/>
        <v>A1</v>
      </c>
      <c r="O38" s="319">
        <v>10</v>
      </c>
      <c r="P38" s="308">
        <v>5</v>
      </c>
      <c r="Q38" s="346">
        <v>5</v>
      </c>
      <c r="R38" s="308">
        <v>79</v>
      </c>
      <c r="S38" s="309">
        <f t="shared" si="9"/>
        <v>99</v>
      </c>
      <c r="T38" s="309" t="str">
        <f t="shared" si="10"/>
        <v>A1</v>
      </c>
      <c r="U38" s="311">
        <v>9.5</v>
      </c>
      <c r="V38" s="311">
        <v>5</v>
      </c>
      <c r="W38" s="311">
        <v>5</v>
      </c>
      <c r="X38" s="311">
        <v>76</v>
      </c>
      <c r="Y38" s="311">
        <f t="shared" si="22"/>
        <v>95.5</v>
      </c>
      <c r="Z38" s="312" t="str">
        <f t="shared" si="11"/>
        <v>A1</v>
      </c>
      <c r="AA38" s="305">
        <v>32</v>
      </c>
      <c r="AB38" s="354" t="s">
        <v>44</v>
      </c>
      <c r="AC38" s="308">
        <v>9.75</v>
      </c>
      <c r="AD38" s="308">
        <v>5</v>
      </c>
      <c r="AE38" s="308">
        <v>5</v>
      </c>
      <c r="AF38" s="308">
        <v>73</v>
      </c>
      <c r="AG38" s="309">
        <f t="shared" si="12"/>
        <v>92.75</v>
      </c>
      <c r="AH38" s="309" t="str">
        <f t="shared" si="13"/>
        <v>A1</v>
      </c>
      <c r="AI38" s="311">
        <v>9</v>
      </c>
      <c r="AJ38" s="311">
        <v>5</v>
      </c>
      <c r="AK38" s="311">
        <v>5</v>
      </c>
      <c r="AL38" s="311">
        <v>75</v>
      </c>
      <c r="AM38" s="311">
        <v>94</v>
      </c>
      <c r="AN38" s="311" t="str">
        <f t="shared" si="15"/>
        <v>A1</v>
      </c>
      <c r="AO38" s="319">
        <v>9.25</v>
      </c>
      <c r="AP38" s="308">
        <v>5</v>
      </c>
      <c r="AQ38" s="308">
        <v>5</v>
      </c>
      <c r="AR38" s="308">
        <v>78</v>
      </c>
      <c r="AS38" s="309">
        <f t="shared" si="16"/>
        <v>97.25</v>
      </c>
      <c r="AT38" s="309" t="str">
        <f t="shared" si="17"/>
        <v>A1</v>
      </c>
      <c r="AU38" s="311">
        <v>8.5</v>
      </c>
      <c r="AV38" s="311">
        <v>5</v>
      </c>
      <c r="AW38" s="311">
        <v>5</v>
      </c>
      <c r="AX38" s="311">
        <v>77</v>
      </c>
      <c r="AY38" s="311">
        <v>95.5</v>
      </c>
      <c r="AZ38" s="315" t="str">
        <f t="shared" si="18"/>
        <v>A1</v>
      </c>
      <c r="BA38" s="353">
        <v>32</v>
      </c>
      <c r="BB38" s="356" t="s">
        <v>44</v>
      </c>
      <c r="BC38" s="308">
        <v>47</v>
      </c>
      <c r="BD38" s="308">
        <v>50</v>
      </c>
      <c r="BE38" s="319" t="s">
        <v>501</v>
      </c>
      <c r="BF38" s="319" t="s">
        <v>501</v>
      </c>
      <c r="BG38" s="319" t="s">
        <v>501</v>
      </c>
      <c r="BH38" s="319" t="s">
        <v>501</v>
      </c>
      <c r="BI38" s="297">
        <f t="shared" si="25"/>
        <v>428.75</v>
      </c>
      <c r="BJ38" s="297">
        <v>428.25</v>
      </c>
      <c r="BK38" s="311">
        <v>857</v>
      </c>
      <c r="BL38" s="150">
        <f t="shared" si="19"/>
        <v>95.222222222222214</v>
      </c>
      <c r="BM38" s="312" t="str">
        <f t="shared" si="28"/>
        <v>A1</v>
      </c>
      <c r="BN38" s="287" t="s">
        <v>536</v>
      </c>
    </row>
    <row r="39" spans="1:66">
      <c r="A39" s="347">
        <v>33</v>
      </c>
      <c r="B39" s="354" t="s">
        <v>45</v>
      </c>
      <c r="C39" s="307">
        <v>9.75</v>
      </c>
      <c r="D39" s="346">
        <v>5</v>
      </c>
      <c r="E39" s="346">
        <v>4</v>
      </c>
      <c r="F39" s="308">
        <v>74</v>
      </c>
      <c r="G39" s="350">
        <f t="shared" si="29"/>
        <v>92.75</v>
      </c>
      <c r="H39" s="350" t="str">
        <f t="shared" si="30"/>
        <v>A1</v>
      </c>
      <c r="I39" s="311">
        <v>9</v>
      </c>
      <c r="J39" s="311">
        <v>5</v>
      </c>
      <c r="K39" s="311">
        <v>4</v>
      </c>
      <c r="L39" s="311">
        <v>68</v>
      </c>
      <c r="M39" s="308">
        <f t="shared" si="7"/>
        <v>86</v>
      </c>
      <c r="N39" s="309" t="str">
        <f t="shared" si="8"/>
        <v>A2</v>
      </c>
      <c r="O39" s="308">
        <v>9.75</v>
      </c>
      <c r="P39" s="308">
        <v>5</v>
      </c>
      <c r="Q39" s="346">
        <v>4</v>
      </c>
      <c r="R39" s="308">
        <v>76</v>
      </c>
      <c r="S39" s="309">
        <f t="shared" si="9"/>
        <v>94.75</v>
      </c>
      <c r="T39" s="309" t="str">
        <f t="shared" si="10"/>
        <v>A1</v>
      </c>
      <c r="U39" s="311">
        <v>10</v>
      </c>
      <c r="V39" s="311">
        <v>5</v>
      </c>
      <c r="W39" s="311">
        <v>4</v>
      </c>
      <c r="X39" s="311">
        <v>74</v>
      </c>
      <c r="Y39" s="311">
        <f t="shared" si="22"/>
        <v>93</v>
      </c>
      <c r="Z39" s="312" t="str">
        <f t="shared" si="11"/>
        <v>A1</v>
      </c>
      <c r="AA39" s="305">
        <v>33</v>
      </c>
      <c r="AB39" s="354" t="s">
        <v>45</v>
      </c>
      <c r="AC39" s="308">
        <v>9.5</v>
      </c>
      <c r="AD39" s="308">
        <v>5</v>
      </c>
      <c r="AE39" s="308">
        <v>4</v>
      </c>
      <c r="AF39" s="308">
        <v>76</v>
      </c>
      <c r="AG39" s="309">
        <f t="shared" si="12"/>
        <v>94.5</v>
      </c>
      <c r="AH39" s="309" t="str">
        <f t="shared" si="13"/>
        <v>A1</v>
      </c>
      <c r="AI39" s="311">
        <v>8.75</v>
      </c>
      <c r="AJ39" s="311">
        <v>5</v>
      </c>
      <c r="AK39" s="311">
        <v>4</v>
      </c>
      <c r="AL39" s="311">
        <v>69</v>
      </c>
      <c r="AM39" s="311">
        <f t="shared" si="21"/>
        <v>86.75</v>
      </c>
      <c r="AN39" s="311" t="str">
        <f t="shared" si="15"/>
        <v>A2</v>
      </c>
      <c r="AO39" s="308">
        <v>9.25</v>
      </c>
      <c r="AP39" s="308">
        <v>5</v>
      </c>
      <c r="AQ39" s="308">
        <v>4</v>
      </c>
      <c r="AR39" s="308">
        <v>80</v>
      </c>
      <c r="AS39" s="309">
        <f t="shared" si="16"/>
        <v>98.25</v>
      </c>
      <c r="AT39" s="309" t="str">
        <f t="shared" si="17"/>
        <v>A1</v>
      </c>
      <c r="AU39" s="311">
        <v>9.5</v>
      </c>
      <c r="AV39" s="311">
        <v>5</v>
      </c>
      <c r="AW39" s="311">
        <v>4</v>
      </c>
      <c r="AX39" s="311">
        <v>72</v>
      </c>
      <c r="AY39" s="311">
        <f t="shared" si="23"/>
        <v>90.5</v>
      </c>
      <c r="AZ39" s="315" t="str">
        <f t="shared" si="18"/>
        <v>A2</v>
      </c>
      <c r="BA39" s="353">
        <v>33</v>
      </c>
      <c r="BB39" s="356" t="s">
        <v>45</v>
      </c>
      <c r="BC39" s="308">
        <v>43</v>
      </c>
      <c r="BD39" s="308">
        <v>46</v>
      </c>
      <c r="BE39" s="319" t="s">
        <v>501</v>
      </c>
      <c r="BF39" s="319" t="s">
        <v>501</v>
      </c>
      <c r="BG39" s="319" t="s">
        <v>501</v>
      </c>
      <c r="BH39" s="319" t="s">
        <v>501</v>
      </c>
      <c r="BI39" s="297">
        <f t="shared" si="25"/>
        <v>423.25</v>
      </c>
      <c r="BJ39" s="297">
        <f t="shared" si="27"/>
        <v>402.25</v>
      </c>
      <c r="BK39" s="311">
        <f t="shared" si="26"/>
        <v>825.5</v>
      </c>
      <c r="BL39" s="150">
        <f t="shared" si="19"/>
        <v>91.722222222222229</v>
      </c>
      <c r="BM39" s="312" t="str">
        <f t="shared" si="28"/>
        <v>A1</v>
      </c>
      <c r="BN39" s="287" t="s">
        <v>537</v>
      </c>
    </row>
    <row r="40" spans="1:66">
      <c r="A40" s="347">
        <v>34</v>
      </c>
      <c r="B40" s="354" t="s">
        <v>46</v>
      </c>
      <c r="C40" s="307">
        <v>6.5</v>
      </c>
      <c r="D40" s="346">
        <v>5</v>
      </c>
      <c r="E40" s="346">
        <v>4</v>
      </c>
      <c r="F40" s="308">
        <v>74</v>
      </c>
      <c r="G40" s="350">
        <f t="shared" si="29"/>
        <v>89.5</v>
      </c>
      <c r="H40" s="350" t="str">
        <f t="shared" si="30"/>
        <v>A2</v>
      </c>
      <c r="I40" s="311">
        <v>9</v>
      </c>
      <c r="J40" s="311">
        <v>5</v>
      </c>
      <c r="K40" s="311">
        <v>4</v>
      </c>
      <c r="L40" s="311">
        <v>61</v>
      </c>
      <c r="M40" s="308">
        <f t="shared" si="7"/>
        <v>79</v>
      </c>
      <c r="N40" s="309" t="str">
        <f t="shared" si="8"/>
        <v>B1</v>
      </c>
      <c r="O40" s="308">
        <v>8</v>
      </c>
      <c r="P40" s="308">
        <v>5</v>
      </c>
      <c r="Q40" s="346">
        <v>4</v>
      </c>
      <c r="R40" s="308">
        <v>48</v>
      </c>
      <c r="S40" s="309">
        <f t="shared" si="9"/>
        <v>65</v>
      </c>
      <c r="T40" s="309" t="str">
        <f t="shared" si="10"/>
        <v>B2</v>
      </c>
      <c r="U40" s="311">
        <v>8.25</v>
      </c>
      <c r="V40" s="311">
        <v>5</v>
      </c>
      <c r="W40" s="311">
        <v>4</v>
      </c>
      <c r="X40" s="311">
        <v>62</v>
      </c>
      <c r="Y40" s="311">
        <f t="shared" si="22"/>
        <v>79.25</v>
      </c>
      <c r="Z40" s="312" t="str">
        <f t="shared" si="11"/>
        <v>B1</v>
      </c>
      <c r="AA40" s="305">
        <v>34</v>
      </c>
      <c r="AB40" s="354" t="s">
        <v>46</v>
      </c>
      <c r="AC40" s="308">
        <v>9.5</v>
      </c>
      <c r="AD40" s="308">
        <v>5</v>
      </c>
      <c r="AE40" s="308">
        <v>4</v>
      </c>
      <c r="AF40" s="319">
        <v>70</v>
      </c>
      <c r="AG40" s="309">
        <f t="shared" si="12"/>
        <v>88.5</v>
      </c>
      <c r="AH40" s="309" t="str">
        <f t="shared" si="13"/>
        <v>A2</v>
      </c>
      <c r="AI40" s="311">
        <v>8.25</v>
      </c>
      <c r="AJ40" s="311">
        <v>5</v>
      </c>
      <c r="AK40" s="311">
        <v>4</v>
      </c>
      <c r="AL40" s="311">
        <v>63</v>
      </c>
      <c r="AM40" s="311">
        <f t="shared" si="21"/>
        <v>80.25</v>
      </c>
      <c r="AN40" s="311" t="str">
        <f t="shared" si="15"/>
        <v>B1</v>
      </c>
      <c r="AO40" s="319">
        <v>9.25</v>
      </c>
      <c r="AP40" s="308">
        <v>5</v>
      </c>
      <c r="AQ40" s="308">
        <v>4</v>
      </c>
      <c r="AR40" s="308">
        <v>51</v>
      </c>
      <c r="AS40" s="309">
        <f t="shared" si="16"/>
        <v>69.25</v>
      </c>
      <c r="AT40" s="309" t="str">
        <f t="shared" si="17"/>
        <v>B2</v>
      </c>
      <c r="AU40" s="311">
        <v>9.75</v>
      </c>
      <c r="AV40" s="311">
        <v>5</v>
      </c>
      <c r="AW40" s="311">
        <v>4</v>
      </c>
      <c r="AX40" s="311">
        <v>56</v>
      </c>
      <c r="AY40" s="311">
        <f t="shared" si="23"/>
        <v>74.75</v>
      </c>
      <c r="AZ40" s="315" t="str">
        <f t="shared" si="18"/>
        <v>B1</v>
      </c>
      <c r="BA40" s="353">
        <v>34</v>
      </c>
      <c r="BB40" s="356" t="s">
        <v>46</v>
      </c>
      <c r="BC40" s="319">
        <v>40</v>
      </c>
      <c r="BD40" s="308">
        <v>42</v>
      </c>
      <c r="BE40" s="319" t="s">
        <v>511</v>
      </c>
      <c r="BF40" s="319" t="s">
        <v>510</v>
      </c>
      <c r="BG40" s="319" t="s">
        <v>511</v>
      </c>
      <c r="BH40" s="319" t="s">
        <v>510</v>
      </c>
      <c r="BI40" s="297">
        <f t="shared" si="25"/>
        <v>352.25</v>
      </c>
      <c r="BJ40" s="297">
        <f t="shared" si="27"/>
        <v>355.25</v>
      </c>
      <c r="BK40" s="311">
        <f t="shared" si="26"/>
        <v>707.5</v>
      </c>
      <c r="BL40" s="150">
        <f t="shared" si="19"/>
        <v>78.611111111111114</v>
      </c>
      <c r="BM40" s="312" t="str">
        <f t="shared" si="28"/>
        <v>B1</v>
      </c>
      <c r="BN40" s="287" t="s">
        <v>538</v>
      </c>
    </row>
    <row r="41" spans="1:66">
      <c r="A41" s="347">
        <v>35</v>
      </c>
      <c r="B41" s="354" t="s">
        <v>47</v>
      </c>
      <c r="C41" s="357">
        <v>7</v>
      </c>
      <c r="D41" s="358">
        <v>5</v>
      </c>
      <c r="E41" s="358">
        <v>4</v>
      </c>
      <c r="F41" s="319">
        <v>50</v>
      </c>
      <c r="G41" s="359">
        <v>66</v>
      </c>
      <c r="H41" s="359" t="s">
        <v>260</v>
      </c>
      <c r="I41" s="311">
        <v>9</v>
      </c>
      <c r="J41" s="311">
        <v>5</v>
      </c>
      <c r="K41" s="311">
        <v>4</v>
      </c>
      <c r="L41" s="311">
        <v>68</v>
      </c>
      <c r="M41" s="308">
        <f t="shared" si="7"/>
        <v>86</v>
      </c>
      <c r="N41" s="309" t="str">
        <f t="shared" si="8"/>
        <v>A2</v>
      </c>
      <c r="O41" s="319">
        <v>7</v>
      </c>
      <c r="P41" s="308">
        <v>5</v>
      </c>
      <c r="Q41" s="346">
        <v>4</v>
      </c>
      <c r="R41" s="308">
        <v>69</v>
      </c>
      <c r="S41" s="309">
        <f t="shared" si="9"/>
        <v>85</v>
      </c>
      <c r="T41" s="332" t="s">
        <v>251</v>
      </c>
      <c r="U41" s="311">
        <v>8.25</v>
      </c>
      <c r="V41" s="311">
        <v>5</v>
      </c>
      <c r="W41" s="311">
        <v>4</v>
      </c>
      <c r="X41" s="311">
        <v>70</v>
      </c>
      <c r="Y41" s="311" t="s">
        <v>508</v>
      </c>
      <c r="Z41" s="312" t="s">
        <v>251</v>
      </c>
      <c r="AA41" s="305">
        <v>35</v>
      </c>
      <c r="AB41" s="354" t="s">
        <v>47</v>
      </c>
      <c r="AC41" s="319">
        <v>8</v>
      </c>
      <c r="AD41" s="308">
        <v>5</v>
      </c>
      <c r="AE41" s="308">
        <v>4</v>
      </c>
      <c r="AF41" s="308">
        <v>72</v>
      </c>
      <c r="AG41" s="309">
        <f t="shared" si="12"/>
        <v>89</v>
      </c>
      <c r="AH41" s="309" t="str">
        <f t="shared" si="13"/>
        <v>A2</v>
      </c>
      <c r="AI41" s="311">
        <v>6.5</v>
      </c>
      <c r="AJ41" s="311">
        <v>5</v>
      </c>
      <c r="AK41" s="311">
        <v>4</v>
      </c>
      <c r="AL41" s="311">
        <v>68</v>
      </c>
      <c r="AM41" s="311">
        <v>83.5</v>
      </c>
      <c r="AN41" s="311" t="str">
        <f t="shared" si="15"/>
        <v>A2</v>
      </c>
      <c r="AO41" s="319">
        <v>8</v>
      </c>
      <c r="AP41" s="308">
        <v>5</v>
      </c>
      <c r="AQ41" s="308">
        <v>4</v>
      </c>
      <c r="AR41" s="308">
        <v>64</v>
      </c>
      <c r="AS41" s="309">
        <f t="shared" si="16"/>
        <v>81</v>
      </c>
      <c r="AT41" s="309" t="str">
        <f t="shared" si="17"/>
        <v>A2</v>
      </c>
      <c r="AU41" s="311">
        <v>9.25</v>
      </c>
      <c r="AV41" s="311">
        <v>5</v>
      </c>
      <c r="AW41" s="311">
        <v>4</v>
      </c>
      <c r="AX41" s="311">
        <v>68</v>
      </c>
      <c r="AY41" s="311">
        <v>86.25</v>
      </c>
      <c r="AZ41" s="315" t="str">
        <f t="shared" si="18"/>
        <v>A2</v>
      </c>
      <c r="BA41" s="353">
        <v>35</v>
      </c>
      <c r="BB41" s="356" t="s">
        <v>47</v>
      </c>
      <c r="BC41" s="308">
        <v>34.5</v>
      </c>
      <c r="BD41" s="308">
        <v>41</v>
      </c>
      <c r="BE41" s="319" t="s">
        <v>511</v>
      </c>
      <c r="BF41" s="319" t="s">
        <v>501</v>
      </c>
      <c r="BG41" s="319" t="s">
        <v>511</v>
      </c>
      <c r="BH41" s="319" t="s">
        <v>510</v>
      </c>
      <c r="BI41" s="297">
        <f t="shared" si="25"/>
        <v>355.5</v>
      </c>
      <c r="BJ41" s="297">
        <v>384</v>
      </c>
      <c r="BK41" s="311">
        <v>739.5</v>
      </c>
      <c r="BL41" s="150">
        <f t="shared" si="19"/>
        <v>82.166666666666671</v>
      </c>
      <c r="BM41" s="312" t="str">
        <f t="shared" si="28"/>
        <v>A2</v>
      </c>
      <c r="BN41" s="287" t="s">
        <v>530</v>
      </c>
    </row>
    <row r="42" spans="1:66">
      <c r="A42" s="347">
        <v>36</v>
      </c>
      <c r="B42" s="354" t="s">
        <v>151</v>
      </c>
      <c r="C42" s="355"/>
      <c r="D42" s="308"/>
      <c r="E42" s="308"/>
      <c r="F42" s="308"/>
      <c r="G42" s="350"/>
      <c r="H42" s="350" t="str">
        <f t="shared" si="30"/>
        <v>E</v>
      </c>
      <c r="I42" s="311">
        <v>3.75</v>
      </c>
      <c r="J42" s="311">
        <v>3</v>
      </c>
      <c r="K42" s="311">
        <v>2</v>
      </c>
      <c r="L42" s="311">
        <v>33</v>
      </c>
      <c r="M42" s="308">
        <f t="shared" si="7"/>
        <v>41.75</v>
      </c>
      <c r="N42" s="309" t="str">
        <f t="shared" si="8"/>
        <v>C2</v>
      </c>
      <c r="O42" s="308">
        <v>0</v>
      </c>
      <c r="P42" s="308"/>
      <c r="Q42" s="308"/>
      <c r="R42" s="308"/>
      <c r="S42" s="309">
        <f t="shared" si="9"/>
        <v>0</v>
      </c>
      <c r="T42" s="309" t="str">
        <f t="shared" si="10"/>
        <v>E</v>
      </c>
      <c r="U42" s="311">
        <v>4.5</v>
      </c>
      <c r="V42" s="311">
        <v>3</v>
      </c>
      <c r="W42" s="311">
        <v>2</v>
      </c>
      <c r="X42" s="311">
        <v>28</v>
      </c>
      <c r="Y42" s="311">
        <f t="shared" si="22"/>
        <v>37.5</v>
      </c>
      <c r="Z42" s="312" t="str">
        <f t="shared" si="11"/>
        <v>D</v>
      </c>
      <c r="AA42" s="305">
        <v>36</v>
      </c>
      <c r="AB42" s="354" t="s">
        <v>151</v>
      </c>
      <c r="AC42" s="308"/>
      <c r="AD42" s="308"/>
      <c r="AE42" s="308"/>
      <c r="AF42" s="308"/>
      <c r="AG42" s="309">
        <f t="shared" si="12"/>
        <v>0</v>
      </c>
      <c r="AH42" s="309" t="str">
        <f t="shared" si="13"/>
        <v>E</v>
      </c>
      <c r="AI42" s="311">
        <v>5.75</v>
      </c>
      <c r="AJ42" s="311">
        <v>3</v>
      </c>
      <c r="AK42" s="311">
        <v>2</v>
      </c>
      <c r="AL42" s="311">
        <v>33</v>
      </c>
      <c r="AM42" s="311">
        <v>43.75</v>
      </c>
      <c r="AN42" s="311"/>
      <c r="AO42" s="308"/>
      <c r="AP42" s="308"/>
      <c r="AQ42" s="308"/>
      <c r="AR42" s="308"/>
      <c r="AS42" s="309">
        <f t="shared" si="16"/>
        <v>0</v>
      </c>
      <c r="AT42" s="309" t="str">
        <f t="shared" si="17"/>
        <v>E</v>
      </c>
      <c r="AU42" s="311">
        <v>4</v>
      </c>
      <c r="AV42" s="311">
        <v>3</v>
      </c>
      <c r="AW42" s="311">
        <v>2</v>
      </c>
      <c r="AX42" s="311">
        <v>33</v>
      </c>
      <c r="AY42" s="311">
        <v>42</v>
      </c>
      <c r="AZ42" s="315"/>
      <c r="BA42" s="353">
        <v>36</v>
      </c>
      <c r="BB42" s="356" t="s">
        <v>151</v>
      </c>
      <c r="BC42" s="308" t="s">
        <v>220</v>
      </c>
      <c r="BD42" s="308">
        <v>25</v>
      </c>
      <c r="BE42" s="319" t="s">
        <v>150</v>
      </c>
      <c r="BF42" s="319" t="s">
        <v>225</v>
      </c>
      <c r="BG42" s="319" t="s">
        <v>150</v>
      </c>
      <c r="BH42" s="308">
        <v>25</v>
      </c>
      <c r="BI42" s="297"/>
      <c r="BJ42" s="297">
        <f t="shared" si="27"/>
        <v>190</v>
      </c>
      <c r="BK42" s="311">
        <f t="shared" si="26"/>
        <v>190</v>
      </c>
      <c r="BL42" s="150">
        <f t="shared" si="19"/>
        <v>21.111111111111111</v>
      </c>
      <c r="BM42" s="312" t="str">
        <f t="shared" si="28"/>
        <v>E</v>
      </c>
      <c r="BN42" s="287" t="s">
        <v>539</v>
      </c>
    </row>
    <row r="43" spans="1:66" ht="15.75" thickBot="1">
      <c r="A43" s="360">
        <v>37</v>
      </c>
      <c r="B43" s="361" t="s">
        <v>152</v>
      </c>
      <c r="C43" s="362"/>
      <c r="D43" s="363"/>
      <c r="E43" s="362"/>
      <c r="F43" s="363"/>
      <c r="G43" s="364"/>
      <c r="H43" s="364" t="str">
        <f t="shared" si="30"/>
        <v>E</v>
      </c>
      <c r="I43" s="365">
        <v>9.25</v>
      </c>
      <c r="J43" s="365">
        <v>5</v>
      </c>
      <c r="K43" s="365">
        <v>5</v>
      </c>
      <c r="L43" s="365">
        <v>77</v>
      </c>
      <c r="M43" s="363">
        <f t="shared" si="7"/>
        <v>96.25</v>
      </c>
      <c r="N43" s="366" t="str">
        <f t="shared" si="8"/>
        <v>A1</v>
      </c>
      <c r="O43" s="363"/>
      <c r="P43" s="363"/>
      <c r="Q43" s="362"/>
      <c r="R43" s="363"/>
      <c r="S43" s="366">
        <f t="shared" si="9"/>
        <v>0</v>
      </c>
      <c r="T43" s="366" t="str">
        <f t="shared" si="10"/>
        <v>E</v>
      </c>
      <c r="U43" s="365">
        <v>9.75</v>
      </c>
      <c r="V43" s="365">
        <v>5</v>
      </c>
      <c r="W43" s="365">
        <v>5</v>
      </c>
      <c r="X43" s="365">
        <v>76</v>
      </c>
      <c r="Y43" s="365">
        <f t="shared" si="22"/>
        <v>95.75</v>
      </c>
      <c r="Z43" s="367" t="str">
        <f t="shared" si="11"/>
        <v>A1</v>
      </c>
      <c r="AA43" s="368">
        <v>37</v>
      </c>
      <c r="AB43" s="361" t="s">
        <v>152</v>
      </c>
      <c r="AC43" s="363"/>
      <c r="AD43" s="363"/>
      <c r="AE43" s="363"/>
      <c r="AF43" s="362"/>
      <c r="AG43" s="366">
        <f t="shared" si="12"/>
        <v>0</v>
      </c>
      <c r="AH43" s="366" t="str">
        <f t="shared" si="13"/>
        <v>E</v>
      </c>
      <c r="AI43" s="365">
        <v>8.5</v>
      </c>
      <c r="AJ43" s="365">
        <v>5</v>
      </c>
      <c r="AK43" s="365">
        <v>5</v>
      </c>
      <c r="AL43" s="365">
        <v>72</v>
      </c>
      <c r="AM43" s="365">
        <v>90.5</v>
      </c>
      <c r="AN43" s="365" t="str">
        <f t="shared" si="15"/>
        <v>A2</v>
      </c>
      <c r="AO43" s="363"/>
      <c r="AP43" s="363"/>
      <c r="AQ43" s="363"/>
      <c r="AR43" s="362"/>
      <c r="AS43" s="366">
        <f t="shared" si="16"/>
        <v>0</v>
      </c>
      <c r="AT43" s="366" t="str">
        <f t="shared" si="17"/>
        <v>E</v>
      </c>
      <c r="AU43" s="365">
        <v>10</v>
      </c>
      <c r="AV43" s="365">
        <v>5</v>
      </c>
      <c r="AW43" s="365">
        <v>5</v>
      </c>
      <c r="AX43" s="365">
        <v>77</v>
      </c>
      <c r="AY43" s="365">
        <v>97</v>
      </c>
      <c r="AZ43" s="369" t="str">
        <f t="shared" si="18"/>
        <v>A1</v>
      </c>
      <c r="BA43" s="353">
        <v>37</v>
      </c>
      <c r="BB43" s="370" t="s">
        <v>152</v>
      </c>
      <c r="BC43" s="308" t="s">
        <v>220</v>
      </c>
      <c r="BD43" s="308">
        <v>48</v>
      </c>
      <c r="BE43" s="319" t="s">
        <v>150</v>
      </c>
      <c r="BF43" s="319" t="s">
        <v>501</v>
      </c>
      <c r="BG43" s="352" t="s">
        <v>150</v>
      </c>
      <c r="BH43" s="308">
        <v>40</v>
      </c>
      <c r="BI43" s="297"/>
      <c r="BJ43" s="297">
        <f t="shared" si="27"/>
        <v>427.5</v>
      </c>
      <c r="BK43" s="311">
        <f t="shared" si="26"/>
        <v>427.5</v>
      </c>
      <c r="BL43" s="150">
        <f t="shared" si="19"/>
        <v>47.5</v>
      </c>
      <c r="BM43" s="312" t="str">
        <f t="shared" si="28"/>
        <v>C2</v>
      </c>
      <c r="BN43" s="287" t="s">
        <v>540</v>
      </c>
    </row>
  </sheetData>
  <mergeCells count="19">
    <mergeCell ref="BK4:BL4"/>
    <mergeCell ref="AO4:AZ4"/>
    <mergeCell ref="L3:P3"/>
    <mergeCell ref="Q3:W3"/>
    <mergeCell ref="AL3:AP3"/>
    <mergeCell ref="AQ3:AW3"/>
    <mergeCell ref="BF3:BI3"/>
    <mergeCell ref="C4:N4"/>
    <mergeCell ref="O4:Z4"/>
    <mergeCell ref="AC4:AG4"/>
    <mergeCell ref="BE4:BF4"/>
    <mergeCell ref="BG4:BH4"/>
    <mergeCell ref="BI4:BJ4"/>
    <mergeCell ref="BA1:BM1"/>
    <mergeCell ref="A2:Z2"/>
    <mergeCell ref="AA2:AZ2"/>
    <mergeCell ref="BA2:BM2"/>
    <mergeCell ref="A1:Z1"/>
    <mergeCell ref="AA1:AZ1"/>
  </mergeCells>
  <pageMargins left="0.19685039370078741" right="0.15748031496062992" top="0.15748031496062992" bottom="0.11811023622047245" header="0.11811023622047245" footer="0.11811023622047245"/>
  <pageSetup scale="74" orientation="landscape" r:id="rId1"/>
  <colBreaks count="2" manualBreakCount="2">
    <brk id="26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05"/>
  <sheetViews>
    <sheetView topLeftCell="A149" zoomScaleNormal="100" workbookViewId="0">
      <selection activeCell="J149" sqref="J149"/>
    </sheetView>
  </sheetViews>
  <sheetFormatPr defaultRowHeight="18" customHeight="1"/>
  <cols>
    <col min="1" max="1" width="21.85546875" style="63" customWidth="1"/>
    <col min="2" max="2" width="7.28515625" style="63" customWidth="1"/>
    <col min="3" max="3" width="10" style="63" customWidth="1"/>
    <col min="4" max="8" width="7.28515625" style="63" customWidth="1"/>
    <col min="9" max="9" width="12.7109375" style="63" customWidth="1"/>
    <col min="10" max="10" width="9.5703125" style="63" customWidth="1"/>
    <col min="11" max="11" width="14.7109375" style="63" customWidth="1"/>
    <col min="12" max="12" width="7.28515625" style="63" customWidth="1"/>
    <col min="13" max="13" width="4.28515625" style="63" bestFit="1" customWidth="1"/>
    <col min="14" max="16384" width="9.140625" style="63"/>
  </cols>
  <sheetData>
    <row r="1" spans="1:13" ht="18" customHeight="1">
      <c r="A1" s="157"/>
      <c r="B1" s="557" t="s">
        <v>426</v>
      </c>
      <c r="C1" s="557"/>
      <c r="D1" s="557"/>
      <c r="E1" s="557"/>
      <c r="F1" s="557"/>
      <c r="G1" s="557"/>
      <c r="H1" s="557"/>
      <c r="I1" s="558"/>
      <c r="J1" s="559" t="s">
        <v>427</v>
      </c>
      <c r="K1" s="557"/>
      <c r="L1" s="557"/>
      <c r="M1" s="560"/>
    </row>
    <row r="2" spans="1:13" ht="18" customHeight="1">
      <c r="A2" s="546" t="s">
        <v>428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8"/>
    </row>
    <row r="3" spans="1:13" ht="18" customHeight="1">
      <c r="A3" s="158"/>
      <c r="B3" s="549" t="s">
        <v>429</v>
      </c>
      <c r="C3" s="549"/>
      <c r="D3" s="549"/>
      <c r="E3" s="550"/>
      <c r="F3" s="159" t="s">
        <v>430</v>
      </c>
      <c r="G3" s="159"/>
      <c r="H3" s="551" t="s">
        <v>431</v>
      </c>
      <c r="I3" s="552"/>
      <c r="J3" s="553"/>
      <c r="K3" s="160" t="s">
        <v>432</v>
      </c>
      <c r="L3" s="161"/>
      <c r="M3" s="162"/>
    </row>
    <row r="4" spans="1:13" ht="18" customHeight="1">
      <c r="A4" s="554" t="s">
        <v>433</v>
      </c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5"/>
    </row>
    <row r="5" spans="1:13" ht="18" customHeight="1">
      <c r="A5" s="530" t="s">
        <v>434</v>
      </c>
      <c r="B5" s="531"/>
      <c r="C5" s="531"/>
      <c r="D5" s="531"/>
      <c r="E5" s="531"/>
      <c r="F5" s="531"/>
      <c r="G5" s="531"/>
      <c r="H5" s="531"/>
      <c r="I5" s="531"/>
      <c r="J5" s="531"/>
      <c r="K5" s="531"/>
      <c r="L5" s="531"/>
      <c r="M5" s="556"/>
    </row>
    <row r="6" spans="1:13" ht="18" customHeight="1">
      <c r="A6" s="534" t="s">
        <v>435</v>
      </c>
      <c r="B6" s="535"/>
      <c r="C6" s="573" t="s">
        <v>13</v>
      </c>
      <c r="D6" s="569"/>
      <c r="E6" s="569"/>
      <c r="F6" s="569"/>
      <c r="G6" s="570"/>
      <c r="H6" s="163" t="s">
        <v>436</v>
      </c>
      <c r="I6" s="164"/>
      <c r="J6" s="571">
        <v>1</v>
      </c>
      <c r="K6" s="571"/>
      <c r="L6" s="571"/>
      <c r="M6" s="572"/>
    </row>
    <row r="7" spans="1:13" ht="18" customHeight="1">
      <c r="A7" s="534" t="s">
        <v>437</v>
      </c>
      <c r="B7" s="535"/>
      <c r="C7" s="573" t="s">
        <v>471</v>
      </c>
      <c r="D7" s="569"/>
      <c r="E7" s="569"/>
      <c r="F7" s="569"/>
      <c r="G7" s="570"/>
      <c r="H7" s="163" t="s">
        <v>438</v>
      </c>
      <c r="I7" s="164"/>
      <c r="J7" s="571">
        <v>1255</v>
      </c>
      <c r="K7" s="571"/>
      <c r="L7" s="571"/>
      <c r="M7" s="572"/>
    </row>
    <row r="8" spans="1:13" ht="18" customHeight="1">
      <c r="A8" s="534" t="s">
        <v>439</v>
      </c>
      <c r="B8" s="535"/>
      <c r="C8" s="568">
        <v>42474</v>
      </c>
      <c r="D8" s="569"/>
      <c r="E8" s="569"/>
      <c r="F8" s="569"/>
      <c r="G8" s="570"/>
      <c r="H8" s="163" t="s">
        <v>440</v>
      </c>
      <c r="I8" s="164"/>
      <c r="J8" s="571">
        <v>9419176007</v>
      </c>
      <c r="K8" s="571"/>
      <c r="L8" s="571"/>
      <c r="M8" s="572"/>
    </row>
    <row r="9" spans="1:13" ht="18" customHeight="1">
      <c r="A9" s="534" t="s">
        <v>441</v>
      </c>
      <c r="B9" s="535"/>
      <c r="C9" s="573" t="s">
        <v>62</v>
      </c>
      <c r="D9" s="569"/>
      <c r="E9" s="569"/>
      <c r="F9" s="569"/>
      <c r="G9" s="570"/>
      <c r="H9" s="519" t="s">
        <v>134</v>
      </c>
      <c r="I9" s="520"/>
      <c r="J9" s="571" t="s">
        <v>60</v>
      </c>
      <c r="K9" s="571"/>
      <c r="L9" s="571"/>
      <c r="M9" s="572"/>
    </row>
    <row r="10" spans="1:13" ht="18" customHeight="1">
      <c r="A10" s="527" t="s">
        <v>442</v>
      </c>
      <c r="B10" s="528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9"/>
    </row>
    <row r="11" spans="1:13" ht="18" customHeight="1">
      <c r="A11" s="541" t="s">
        <v>443</v>
      </c>
      <c r="B11" s="528" t="s">
        <v>444</v>
      </c>
      <c r="C11" s="528"/>
      <c r="D11" s="528"/>
      <c r="E11" s="528"/>
      <c r="F11" s="528"/>
      <c r="G11" s="528"/>
      <c r="H11" s="528" t="s">
        <v>445</v>
      </c>
      <c r="I11" s="528"/>
      <c r="J11" s="528"/>
      <c r="K11" s="528"/>
      <c r="L11" s="528"/>
      <c r="M11" s="529"/>
    </row>
    <row r="12" spans="1:13" ht="30">
      <c r="A12" s="541"/>
      <c r="B12" s="165" t="s">
        <v>446</v>
      </c>
      <c r="C12" s="165" t="s">
        <v>447</v>
      </c>
      <c r="D12" s="165" t="s">
        <v>448</v>
      </c>
      <c r="E12" s="165" t="s">
        <v>449</v>
      </c>
      <c r="F12" s="165">
        <v>100</v>
      </c>
      <c r="G12" s="166" t="s">
        <v>126</v>
      </c>
      <c r="H12" s="165" t="s">
        <v>450</v>
      </c>
      <c r="I12" s="165" t="s">
        <v>447</v>
      </c>
      <c r="J12" s="165" t="s">
        <v>448</v>
      </c>
      <c r="K12" s="165" t="s">
        <v>451</v>
      </c>
      <c r="L12" s="165">
        <v>100</v>
      </c>
      <c r="M12" s="167" t="s">
        <v>126</v>
      </c>
    </row>
    <row r="13" spans="1:13" ht="18" customHeight="1">
      <c r="A13" s="168" t="s">
        <v>5</v>
      </c>
      <c r="B13" s="215">
        <v>9.75</v>
      </c>
      <c r="C13" s="214">
        <v>5</v>
      </c>
      <c r="D13" s="214">
        <v>4</v>
      </c>
      <c r="E13" s="215">
        <v>77</v>
      </c>
      <c r="F13" s="150">
        <v>95.75</v>
      </c>
      <c r="G13" s="214" t="s">
        <v>221</v>
      </c>
      <c r="H13" s="214">
        <v>9</v>
      </c>
      <c r="I13" s="214">
        <v>5</v>
      </c>
      <c r="J13" s="214">
        <v>4</v>
      </c>
      <c r="K13" s="219">
        <v>68</v>
      </c>
      <c r="L13" s="150">
        <v>86</v>
      </c>
      <c r="M13" s="229" t="s">
        <v>251</v>
      </c>
    </row>
    <row r="14" spans="1:13" ht="18" customHeight="1">
      <c r="A14" s="168" t="s">
        <v>6</v>
      </c>
      <c r="B14" s="217">
        <v>9.75</v>
      </c>
      <c r="C14" s="214">
        <v>5</v>
      </c>
      <c r="D14" s="214">
        <v>4</v>
      </c>
      <c r="E14" s="214">
        <v>72</v>
      </c>
      <c r="F14" s="150">
        <v>90.75</v>
      </c>
      <c r="G14" s="214" t="s">
        <v>251</v>
      </c>
      <c r="H14" s="214">
        <v>9</v>
      </c>
      <c r="I14" s="214">
        <v>5</v>
      </c>
      <c r="J14" s="214">
        <v>4</v>
      </c>
      <c r="K14" s="214">
        <v>70</v>
      </c>
      <c r="L14" s="150">
        <v>88</v>
      </c>
      <c r="M14" s="229" t="s">
        <v>251</v>
      </c>
    </row>
    <row r="15" spans="1:13" ht="18" customHeight="1">
      <c r="A15" s="168" t="s">
        <v>452</v>
      </c>
      <c r="B15" s="214">
        <v>10</v>
      </c>
      <c r="C15" s="214">
        <v>5</v>
      </c>
      <c r="D15" s="214">
        <v>4</v>
      </c>
      <c r="E15" s="214">
        <v>75</v>
      </c>
      <c r="F15" s="191">
        <v>94</v>
      </c>
      <c r="G15" s="214" t="s">
        <v>221</v>
      </c>
      <c r="H15" s="214">
        <v>9</v>
      </c>
      <c r="I15" s="214">
        <v>5</v>
      </c>
      <c r="J15" s="214">
        <v>4</v>
      </c>
      <c r="K15" s="218">
        <v>74</v>
      </c>
      <c r="L15" s="191">
        <v>92</v>
      </c>
      <c r="M15" s="229" t="s">
        <v>221</v>
      </c>
    </row>
    <row r="16" spans="1:13" ht="18" customHeight="1">
      <c r="A16" s="168" t="s">
        <v>417</v>
      </c>
      <c r="B16" s="214">
        <v>9.75</v>
      </c>
      <c r="C16" s="214">
        <v>5</v>
      </c>
      <c r="D16" s="214">
        <v>4</v>
      </c>
      <c r="E16" s="214">
        <v>77</v>
      </c>
      <c r="F16" s="191">
        <v>95.75</v>
      </c>
      <c r="G16" s="214" t="s">
        <v>221</v>
      </c>
      <c r="H16" s="221">
        <v>9.5</v>
      </c>
      <c r="I16" s="219">
        <v>5</v>
      </c>
      <c r="J16" s="216">
        <v>4</v>
      </c>
      <c r="K16" s="218">
        <v>73</v>
      </c>
      <c r="L16" s="191">
        <v>91.5</v>
      </c>
      <c r="M16" s="374" t="s">
        <v>221</v>
      </c>
    </row>
    <row r="17" spans="1:13" ht="18" customHeight="1">
      <c r="A17" s="168" t="s">
        <v>474</v>
      </c>
      <c r="B17" s="214"/>
      <c r="C17" s="214"/>
      <c r="D17" s="214"/>
      <c r="E17" s="222"/>
      <c r="F17" s="147">
        <v>50</v>
      </c>
      <c r="G17" s="214"/>
      <c r="H17" s="214"/>
      <c r="I17" s="214"/>
      <c r="J17" s="214"/>
      <c r="K17" s="214"/>
      <c r="L17" s="214">
        <v>49</v>
      </c>
      <c r="M17" s="229"/>
    </row>
    <row r="18" spans="1:13" ht="18" customHeight="1">
      <c r="A18" s="372" t="s">
        <v>579</v>
      </c>
      <c r="B18" s="214"/>
      <c r="C18" s="214"/>
      <c r="D18" s="214"/>
      <c r="E18" s="230">
        <v>50</v>
      </c>
      <c r="F18" s="214"/>
      <c r="G18" s="214"/>
      <c r="H18" s="214"/>
      <c r="I18" s="214"/>
      <c r="J18" s="214"/>
      <c r="K18" s="230">
        <v>48</v>
      </c>
      <c r="L18" s="214"/>
      <c r="M18" s="229"/>
    </row>
    <row r="19" spans="1:13" ht="18" customHeight="1">
      <c r="A19" s="372" t="s">
        <v>580</v>
      </c>
      <c r="B19" s="214"/>
      <c r="C19" s="214"/>
      <c r="D19" s="214"/>
      <c r="E19" s="214">
        <v>50</v>
      </c>
      <c r="F19" s="214"/>
      <c r="G19" s="214"/>
      <c r="H19" s="214"/>
      <c r="I19" s="214"/>
      <c r="J19" s="214"/>
      <c r="K19" s="214">
        <v>49</v>
      </c>
      <c r="L19" s="214"/>
      <c r="M19" s="229"/>
    </row>
    <row r="20" spans="1:13" ht="26.25">
      <c r="A20" s="161" t="s">
        <v>454</v>
      </c>
      <c r="B20" s="193"/>
      <c r="C20" s="195" t="s">
        <v>455</v>
      </c>
      <c r="D20" s="187">
        <f>(F13+F14+F15+F16+F17)</f>
        <v>426.25</v>
      </c>
      <c r="E20" s="170"/>
      <c r="F20" s="195" t="s">
        <v>456</v>
      </c>
      <c r="G20" s="170">
        <f>(D20/450)*100</f>
        <v>94.722222222222214</v>
      </c>
      <c r="H20" s="170"/>
      <c r="I20" s="171"/>
      <c r="J20" s="536" t="s">
        <v>457</v>
      </c>
      <c r="K20" s="536"/>
      <c r="L20" s="580" t="str">
        <f>IF(G20&gt;=91,"A1",IF(G20&gt;=81,"A2",IF(G20&gt;=71,"B1",IF(G20&gt;=61,"B2",IF(G20&gt;=51,"C1",IF(G20&gt;=41,"C2",IF(G20&gt;=33,"D","E")))))))</f>
        <v>A1</v>
      </c>
      <c r="M20" s="580" t="str">
        <f t="shared" ref="M20:M22" si="0">IF(K20&gt;=91,"A1",IF(K20&gt;=81,"A2",IF(K20&gt;=71,"B1",IF(K20&gt;=61,"B2",IF(K20&gt;=51,"C1",IF(K20&gt;=41,"C2",IF(K20&gt;=33,"D","E")))))))</f>
        <v>E</v>
      </c>
    </row>
    <row r="21" spans="1:13" ht="26.25">
      <c r="A21" s="172" t="s">
        <v>458</v>
      </c>
      <c r="B21" s="193"/>
      <c r="C21" s="195" t="s">
        <v>459</v>
      </c>
      <c r="D21" s="187">
        <f>(L13+L14+L15+L16+L17)</f>
        <v>406.5</v>
      </c>
      <c r="E21" s="170"/>
      <c r="F21" s="195" t="s">
        <v>460</v>
      </c>
      <c r="G21" s="170">
        <f>D21/450*100</f>
        <v>90.333333333333329</v>
      </c>
      <c r="H21" s="170"/>
      <c r="I21" s="171"/>
      <c r="J21" s="536" t="s">
        <v>461</v>
      </c>
      <c r="K21" s="536"/>
      <c r="L21" s="580" t="str">
        <f>IF(G21&gt;=91,"A1",IF(G21&gt;=81,"A2",IF(G21&gt;=71,"B1",IF(G21&gt;=61,"B2",IF(G21&gt;=51,"C1",IF(G21&gt;=41,"C2",IF(G21&gt;=33,"D","E")))))))</f>
        <v>A2</v>
      </c>
      <c r="M21" s="580" t="str">
        <f t="shared" si="0"/>
        <v>E</v>
      </c>
    </row>
    <row r="22" spans="1:13" ht="18" customHeight="1">
      <c r="A22" s="175" t="s">
        <v>462</v>
      </c>
      <c r="B22" s="175"/>
      <c r="C22" s="175">
        <f>(D20+D21)</f>
        <v>832.75</v>
      </c>
      <c r="D22" s="175" t="s">
        <v>463</v>
      </c>
      <c r="E22" s="175"/>
      <c r="G22" s="175"/>
      <c r="H22" s="175"/>
      <c r="I22" s="375">
        <f>(C22/900)*100</f>
        <v>92.527777777777771</v>
      </c>
      <c r="J22" s="175" t="s">
        <v>464</v>
      </c>
      <c r="K22" s="175"/>
      <c r="L22" s="537" t="str">
        <f>IF(I22&gt;=91,"A1",IF(I22&gt;=81,"A2",IF(I22&gt;=71,"B1",IF(I22&gt;=61,"B2",IF(I22&gt;=51,"C1",IF(I22&gt;=41,"C2",IF(I22&gt;=33,"D","E")))))))</f>
        <v>A1</v>
      </c>
      <c r="M22" s="537" t="str">
        <f t="shared" si="0"/>
        <v>E</v>
      </c>
    </row>
    <row r="23" spans="1:13" ht="18" customHeight="1">
      <c r="A23" s="538" t="s">
        <v>227</v>
      </c>
      <c r="B23" s="539"/>
      <c r="C23" s="539"/>
      <c r="D23" s="539"/>
      <c r="E23" s="539"/>
      <c r="F23" s="539"/>
      <c r="G23" s="539"/>
      <c r="H23" s="539"/>
      <c r="I23" s="539"/>
      <c r="J23" s="539"/>
      <c r="K23" s="539"/>
      <c r="L23" s="539"/>
      <c r="M23" s="540"/>
    </row>
    <row r="24" spans="1:13" ht="18" customHeight="1">
      <c r="A24" s="527" t="s">
        <v>228</v>
      </c>
      <c r="B24" s="528"/>
      <c r="C24" s="528"/>
      <c r="D24" s="528"/>
      <c r="E24" s="528"/>
      <c r="F24" s="528"/>
      <c r="G24" s="528"/>
      <c r="H24" s="528"/>
      <c r="I24" s="528"/>
      <c r="J24" s="528"/>
      <c r="K24" s="528"/>
      <c r="L24" s="528"/>
      <c r="M24" s="529"/>
    </row>
    <row r="25" spans="1:13" ht="18" customHeight="1">
      <c r="A25" s="527" t="s">
        <v>229</v>
      </c>
      <c r="B25" s="528"/>
      <c r="C25" s="528"/>
      <c r="D25" s="528"/>
      <c r="E25" s="528"/>
      <c r="F25" s="528" t="s">
        <v>230</v>
      </c>
      <c r="G25" s="528"/>
      <c r="H25" s="528"/>
      <c r="I25" s="528"/>
      <c r="J25" s="528"/>
      <c r="K25" s="528" t="s">
        <v>465</v>
      </c>
      <c r="L25" s="528"/>
      <c r="M25" s="529"/>
    </row>
    <row r="26" spans="1:13" ht="18" customHeight="1">
      <c r="A26" s="519" t="s">
        <v>231</v>
      </c>
      <c r="B26" s="520"/>
      <c r="C26" s="520"/>
      <c r="D26" s="520"/>
      <c r="E26" s="520"/>
      <c r="F26" s="521" t="s">
        <v>236</v>
      </c>
      <c r="G26" s="522"/>
      <c r="H26" s="522"/>
      <c r="I26" s="522"/>
      <c r="J26" s="522"/>
      <c r="K26" s="521" t="s">
        <v>236</v>
      </c>
      <c r="L26" s="522"/>
      <c r="M26" s="523"/>
    </row>
    <row r="27" spans="1:13" ht="18" customHeight="1">
      <c r="A27" s="527" t="s">
        <v>233</v>
      </c>
      <c r="B27" s="528"/>
      <c r="C27" s="528"/>
      <c r="D27" s="528"/>
      <c r="E27" s="528"/>
      <c r="F27" s="528"/>
      <c r="G27" s="528"/>
      <c r="H27" s="528"/>
      <c r="I27" s="528"/>
      <c r="J27" s="528"/>
      <c r="K27" s="528"/>
      <c r="L27" s="528"/>
      <c r="M27" s="529"/>
    </row>
    <row r="28" spans="1:13" ht="18" customHeight="1">
      <c r="A28" s="527" t="s">
        <v>229</v>
      </c>
      <c r="B28" s="528"/>
      <c r="C28" s="528"/>
      <c r="D28" s="528"/>
      <c r="E28" s="528"/>
      <c r="F28" s="528" t="s">
        <v>230</v>
      </c>
      <c r="G28" s="528"/>
      <c r="H28" s="528"/>
      <c r="I28" s="528"/>
      <c r="J28" s="528"/>
      <c r="K28" s="528" t="s">
        <v>465</v>
      </c>
      <c r="L28" s="528"/>
      <c r="M28" s="529"/>
    </row>
    <row r="29" spans="1:13" ht="18" customHeight="1">
      <c r="A29" s="534" t="s">
        <v>234</v>
      </c>
      <c r="B29" s="535"/>
      <c r="C29" s="535"/>
      <c r="D29" s="535"/>
      <c r="E29" s="535"/>
      <c r="F29" s="528" t="s">
        <v>236</v>
      </c>
      <c r="G29" s="528"/>
      <c r="H29" s="528"/>
      <c r="I29" s="528"/>
      <c r="J29" s="528"/>
      <c r="K29" s="528" t="s">
        <v>236</v>
      </c>
      <c r="L29" s="528"/>
      <c r="M29" s="529"/>
    </row>
    <row r="30" spans="1:13" ht="18" customHeight="1">
      <c r="A30" s="534" t="s">
        <v>235</v>
      </c>
      <c r="B30" s="535"/>
      <c r="C30" s="535"/>
      <c r="D30" s="535"/>
      <c r="E30" s="535"/>
      <c r="F30" s="521" t="s">
        <v>236</v>
      </c>
      <c r="G30" s="522"/>
      <c r="H30" s="522"/>
      <c r="I30" s="522"/>
      <c r="J30" s="522"/>
      <c r="K30" s="521" t="s">
        <v>236</v>
      </c>
      <c r="L30" s="522"/>
      <c r="M30" s="523"/>
    </row>
    <row r="31" spans="1:13" ht="18" customHeight="1">
      <c r="A31" s="530" t="s">
        <v>237</v>
      </c>
      <c r="B31" s="531"/>
      <c r="C31" s="531"/>
      <c r="D31" s="531"/>
      <c r="E31" s="532"/>
      <c r="F31" s="524" t="s">
        <v>236</v>
      </c>
      <c r="G31" s="525"/>
      <c r="H31" s="525"/>
      <c r="I31" s="525"/>
      <c r="J31" s="533"/>
      <c r="K31" s="524" t="s">
        <v>236</v>
      </c>
      <c r="L31" s="525"/>
      <c r="M31" s="526"/>
    </row>
    <row r="32" spans="1:13" ht="18" customHeight="1">
      <c r="A32" s="530" t="s">
        <v>238</v>
      </c>
      <c r="B32" s="531"/>
      <c r="C32" s="531"/>
      <c r="D32" s="531"/>
      <c r="E32" s="532"/>
      <c r="F32" s="524" t="s">
        <v>236</v>
      </c>
      <c r="G32" s="525"/>
      <c r="H32" s="525"/>
      <c r="I32" s="525"/>
      <c r="J32" s="533"/>
      <c r="K32" s="524" t="s">
        <v>236</v>
      </c>
      <c r="L32" s="525"/>
      <c r="M32" s="526"/>
    </row>
    <row r="33" spans="1:13" ht="18" customHeight="1">
      <c r="A33" s="527" t="s">
        <v>239</v>
      </c>
      <c r="B33" s="528"/>
      <c r="C33" s="528"/>
      <c r="D33" s="528"/>
      <c r="E33" s="528"/>
      <c r="F33" s="528"/>
      <c r="G33" s="528"/>
      <c r="H33" s="528"/>
      <c r="I33" s="528"/>
      <c r="J33" s="528"/>
      <c r="K33" s="528"/>
      <c r="L33" s="528"/>
      <c r="M33" s="529"/>
    </row>
    <row r="34" spans="1:13" ht="18" customHeight="1">
      <c r="A34" s="527" t="s">
        <v>229</v>
      </c>
      <c r="B34" s="528"/>
      <c r="C34" s="528"/>
      <c r="D34" s="528"/>
      <c r="E34" s="528"/>
      <c r="F34" s="528" t="s">
        <v>230</v>
      </c>
      <c r="G34" s="528"/>
      <c r="H34" s="528"/>
      <c r="I34" s="528"/>
      <c r="J34" s="528"/>
      <c r="K34" s="528" t="s">
        <v>465</v>
      </c>
      <c r="L34" s="528"/>
      <c r="M34" s="529"/>
    </row>
    <row r="35" spans="1:13" ht="18" customHeight="1">
      <c r="A35" s="519" t="s">
        <v>240</v>
      </c>
      <c r="B35" s="520"/>
      <c r="C35" s="520"/>
      <c r="D35" s="520"/>
      <c r="E35" s="520"/>
      <c r="F35" s="520"/>
      <c r="G35" s="561" t="s">
        <v>541</v>
      </c>
      <c r="H35" s="561"/>
      <c r="I35" s="561"/>
      <c r="J35" s="561"/>
      <c r="K35" s="561"/>
      <c r="L35" s="561"/>
      <c r="M35" s="562"/>
    </row>
    <row r="36" spans="1:13" ht="18" customHeight="1">
      <c r="A36" s="168" t="s">
        <v>466</v>
      </c>
      <c r="B36" s="563" t="s">
        <v>198</v>
      </c>
      <c r="C36" s="564"/>
      <c r="D36" s="564"/>
      <c r="E36" s="564"/>
      <c r="F36" s="564"/>
      <c r="G36" s="564"/>
      <c r="H36" s="564"/>
      <c r="I36" s="564"/>
      <c r="J36" s="564"/>
      <c r="K36" s="564"/>
      <c r="L36" s="564"/>
      <c r="M36" s="565"/>
    </row>
    <row r="37" spans="1:13" ht="18" customHeight="1">
      <c r="A37" s="168" t="s">
        <v>195</v>
      </c>
      <c r="B37" s="563" t="s">
        <v>542</v>
      </c>
      <c r="C37" s="525"/>
      <c r="D37" s="525"/>
      <c r="E37" s="525"/>
      <c r="F37" s="525"/>
      <c r="G37" s="525"/>
      <c r="H37" s="525"/>
      <c r="I37" s="525"/>
      <c r="J37" s="525"/>
      <c r="K37" s="525"/>
      <c r="L37" s="525"/>
      <c r="M37" s="526"/>
    </row>
    <row r="38" spans="1:13" ht="18" customHeight="1">
      <c r="A38" s="527" t="s">
        <v>467</v>
      </c>
      <c r="B38" s="528"/>
      <c r="C38" s="528"/>
      <c r="D38" s="522"/>
      <c r="E38" s="522"/>
      <c r="F38" s="522"/>
      <c r="G38" s="522"/>
      <c r="H38" s="522"/>
      <c r="I38" s="522"/>
      <c r="J38" s="528" t="s">
        <v>468</v>
      </c>
      <c r="K38" s="528"/>
      <c r="L38" s="528"/>
      <c r="M38" s="529"/>
    </row>
    <row r="39" spans="1:13" ht="18" customHeight="1">
      <c r="A39" s="527"/>
      <c r="B39" s="528"/>
      <c r="C39" s="528"/>
      <c r="D39" s="522"/>
      <c r="E39" s="522"/>
      <c r="F39" s="522"/>
      <c r="G39" s="522"/>
      <c r="H39" s="522"/>
      <c r="I39" s="522"/>
      <c r="J39" s="528"/>
      <c r="K39" s="528"/>
      <c r="L39" s="528"/>
      <c r="M39" s="529"/>
    </row>
    <row r="40" spans="1:13" ht="18" customHeight="1">
      <c r="A40" s="527"/>
      <c r="B40" s="528"/>
      <c r="C40" s="528"/>
      <c r="D40" s="522"/>
      <c r="E40" s="522"/>
      <c r="F40" s="522"/>
      <c r="G40" s="522"/>
      <c r="H40" s="522"/>
      <c r="I40" s="522"/>
      <c r="J40" s="528"/>
      <c r="K40" s="528"/>
      <c r="L40" s="528"/>
      <c r="M40" s="529"/>
    </row>
    <row r="41" spans="1:13" ht="18" customHeight="1">
      <c r="A41" s="527"/>
      <c r="B41" s="528"/>
      <c r="C41" s="528"/>
      <c r="D41" s="522"/>
      <c r="E41" s="522"/>
      <c r="F41" s="522"/>
      <c r="G41" s="522"/>
      <c r="H41" s="522"/>
      <c r="I41" s="522"/>
      <c r="J41" s="528"/>
      <c r="K41" s="528"/>
      <c r="L41" s="528"/>
      <c r="M41" s="529"/>
    </row>
    <row r="42" spans="1:13" ht="18" customHeight="1">
      <c r="A42" s="514" t="s">
        <v>243</v>
      </c>
      <c r="B42" s="515"/>
      <c r="C42" s="515"/>
      <c r="D42" s="515"/>
      <c r="E42" s="515"/>
      <c r="F42" s="515"/>
      <c r="G42" s="515"/>
      <c r="H42" s="516" t="s">
        <v>244</v>
      </c>
      <c r="I42" s="517"/>
      <c r="J42" s="517"/>
      <c r="K42" s="517"/>
      <c r="L42" s="517"/>
      <c r="M42" s="518"/>
    </row>
    <row r="43" spans="1:13" ht="18" customHeight="1">
      <c r="A43" s="176" t="s">
        <v>245</v>
      </c>
      <c r="B43" s="515" t="s">
        <v>12</v>
      </c>
      <c r="C43" s="515"/>
      <c r="D43" s="177" t="s">
        <v>245</v>
      </c>
      <c r="E43" s="178"/>
      <c r="F43" s="515" t="s">
        <v>12</v>
      </c>
      <c r="G43" s="515"/>
      <c r="H43" s="179"/>
      <c r="I43" s="179"/>
      <c r="J43" s="180" t="s">
        <v>246</v>
      </c>
      <c r="K43" s="179"/>
      <c r="L43" s="181" t="s">
        <v>12</v>
      </c>
      <c r="M43" s="182"/>
    </row>
    <row r="44" spans="1:13" ht="18" customHeight="1">
      <c r="A44" s="183" t="s">
        <v>247</v>
      </c>
      <c r="B44" s="511" t="s">
        <v>221</v>
      </c>
      <c r="C44" s="511"/>
      <c r="D44" s="511" t="s">
        <v>248</v>
      </c>
      <c r="E44" s="511"/>
      <c r="F44" s="511" t="s">
        <v>249</v>
      </c>
      <c r="G44" s="511"/>
      <c r="H44" s="179"/>
      <c r="I44" s="179"/>
      <c r="J44" s="512">
        <v>3</v>
      </c>
      <c r="K44" s="513"/>
      <c r="L44" s="178" t="s">
        <v>236</v>
      </c>
      <c r="M44" s="182"/>
    </row>
    <row r="45" spans="1:13" ht="18" customHeight="1">
      <c r="A45" s="183" t="s">
        <v>250</v>
      </c>
      <c r="B45" s="511" t="s">
        <v>251</v>
      </c>
      <c r="C45" s="511"/>
      <c r="D45" s="511" t="s">
        <v>252</v>
      </c>
      <c r="E45" s="511"/>
      <c r="F45" s="511" t="s">
        <v>253</v>
      </c>
      <c r="G45" s="511"/>
      <c r="H45" s="179"/>
      <c r="I45" s="179"/>
      <c r="J45" s="512">
        <v>2</v>
      </c>
      <c r="K45" s="513"/>
      <c r="L45" s="178" t="s">
        <v>232</v>
      </c>
      <c r="M45" s="182"/>
    </row>
    <row r="46" spans="1:13" ht="18" customHeight="1">
      <c r="A46" s="183" t="s">
        <v>254</v>
      </c>
      <c r="B46" s="511" t="s">
        <v>255</v>
      </c>
      <c r="C46" s="511"/>
      <c r="D46" s="511" t="s">
        <v>256</v>
      </c>
      <c r="E46" s="511"/>
      <c r="F46" s="511" t="s">
        <v>257</v>
      </c>
      <c r="G46" s="511"/>
      <c r="H46" s="179"/>
      <c r="I46" s="179"/>
      <c r="J46" s="512">
        <v>1</v>
      </c>
      <c r="K46" s="513"/>
      <c r="L46" s="178" t="s">
        <v>258</v>
      </c>
      <c r="M46" s="182"/>
    </row>
    <row r="47" spans="1:13" ht="18" customHeight="1" thickBot="1">
      <c r="A47" s="184" t="s">
        <v>259</v>
      </c>
      <c r="B47" s="509" t="s">
        <v>260</v>
      </c>
      <c r="C47" s="509"/>
      <c r="D47" s="510" t="s">
        <v>261</v>
      </c>
      <c r="E47" s="510"/>
      <c r="F47" s="510" t="s">
        <v>262</v>
      </c>
      <c r="G47" s="510"/>
      <c r="H47" s="185"/>
      <c r="I47" s="185"/>
      <c r="J47" s="185"/>
      <c r="K47" s="185"/>
      <c r="L47" s="185"/>
      <c r="M47" s="186"/>
    </row>
    <row r="50" spans="1:14" ht="18" customHeight="1" thickBot="1"/>
    <row r="51" spans="1:14" ht="18" customHeight="1">
      <c r="A51" s="157"/>
      <c r="B51" s="557" t="s">
        <v>426</v>
      </c>
      <c r="C51" s="557"/>
      <c r="D51" s="557"/>
      <c r="E51" s="557"/>
      <c r="F51" s="557"/>
      <c r="G51" s="557"/>
      <c r="H51" s="557"/>
      <c r="I51" s="558"/>
      <c r="J51" s="559" t="s">
        <v>427</v>
      </c>
      <c r="K51" s="557"/>
      <c r="L51" s="557"/>
      <c r="M51" s="560"/>
    </row>
    <row r="52" spans="1:14" ht="18" customHeight="1">
      <c r="A52" s="546" t="s">
        <v>428</v>
      </c>
      <c r="B52" s="547"/>
      <c r="C52" s="547"/>
      <c r="D52" s="547"/>
      <c r="E52" s="547"/>
      <c r="F52" s="547"/>
      <c r="G52" s="547"/>
      <c r="H52" s="547"/>
      <c r="I52" s="547"/>
      <c r="J52" s="547"/>
      <c r="K52" s="547"/>
      <c r="L52" s="547"/>
      <c r="M52" s="548"/>
    </row>
    <row r="53" spans="1:14" ht="18" customHeight="1">
      <c r="A53" s="158"/>
      <c r="B53" s="549" t="s">
        <v>429</v>
      </c>
      <c r="C53" s="549"/>
      <c r="D53" s="549"/>
      <c r="E53" s="550"/>
      <c r="F53" s="159" t="s">
        <v>430</v>
      </c>
      <c r="G53" s="159"/>
      <c r="H53" s="551" t="s">
        <v>431</v>
      </c>
      <c r="I53" s="552"/>
      <c r="J53" s="553"/>
      <c r="K53" s="160" t="s">
        <v>432</v>
      </c>
      <c r="L53" s="193"/>
      <c r="M53" s="162"/>
    </row>
    <row r="54" spans="1:14" ht="18" customHeight="1">
      <c r="A54" s="554" t="s">
        <v>433</v>
      </c>
      <c r="B54" s="552"/>
      <c r="C54" s="552"/>
      <c r="D54" s="552"/>
      <c r="E54" s="552"/>
      <c r="F54" s="552"/>
      <c r="G54" s="552"/>
      <c r="H54" s="552"/>
      <c r="I54" s="552"/>
      <c r="J54" s="552"/>
      <c r="K54" s="552"/>
      <c r="L54" s="552"/>
      <c r="M54" s="555"/>
    </row>
    <row r="55" spans="1:14" ht="18" customHeight="1">
      <c r="A55" s="530" t="s">
        <v>434</v>
      </c>
      <c r="B55" s="531"/>
      <c r="C55" s="531"/>
      <c r="D55" s="531"/>
      <c r="E55" s="531"/>
      <c r="F55" s="531"/>
      <c r="G55" s="531"/>
      <c r="H55" s="531"/>
      <c r="I55" s="531"/>
      <c r="J55" s="531"/>
      <c r="K55" s="531"/>
      <c r="L55" s="531"/>
      <c r="M55" s="556"/>
    </row>
    <row r="56" spans="1:14" ht="18" customHeight="1">
      <c r="A56" s="534" t="s">
        <v>435</v>
      </c>
      <c r="B56" s="535"/>
      <c r="C56" s="573" t="s">
        <v>14</v>
      </c>
      <c r="D56" s="569"/>
      <c r="E56" s="569"/>
      <c r="F56" s="569"/>
      <c r="G56" s="570"/>
      <c r="H56" s="194" t="s">
        <v>436</v>
      </c>
      <c r="I56" s="164"/>
      <c r="J56" s="571">
        <v>2</v>
      </c>
      <c r="K56" s="571"/>
      <c r="L56" s="571"/>
      <c r="M56" s="572"/>
    </row>
    <row r="57" spans="1:14" ht="18" customHeight="1">
      <c r="A57" s="534" t="s">
        <v>437</v>
      </c>
      <c r="B57" s="535"/>
      <c r="C57" s="573" t="s">
        <v>475</v>
      </c>
      <c r="D57" s="569"/>
      <c r="E57" s="569"/>
      <c r="F57" s="569"/>
      <c r="G57" s="570"/>
      <c r="H57" s="194" t="s">
        <v>438</v>
      </c>
      <c r="I57" s="164"/>
      <c r="J57" s="571">
        <v>1430</v>
      </c>
      <c r="K57" s="571"/>
      <c r="L57" s="571"/>
      <c r="M57" s="572"/>
    </row>
    <row r="58" spans="1:14" ht="18" customHeight="1">
      <c r="A58" s="534" t="s">
        <v>439</v>
      </c>
      <c r="B58" s="535"/>
      <c r="C58" s="568">
        <v>42489</v>
      </c>
      <c r="D58" s="569"/>
      <c r="E58" s="569"/>
      <c r="F58" s="569"/>
      <c r="G58" s="570"/>
      <c r="H58" s="194" t="s">
        <v>440</v>
      </c>
      <c r="I58" s="164"/>
      <c r="J58" s="571">
        <v>9797410039</v>
      </c>
      <c r="K58" s="571"/>
      <c r="L58" s="571"/>
      <c r="M58" s="572"/>
    </row>
    <row r="59" spans="1:14" ht="18" customHeight="1">
      <c r="A59" s="534" t="s">
        <v>441</v>
      </c>
      <c r="B59" s="535"/>
      <c r="C59" s="573" t="s">
        <v>71</v>
      </c>
      <c r="D59" s="569"/>
      <c r="E59" s="569"/>
      <c r="F59" s="569"/>
      <c r="G59" s="570"/>
      <c r="H59" s="519" t="s">
        <v>134</v>
      </c>
      <c r="I59" s="520"/>
      <c r="J59" s="571" t="s">
        <v>70</v>
      </c>
      <c r="K59" s="571"/>
      <c r="L59" s="571"/>
      <c r="M59" s="572"/>
    </row>
    <row r="60" spans="1:14" ht="18" customHeight="1">
      <c r="A60" s="527" t="s">
        <v>442</v>
      </c>
      <c r="B60" s="528"/>
      <c r="C60" s="528"/>
      <c r="D60" s="528"/>
      <c r="E60" s="528"/>
      <c r="F60" s="528"/>
      <c r="G60" s="528"/>
      <c r="H60" s="528"/>
      <c r="I60" s="528"/>
      <c r="J60" s="528"/>
      <c r="K60" s="528"/>
      <c r="L60" s="528"/>
      <c r="M60" s="529"/>
    </row>
    <row r="61" spans="1:14" ht="18" customHeight="1">
      <c r="A61" s="541" t="s">
        <v>443</v>
      </c>
      <c r="B61" s="528" t="s">
        <v>444</v>
      </c>
      <c r="C61" s="528"/>
      <c r="D61" s="528"/>
      <c r="E61" s="528"/>
      <c r="F61" s="528"/>
      <c r="G61" s="528"/>
      <c r="H61" s="528" t="s">
        <v>445</v>
      </c>
      <c r="I61" s="528"/>
      <c r="J61" s="528"/>
      <c r="K61" s="528"/>
      <c r="L61" s="528"/>
      <c r="M61" s="529"/>
    </row>
    <row r="62" spans="1:14" ht="30">
      <c r="A62" s="541"/>
      <c r="B62" s="165" t="s">
        <v>446</v>
      </c>
      <c r="C62" s="165" t="s">
        <v>447</v>
      </c>
      <c r="D62" s="165" t="s">
        <v>448</v>
      </c>
      <c r="E62" s="165" t="s">
        <v>449</v>
      </c>
      <c r="F62" s="165">
        <v>100</v>
      </c>
      <c r="G62" s="166" t="s">
        <v>126</v>
      </c>
      <c r="H62" s="165" t="s">
        <v>450</v>
      </c>
      <c r="I62" s="165" t="s">
        <v>447</v>
      </c>
      <c r="J62" s="165" t="s">
        <v>448</v>
      </c>
      <c r="K62" s="165" t="s">
        <v>451</v>
      </c>
      <c r="L62" s="165">
        <v>100</v>
      </c>
      <c r="M62" s="167" t="s">
        <v>126</v>
      </c>
    </row>
    <row r="63" spans="1:14" ht="18" customHeight="1">
      <c r="A63" s="192" t="s">
        <v>5</v>
      </c>
      <c r="B63" s="215">
        <v>8.5</v>
      </c>
      <c r="C63" s="231">
        <v>5</v>
      </c>
      <c r="D63" s="231">
        <v>5</v>
      </c>
      <c r="E63" s="215">
        <v>72</v>
      </c>
      <c r="F63" s="150">
        <v>90.5</v>
      </c>
      <c r="G63" s="231" t="s">
        <v>251</v>
      </c>
      <c r="H63" s="231">
        <v>9.25</v>
      </c>
      <c r="I63" s="231">
        <v>5</v>
      </c>
      <c r="J63" s="231">
        <v>5</v>
      </c>
      <c r="K63" s="216">
        <v>71</v>
      </c>
      <c r="L63" s="150">
        <v>90.25</v>
      </c>
      <c r="M63" s="229" t="s">
        <v>251</v>
      </c>
      <c r="N63" s="220"/>
    </row>
    <row r="64" spans="1:14" ht="18" customHeight="1">
      <c r="A64" s="192" t="s">
        <v>6</v>
      </c>
      <c r="B64" s="217">
        <v>9</v>
      </c>
      <c r="C64" s="231">
        <v>5</v>
      </c>
      <c r="D64" s="231">
        <v>5</v>
      </c>
      <c r="E64" s="231">
        <v>76</v>
      </c>
      <c r="F64" s="150">
        <v>95</v>
      </c>
      <c r="G64" s="231" t="s">
        <v>221</v>
      </c>
      <c r="H64" s="231">
        <v>9.5</v>
      </c>
      <c r="I64" s="231">
        <v>5</v>
      </c>
      <c r="J64" s="231">
        <v>5</v>
      </c>
      <c r="K64" s="231">
        <v>72</v>
      </c>
      <c r="L64" s="150">
        <v>91.5</v>
      </c>
      <c r="M64" s="229" t="s">
        <v>221</v>
      </c>
      <c r="N64" s="220"/>
    </row>
    <row r="65" spans="1:14" ht="18" customHeight="1">
      <c r="A65" s="192" t="s">
        <v>452</v>
      </c>
      <c r="B65" s="231">
        <v>7.75</v>
      </c>
      <c r="C65" s="231">
        <v>5</v>
      </c>
      <c r="D65" s="231">
        <v>5</v>
      </c>
      <c r="E65" s="231">
        <v>73</v>
      </c>
      <c r="F65" s="202">
        <v>90.75</v>
      </c>
      <c r="G65" s="231" t="s">
        <v>251</v>
      </c>
      <c r="H65" s="231">
        <v>9.25</v>
      </c>
      <c r="I65" s="231">
        <v>5</v>
      </c>
      <c r="J65" s="231">
        <v>5</v>
      </c>
      <c r="K65" s="218">
        <v>72</v>
      </c>
      <c r="L65" s="202">
        <v>91.25</v>
      </c>
      <c r="M65" s="229" t="s">
        <v>221</v>
      </c>
      <c r="N65" s="220"/>
    </row>
    <row r="66" spans="1:14" ht="18" customHeight="1">
      <c r="A66" s="192" t="s">
        <v>417</v>
      </c>
      <c r="B66" s="231">
        <v>9.5</v>
      </c>
      <c r="C66" s="231">
        <v>5</v>
      </c>
      <c r="D66" s="231">
        <v>5</v>
      </c>
      <c r="E66" s="231">
        <v>72</v>
      </c>
      <c r="F66" s="202">
        <v>91.5</v>
      </c>
      <c r="G66" s="231" t="s">
        <v>221</v>
      </c>
      <c r="H66" s="221">
        <v>9.25</v>
      </c>
      <c r="I66" s="216">
        <v>5</v>
      </c>
      <c r="J66" s="216">
        <v>5</v>
      </c>
      <c r="K66" s="218">
        <v>73</v>
      </c>
      <c r="L66" s="202">
        <v>92.25</v>
      </c>
      <c r="M66" s="374" t="s">
        <v>221</v>
      </c>
      <c r="N66" s="220"/>
    </row>
    <row r="67" spans="1:14" ht="18" customHeight="1">
      <c r="A67" s="192" t="s">
        <v>489</v>
      </c>
      <c r="B67" s="231"/>
      <c r="C67" s="231"/>
      <c r="D67" s="231"/>
      <c r="E67" s="222"/>
      <c r="F67" s="147">
        <v>44</v>
      </c>
      <c r="G67" s="231"/>
      <c r="H67" s="231"/>
      <c r="I67" s="231"/>
      <c r="J67" s="231"/>
      <c r="K67" s="231"/>
      <c r="L67" s="231">
        <v>46</v>
      </c>
      <c r="M67" s="229"/>
      <c r="N67" s="220"/>
    </row>
    <row r="68" spans="1:14" ht="18" customHeight="1">
      <c r="A68" s="372" t="s">
        <v>579</v>
      </c>
      <c r="B68" s="231"/>
      <c r="C68" s="231"/>
      <c r="D68" s="231"/>
      <c r="E68" s="230">
        <v>50</v>
      </c>
      <c r="F68" s="231"/>
      <c r="G68" s="231"/>
      <c r="H68" s="231"/>
      <c r="I68" s="231"/>
      <c r="J68" s="231"/>
      <c r="K68" s="230">
        <v>50</v>
      </c>
      <c r="L68" s="231"/>
      <c r="M68" s="229"/>
      <c r="N68" s="220"/>
    </row>
    <row r="69" spans="1:14" ht="18" customHeight="1">
      <c r="A69" s="372" t="s">
        <v>580</v>
      </c>
      <c r="B69" s="231"/>
      <c r="C69" s="231"/>
      <c r="D69" s="231"/>
      <c r="E69" s="231">
        <v>50</v>
      </c>
      <c r="F69" s="231"/>
      <c r="G69" s="231"/>
      <c r="H69" s="231"/>
      <c r="I69" s="231"/>
      <c r="J69" s="231"/>
      <c r="K69" s="231">
        <v>50</v>
      </c>
      <c r="L69" s="231"/>
      <c r="M69" s="229"/>
      <c r="N69" s="220"/>
    </row>
    <row r="70" spans="1:14" ht="26.25">
      <c r="A70" s="193" t="s">
        <v>454</v>
      </c>
      <c r="B70" s="204"/>
      <c r="C70" s="205" t="s">
        <v>455</v>
      </c>
      <c r="D70" s="187">
        <f>(F63+F64+F65+F66+F67)</f>
        <v>411.75</v>
      </c>
      <c r="E70" s="170"/>
      <c r="F70" s="205" t="s">
        <v>456</v>
      </c>
      <c r="G70" s="170">
        <f>(D70/450)*100</f>
        <v>91.5</v>
      </c>
      <c r="H70" s="170"/>
      <c r="I70" s="171"/>
      <c r="J70" s="583"/>
      <c r="K70" s="583"/>
      <c r="L70" s="580" t="str">
        <f>IF(G70&gt;=91,"A1",IF(G70&gt;=81,"A2",IF(G70&gt;=71,"B1",IF(G70&gt;=61,"B2",IF(G70&gt;=51,"C1",IF(G70&gt;=41,"C2",IF(G70&gt;=33,"D","E")))))))</f>
        <v>A1</v>
      </c>
      <c r="M70" s="580" t="str">
        <f t="shared" ref="M70:M72" si="1">IF(K70&gt;=91,"A1",IF(K70&gt;=81,"A2",IF(K70&gt;=71,"B1",IF(K70&gt;=61,"B2",IF(K70&gt;=51,"C1",IF(K70&gt;=41,"C2",IF(K70&gt;=33,"D","E")))))))</f>
        <v>E</v>
      </c>
      <c r="N70" s="220"/>
    </row>
    <row r="71" spans="1:14" ht="26.25">
      <c r="A71" s="172" t="s">
        <v>458</v>
      </c>
      <c r="B71" s="204"/>
      <c r="C71" s="205" t="s">
        <v>459</v>
      </c>
      <c r="D71" s="187">
        <f>(L63+L64+L65+L66+L67)</f>
        <v>411.25</v>
      </c>
      <c r="E71" s="170"/>
      <c r="F71" s="205" t="s">
        <v>460</v>
      </c>
      <c r="G71" s="170">
        <f>D71/450*100</f>
        <v>91.388888888888886</v>
      </c>
      <c r="H71" s="170"/>
      <c r="I71" s="171"/>
      <c r="J71" s="536" t="s">
        <v>461</v>
      </c>
      <c r="K71" s="536"/>
      <c r="L71" s="580" t="str">
        <f>IF(G71&gt;=91,"A1",IF(G71&gt;=81,"A2",IF(G71&gt;=71,"B1",IF(G71&gt;=61,"B2",IF(G71&gt;=51,"C1",IF(G71&gt;=41,"C2",IF(G71&gt;=33,"D","E")))))))</f>
        <v>A1</v>
      </c>
      <c r="M71" s="580" t="str">
        <f t="shared" si="1"/>
        <v>E</v>
      </c>
      <c r="N71" s="220"/>
    </row>
    <row r="72" spans="1:14" ht="18" customHeight="1">
      <c r="A72" s="197" t="s">
        <v>462</v>
      </c>
      <c r="B72" s="197"/>
      <c r="C72" s="197">
        <f>(D70+D71)</f>
        <v>823</v>
      </c>
      <c r="D72" s="197" t="s">
        <v>463</v>
      </c>
      <c r="E72" s="197"/>
      <c r="G72" s="197"/>
      <c r="H72" s="197"/>
      <c r="I72" s="376">
        <f>(C72/900)*100</f>
        <v>91.444444444444443</v>
      </c>
      <c r="J72" s="197" t="s">
        <v>464</v>
      </c>
      <c r="K72" s="197"/>
      <c r="L72" s="537" t="str">
        <f>IF(I72&gt;=91,"A1",IF(I72&gt;=81,"A2",IF(I72&gt;=71,"B1",IF(I72&gt;=61,"B2",IF(I72&gt;=51,"C1",IF(I72&gt;=41,"C2",IF(I72&gt;=33,"D","E")))))))</f>
        <v>A1</v>
      </c>
      <c r="M72" s="537" t="str">
        <f t="shared" si="1"/>
        <v>E</v>
      </c>
    </row>
    <row r="73" spans="1:14" ht="18" customHeight="1">
      <c r="A73" s="538" t="s">
        <v>227</v>
      </c>
      <c r="B73" s="539"/>
      <c r="C73" s="539"/>
      <c r="D73" s="539"/>
      <c r="E73" s="539"/>
      <c r="F73" s="539"/>
      <c r="G73" s="539"/>
      <c r="H73" s="539"/>
      <c r="I73" s="539"/>
      <c r="J73" s="539"/>
      <c r="K73" s="539"/>
      <c r="L73" s="539"/>
      <c r="M73" s="540"/>
    </row>
    <row r="74" spans="1:14" ht="18" customHeight="1">
      <c r="A74" s="527" t="s">
        <v>228</v>
      </c>
      <c r="B74" s="528"/>
      <c r="C74" s="528"/>
      <c r="D74" s="528"/>
      <c r="E74" s="528"/>
      <c r="F74" s="528"/>
      <c r="G74" s="528"/>
      <c r="H74" s="528"/>
      <c r="I74" s="528"/>
      <c r="J74" s="528"/>
      <c r="K74" s="528"/>
      <c r="L74" s="528"/>
      <c r="M74" s="529"/>
    </row>
    <row r="75" spans="1:14" ht="18" customHeight="1">
      <c r="A75" s="527" t="s">
        <v>229</v>
      </c>
      <c r="B75" s="528"/>
      <c r="C75" s="528"/>
      <c r="D75" s="528"/>
      <c r="E75" s="528"/>
      <c r="F75" s="528" t="s">
        <v>230</v>
      </c>
      <c r="G75" s="528"/>
      <c r="H75" s="528"/>
      <c r="I75" s="528"/>
      <c r="J75" s="528"/>
      <c r="K75" s="528" t="s">
        <v>465</v>
      </c>
      <c r="L75" s="528"/>
      <c r="M75" s="529"/>
    </row>
    <row r="76" spans="1:14" ht="18" customHeight="1">
      <c r="A76" s="519" t="s">
        <v>231</v>
      </c>
      <c r="B76" s="520"/>
      <c r="C76" s="520"/>
      <c r="D76" s="520"/>
      <c r="E76" s="520"/>
      <c r="F76" s="521" t="s">
        <v>236</v>
      </c>
      <c r="G76" s="522"/>
      <c r="H76" s="522"/>
      <c r="I76" s="522"/>
      <c r="J76" s="522"/>
      <c r="K76" s="521" t="s">
        <v>236</v>
      </c>
      <c r="L76" s="522"/>
      <c r="M76" s="523"/>
    </row>
    <row r="77" spans="1:14" ht="18" customHeight="1">
      <c r="A77" s="527" t="s">
        <v>233</v>
      </c>
      <c r="B77" s="528"/>
      <c r="C77" s="528"/>
      <c r="D77" s="528"/>
      <c r="E77" s="528"/>
      <c r="F77" s="528"/>
      <c r="G77" s="528"/>
      <c r="H77" s="528"/>
      <c r="I77" s="528"/>
      <c r="J77" s="528"/>
      <c r="K77" s="528"/>
      <c r="L77" s="528"/>
      <c r="M77" s="529"/>
    </row>
    <row r="78" spans="1:14" ht="18" customHeight="1">
      <c r="A78" s="527" t="s">
        <v>229</v>
      </c>
      <c r="B78" s="528"/>
      <c r="C78" s="528"/>
      <c r="D78" s="528"/>
      <c r="E78" s="528"/>
      <c r="F78" s="528" t="s">
        <v>230</v>
      </c>
      <c r="G78" s="528"/>
      <c r="H78" s="528"/>
      <c r="I78" s="528"/>
      <c r="J78" s="528"/>
      <c r="K78" s="528" t="s">
        <v>465</v>
      </c>
      <c r="L78" s="528"/>
      <c r="M78" s="529"/>
    </row>
    <row r="79" spans="1:14" ht="18" customHeight="1">
      <c r="A79" s="534" t="s">
        <v>234</v>
      </c>
      <c r="B79" s="535"/>
      <c r="C79" s="535"/>
      <c r="D79" s="535"/>
      <c r="E79" s="535"/>
      <c r="F79" s="528" t="s">
        <v>232</v>
      </c>
      <c r="G79" s="528"/>
      <c r="H79" s="528"/>
      <c r="I79" s="528"/>
      <c r="J79" s="528"/>
      <c r="K79" s="528" t="s">
        <v>232</v>
      </c>
      <c r="L79" s="528"/>
      <c r="M79" s="529"/>
    </row>
    <row r="80" spans="1:14" ht="18" customHeight="1">
      <c r="A80" s="534" t="s">
        <v>235</v>
      </c>
      <c r="B80" s="535"/>
      <c r="C80" s="535"/>
      <c r="D80" s="535"/>
      <c r="E80" s="535"/>
      <c r="F80" s="567" t="s">
        <v>232</v>
      </c>
      <c r="G80" s="522"/>
      <c r="H80" s="522"/>
      <c r="I80" s="522"/>
      <c r="J80" s="522"/>
      <c r="K80" s="567" t="s">
        <v>232</v>
      </c>
      <c r="L80" s="522"/>
      <c r="M80" s="523"/>
    </row>
    <row r="81" spans="1:13" ht="18" customHeight="1">
      <c r="A81" s="530" t="s">
        <v>237</v>
      </c>
      <c r="B81" s="531"/>
      <c r="C81" s="531"/>
      <c r="D81" s="531"/>
      <c r="E81" s="532"/>
      <c r="F81" s="566" t="s">
        <v>236</v>
      </c>
      <c r="G81" s="525"/>
      <c r="H81" s="525"/>
      <c r="I81" s="525"/>
      <c r="J81" s="533"/>
      <c r="K81" s="566" t="s">
        <v>236</v>
      </c>
      <c r="L81" s="525"/>
      <c r="M81" s="526"/>
    </row>
    <row r="82" spans="1:13" ht="18" customHeight="1">
      <c r="A82" s="530" t="s">
        <v>238</v>
      </c>
      <c r="B82" s="531"/>
      <c r="C82" s="531"/>
      <c r="D82" s="531"/>
      <c r="E82" s="532"/>
      <c r="F82" s="566" t="s">
        <v>236</v>
      </c>
      <c r="G82" s="525"/>
      <c r="H82" s="525"/>
      <c r="I82" s="525"/>
      <c r="J82" s="533"/>
      <c r="K82" s="566" t="s">
        <v>236</v>
      </c>
      <c r="L82" s="525"/>
      <c r="M82" s="526"/>
    </row>
    <row r="83" spans="1:13" ht="18" customHeight="1">
      <c r="A83" s="527" t="s">
        <v>239</v>
      </c>
      <c r="B83" s="528"/>
      <c r="C83" s="528"/>
      <c r="D83" s="528"/>
      <c r="E83" s="528"/>
      <c r="F83" s="528"/>
      <c r="G83" s="528"/>
      <c r="H83" s="528"/>
      <c r="I83" s="528"/>
      <c r="J83" s="528"/>
      <c r="K83" s="528"/>
      <c r="L83" s="528"/>
      <c r="M83" s="529"/>
    </row>
    <row r="84" spans="1:13" ht="18" customHeight="1">
      <c r="A84" s="527" t="s">
        <v>229</v>
      </c>
      <c r="B84" s="528"/>
      <c r="C84" s="528"/>
      <c r="D84" s="528"/>
      <c r="E84" s="528"/>
      <c r="F84" s="528" t="s">
        <v>230</v>
      </c>
      <c r="G84" s="528"/>
      <c r="H84" s="528"/>
      <c r="I84" s="528"/>
      <c r="J84" s="528"/>
      <c r="K84" s="528" t="s">
        <v>465</v>
      </c>
      <c r="L84" s="528"/>
      <c r="M84" s="529"/>
    </row>
    <row r="85" spans="1:13" ht="18" customHeight="1">
      <c r="A85" s="519" t="s">
        <v>240</v>
      </c>
      <c r="B85" s="520"/>
      <c r="C85" s="520"/>
      <c r="D85" s="520"/>
      <c r="E85" s="520"/>
      <c r="F85" s="520"/>
      <c r="G85" s="561" t="s">
        <v>543</v>
      </c>
      <c r="H85" s="561"/>
      <c r="I85" s="561"/>
      <c r="J85" s="561"/>
      <c r="K85" s="561"/>
      <c r="L85" s="561"/>
      <c r="M85" s="562"/>
    </row>
    <row r="86" spans="1:13" ht="18" customHeight="1">
      <c r="A86" s="192" t="s">
        <v>466</v>
      </c>
      <c r="B86" s="563" t="s">
        <v>198</v>
      </c>
      <c r="C86" s="564"/>
      <c r="D86" s="564"/>
      <c r="E86" s="564"/>
      <c r="F86" s="564"/>
      <c r="G86" s="564"/>
      <c r="H86" s="564"/>
      <c r="I86" s="564"/>
      <c r="J86" s="564"/>
      <c r="K86" s="564"/>
      <c r="L86" s="564"/>
      <c r="M86" s="565"/>
    </row>
    <row r="87" spans="1:13" ht="18" customHeight="1">
      <c r="A87" s="192" t="s">
        <v>195</v>
      </c>
      <c r="B87" s="563" t="s">
        <v>542</v>
      </c>
      <c r="C87" s="564"/>
      <c r="D87" s="564"/>
      <c r="E87" s="564"/>
      <c r="F87" s="564"/>
      <c r="G87" s="564"/>
      <c r="H87" s="564"/>
      <c r="I87" s="564"/>
      <c r="J87" s="564"/>
      <c r="K87" s="564"/>
      <c r="L87" s="564"/>
      <c r="M87" s="565"/>
    </row>
    <row r="88" spans="1:13" ht="18" customHeight="1">
      <c r="A88" s="527" t="s">
        <v>467</v>
      </c>
      <c r="B88" s="528"/>
      <c r="C88" s="528"/>
      <c r="D88" s="522"/>
      <c r="E88" s="522"/>
      <c r="F88" s="522"/>
      <c r="G88" s="522"/>
      <c r="H88" s="522"/>
      <c r="I88" s="522"/>
      <c r="J88" s="528" t="s">
        <v>468</v>
      </c>
      <c r="K88" s="528"/>
      <c r="L88" s="528"/>
      <c r="M88" s="529"/>
    </row>
    <row r="89" spans="1:13" ht="18" customHeight="1">
      <c r="A89" s="527"/>
      <c r="B89" s="528"/>
      <c r="C89" s="528"/>
      <c r="D89" s="522"/>
      <c r="E89" s="522"/>
      <c r="F89" s="522"/>
      <c r="G89" s="522"/>
      <c r="H89" s="522"/>
      <c r="I89" s="522"/>
      <c r="J89" s="528"/>
      <c r="K89" s="528"/>
      <c r="L89" s="528"/>
      <c r="M89" s="529"/>
    </row>
    <row r="90" spans="1:13" ht="18" customHeight="1">
      <c r="A90" s="527"/>
      <c r="B90" s="528"/>
      <c r="C90" s="528"/>
      <c r="D90" s="522"/>
      <c r="E90" s="522"/>
      <c r="F90" s="522"/>
      <c r="G90" s="522"/>
      <c r="H90" s="522"/>
      <c r="I90" s="522"/>
      <c r="J90" s="528"/>
      <c r="K90" s="528"/>
      <c r="L90" s="528"/>
      <c r="M90" s="529"/>
    </row>
    <row r="91" spans="1:13" ht="18" customHeight="1">
      <c r="A91" s="527"/>
      <c r="B91" s="528"/>
      <c r="C91" s="528"/>
      <c r="D91" s="522"/>
      <c r="E91" s="522"/>
      <c r="F91" s="522"/>
      <c r="G91" s="522"/>
      <c r="H91" s="522"/>
      <c r="I91" s="522"/>
      <c r="J91" s="528"/>
      <c r="K91" s="528"/>
      <c r="L91" s="528"/>
      <c r="M91" s="529"/>
    </row>
    <row r="92" spans="1:13" ht="18" customHeight="1">
      <c r="A92" s="514" t="s">
        <v>243</v>
      </c>
      <c r="B92" s="515"/>
      <c r="C92" s="515"/>
      <c r="D92" s="515"/>
      <c r="E92" s="515"/>
      <c r="F92" s="515"/>
      <c r="G92" s="515"/>
      <c r="H92" s="516" t="s">
        <v>244</v>
      </c>
      <c r="I92" s="517"/>
      <c r="J92" s="517"/>
      <c r="K92" s="517"/>
      <c r="L92" s="517"/>
      <c r="M92" s="518"/>
    </row>
    <row r="93" spans="1:13" ht="18" customHeight="1">
      <c r="A93" s="200" t="s">
        <v>245</v>
      </c>
      <c r="B93" s="515" t="s">
        <v>12</v>
      </c>
      <c r="C93" s="515"/>
      <c r="D93" s="177" t="s">
        <v>245</v>
      </c>
      <c r="E93" s="201"/>
      <c r="F93" s="515" t="s">
        <v>12</v>
      </c>
      <c r="G93" s="515"/>
      <c r="H93" s="179"/>
      <c r="I93" s="179"/>
      <c r="J93" s="180" t="s">
        <v>246</v>
      </c>
      <c r="K93" s="179"/>
      <c r="L93" s="181" t="s">
        <v>12</v>
      </c>
      <c r="M93" s="182"/>
    </row>
    <row r="94" spans="1:13" ht="18" customHeight="1">
      <c r="A94" s="183" t="s">
        <v>247</v>
      </c>
      <c r="B94" s="511" t="s">
        <v>221</v>
      </c>
      <c r="C94" s="511"/>
      <c r="D94" s="511" t="s">
        <v>248</v>
      </c>
      <c r="E94" s="511"/>
      <c r="F94" s="511" t="s">
        <v>249</v>
      </c>
      <c r="G94" s="511"/>
      <c r="H94" s="179"/>
      <c r="I94" s="179"/>
      <c r="J94" s="512">
        <v>3</v>
      </c>
      <c r="K94" s="513"/>
      <c r="L94" s="201" t="s">
        <v>236</v>
      </c>
      <c r="M94" s="182"/>
    </row>
    <row r="95" spans="1:13" ht="18" customHeight="1">
      <c r="A95" s="183" t="s">
        <v>250</v>
      </c>
      <c r="B95" s="511" t="s">
        <v>251</v>
      </c>
      <c r="C95" s="511"/>
      <c r="D95" s="511" t="s">
        <v>252</v>
      </c>
      <c r="E95" s="511"/>
      <c r="F95" s="511" t="s">
        <v>253</v>
      </c>
      <c r="G95" s="511"/>
      <c r="H95" s="179"/>
      <c r="I95" s="179"/>
      <c r="J95" s="512">
        <v>2</v>
      </c>
      <c r="K95" s="513"/>
      <c r="L95" s="201" t="s">
        <v>232</v>
      </c>
      <c r="M95" s="182"/>
    </row>
    <row r="96" spans="1:13" ht="18" customHeight="1">
      <c r="A96" s="183" t="s">
        <v>254</v>
      </c>
      <c r="B96" s="511" t="s">
        <v>255</v>
      </c>
      <c r="C96" s="511"/>
      <c r="D96" s="511" t="s">
        <v>256</v>
      </c>
      <c r="E96" s="511"/>
      <c r="F96" s="511" t="s">
        <v>257</v>
      </c>
      <c r="G96" s="511"/>
      <c r="H96" s="179"/>
      <c r="I96" s="179"/>
      <c r="J96" s="512">
        <v>1</v>
      </c>
      <c r="K96" s="513"/>
      <c r="L96" s="201" t="s">
        <v>258</v>
      </c>
      <c r="M96" s="182"/>
    </row>
    <row r="97" spans="1:13" ht="18" customHeight="1" thickBot="1">
      <c r="A97" s="184" t="s">
        <v>259</v>
      </c>
      <c r="B97" s="509" t="s">
        <v>260</v>
      </c>
      <c r="C97" s="509"/>
      <c r="D97" s="510" t="s">
        <v>261</v>
      </c>
      <c r="E97" s="510"/>
      <c r="F97" s="510" t="s">
        <v>262</v>
      </c>
      <c r="G97" s="510"/>
      <c r="H97" s="185"/>
      <c r="I97" s="185"/>
      <c r="J97" s="185"/>
      <c r="K97" s="185"/>
      <c r="L97" s="185"/>
      <c r="M97" s="186"/>
    </row>
    <row r="101" spans="1:13" ht="18" customHeight="1" thickBot="1"/>
    <row r="102" spans="1:13" ht="18" customHeight="1">
      <c r="A102" s="157"/>
      <c r="B102" s="557" t="s">
        <v>426</v>
      </c>
      <c r="C102" s="557"/>
      <c r="D102" s="557"/>
      <c r="E102" s="557"/>
      <c r="F102" s="557"/>
      <c r="G102" s="557"/>
      <c r="H102" s="557"/>
      <c r="I102" s="558"/>
      <c r="J102" s="559" t="s">
        <v>427</v>
      </c>
      <c r="K102" s="557"/>
      <c r="L102" s="557"/>
      <c r="M102" s="560"/>
    </row>
    <row r="103" spans="1:13" ht="18" customHeight="1">
      <c r="A103" s="546" t="s">
        <v>428</v>
      </c>
      <c r="B103" s="547"/>
      <c r="C103" s="547"/>
      <c r="D103" s="547"/>
      <c r="E103" s="547"/>
      <c r="F103" s="547"/>
      <c r="G103" s="547"/>
      <c r="H103" s="547"/>
      <c r="I103" s="547"/>
      <c r="J103" s="547"/>
      <c r="K103" s="547"/>
      <c r="L103" s="547"/>
      <c r="M103" s="548"/>
    </row>
    <row r="104" spans="1:13" ht="18" customHeight="1">
      <c r="A104" s="158"/>
      <c r="B104" s="549" t="s">
        <v>429</v>
      </c>
      <c r="C104" s="549"/>
      <c r="D104" s="549"/>
      <c r="E104" s="550"/>
      <c r="F104" s="159" t="s">
        <v>430</v>
      </c>
      <c r="G104" s="159"/>
      <c r="H104" s="551" t="s">
        <v>431</v>
      </c>
      <c r="I104" s="552"/>
      <c r="J104" s="553"/>
      <c r="K104" s="160" t="s">
        <v>432</v>
      </c>
      <c r="L104" s="193"/>
      <c r="M104" s="162"/>
    </row>
    <row r="105" spans="1:13" ht="18" customHeight="1">
      <c r="A105" s="554" t="s">
        <v>433</v>
      </c>
      <c r="B105" s="552"/>
      <c r="C105" s="552"/>
      <c r="D105" s="552"/>
      <c r="E105" s="552"/>
      <c r="F105" s="552"/>
      <c r="G105" s="552"/>
      <c r="H105" s="552"/>
      <c r="I105" s="552"/>
      <c r="J105" s="552"/>
      <c r="K105" s="552"/>
      <c r="L105" s="552"/>
      <c r="M105" s="555"/>
    </row>
    <row r="106" spans="1:13" ht="18" customHeight="1">
      <c r="A106" s="530" t="s">
        <v>434</v>
      </c>
      <c r="B106" s="531"/>
      <c r="C106" s="531"/>
      <c r="D106" s="531"/>
      <c r="E106" s="531"/>
      <c r="F106" s="531"/>
      <c r="G106" s="531"/>
      <c r="H106" s="531"/>
      <c r="I106" s="531"/>
      <c r="J106" s="531"/>
      <c r="K106" s="531"/>
      <c r="L106" s="531"/>
      <c r="M106" s="556"/>
    </row>
    <row r="107" spans="1:13" ht="18" customHeight="1">
      <c r="A107" s="534" t="s">
        <v>435</v>
      </c>
      <c r="B107" s="535"/>
      <c r="C107" s="573" t="s">
        <v>72</v>
      </c>
      <c r="D107" s="569"/>
      <c r="E107" s="569"/>
      <c r="F107" s="569"/>
      <c r="G107" s="570"/>
      <c r="H107" s="194" t="s">
        <v>436</v>
      </c>
      <c r="I107" s="164"/>
      <c r="J107" s="571">
        <v>3</v>
      </c>
      <c r="K107" s="571"/>
      <c r="L107" s="571"/>
      <c r="M107" s="572"/>
    </row>
    <row r="108" spans="1:13" ht="18" customHeight="1">
      <c r="A108" s="534" t="s">
        <v>437</v>
      </c>
      <c r="B108" s="535"/>
      <c r="C108" s="573" t="s">
        <v>475</v>
      </c>
      <c r="D108" s="569"/>
      <c r="E108" s="569"/>
      <c r="F108" s="569"/>
      <c r="G108" s="570"/>
      <c r="H108" s="194" t="s">
        <v>438</v>
      </c>
      <c r="I108" s="164"/>
      <c r="J108" s="571">
        <v>1562</v>
      </c>
      <c r="K108" s="571"/>
      <c r="L108" s="571"/>
      <c r="M108" s="572"/>
    </row>
    <row r="109" spans="1:13" ht="18" customHeight="1">
      <c r="A109" s="534" t="s">
        <v>439</v>
      </c>
      <c r="B109" s="535"/>
      <c r="C109" s="568">
        <v>42391</v>
      </c>
      <c r="D109" s="569"/>
      <c r="E109" s="569"/>
      <c r="F109" s="569"/>
      <c r="G109" s="570"/>
      <c r="H109" s="194" t="s">
        <v>440</v>
      </c>
      <c r="I109" s="164"/>
      <c r="J109" s="571">
        <v>7006317170</v>
      </c>
      <c r="K109" s="571"/>
      <c r="L109" s="571"/>
      <c r="M109" s="572"/>
    </row>
    <row r="110" spans="1:13" ht="18" customHeight="1">
      <c r="A110" s="534" t="s">
        <v>441</v>
      </c>
      <c r="B110" s="535"/>
      <c r="C110" s="573" t="s">
        <v>267</v>
      </c>
      <c r="D110" s="569"/>
      <c r="E110" s="569"/>
      <c r="F110" s="569"/>
      <c r="G110" s="570"/>
      <c r="H110" s="519" t="s">
        <v>134</v>
      </c>
      <c r="I110" s="520"/>
      <c r="J110" s="571" t="s">
        <v>73</v>
      </c>
      <c r="K110" s="571"/>
      <c r="L110" s="571"/>
      <c r="M110" s="572"/>
    </row>
    <row r="111" spans="1:13" ht="18" customHeight="1">
      <c r="A111" s="527" t="s">
        <v>442</v>
      </c>
      <c r="B111" s="528"/>
      <c r="C111" s="528"/>
      <c r="D111" s="528"/>
      <c r="E111" s="528"/>
      <c r="F111" s="528"/>
      <c r="G111" s="528"/>
      <c r="H111" s="528"/>
      <c r="I111" s="528"/>
      <c r="J111" s="528"/>
      <c r="K111" s="528"/>
      <c r="L111" s="528"/>
      <c r="M111" s="529"/>
    </row>
    <row r="112" spans="1:13" ht="18" customHeight="1">
      <c r="A112" s="541" t="s">
        <v>443</v>
      </c>
      <c r="B112" s="528" t="s">
        <v>444</v>
      </c>
      <c r="C112" s="528"/>
      <c r="D112" s="528"/>
      <c r="E112" s="528"/>
      <c r="F112" s="528"/>
      <c r="G112" s="528"/>
      <c r="H112" s="528" t="s">
        <v>445</v>
      </c>
      <c r="I112" s="528"/>
      <c r="J112" s="528"/>
      <c r="K112" s="528"/>
      <c r="L112" s="528"/>
      <c r="M112" s="529"/>
    </row>
    <row r="113" spans="1:13" ht="30">
      <c r="A113" s="541"/>
      <c r="B113" s="165" t="s">
        <v>446</v>
      </c>
      <c r="C113" s="165" t="s">
        <v>447</v>
      </c>
      <c r="D113" s="165" t="s">
        <v>448</v>
      </c>
      <c r="E113" s="165" t="s">
        <v>449</v>
      </c>
      <c r="F113" s="165">
        <v>100</v>
      </c>
      <c r="G113" s="166" t="s">
        <v>126</v>
      </c>
      <c r="H113" s="165" t="s">
        <v>450</v>
      </c>
      <c r="I113" s="165" t="s">
        <v>447</v>
      </c>
      <c r="J113" s="165" t="s">
        <v>448</v>
      </c>
      <c r="K113" s="165" t="s">
        <v>451</v>
      </c>
      <c r="L113" s="165">
        <v>100</v>
      </c>
      <c r="M113" s="167" t="s">
        <v>126</v>
      </c>
    </row>
    <row r="114" spans="1:13" ht="18" customHeight="1">
      <c r="A114" s="192" t="s">
        <v>5</v>
      </c>
      <c r="B114" s="215">
        <v>9.5</v>
      </c>
      <c r="C114" s="231">
        <v>5</v>
      </c>
      <c r="D114" s="231">
        <v>5</v>
      </c>
      <c r="E114" s="215">
        <v>78</v>
      </c>
      <c r="F114" s="150">
        <v>97.5</v>
      </c>
      <c r="G114" s="231" t="s">
        <v>221</v>
      </c>
      <c r="H114" s="231">
        <v>10</v>
      </c>
      <c r="I114" s="231">
        <v>5</v>
      </c>
      <c r="J114" s="231">
        <v>5</v>
      </c>
      <c r="K114" s="216">
        <v>77</v>
      </c>
      <c r="L114" s="150">
        <v>97</v>
      </c>
      <c r="M114" s="374" t="s">
        <v>221</v>
      </c>
    </row>
    <row r="115" spans="1:13" ht="18" customHeight="1">
      <c r="A115" s="192" t="s">
        <v>6</v>
      </c>
      <c r="B115" s="217">
        <v>9.75</v>
      </c>
      <c r="C115" s="231">
        <v>5</v>
      </c>
      <c r="D115" s="231">
        <v>5</v>
      </c>
      <c r="E115" s="231">
        <v>78</v>
      </c>
      <c r="F115" s="150">
        <v>97.75</v>
      </c>
      <c r="G115" s="231" t="s">
        <v>221</v>
      </c>
      <c r="H115" s="231">
        <v>9.25</v>
      </c>
      <c r="I115" s="231">
        <v>5</v>
      </c>
      <c r="J115" s="231">
        <v>5</v>
      </c>
      <c r="K115" s="231">
        <v>74</v>
      </c>
      <c r="L115" s="150">
        <v>93.25</v>
      </c>
      <c r="M115" s="374" t="s">
        <v>221</v>
      </c>
    </row>
    <row r="116" spans="1:13" ht="18" customHeight="1">
      <c r="A116" s="192" t="s">
        <v>452</v>
      </c>
      <c r="B116" s="231">
        <v>10</v>
      </c>
      <c r="C116" s="231">
        <v>5</v>
      </c>
      <c r="D116" s="231">
        <v>5</v>
      </c>
      <c r="E116" s="231">
        <v>79</v>
      </c>
      <c r="F116" s="202">
        <v>99</v>
      </c>
      <c r="G116" s="231" t="s">
        <v>221</v>
      </c>
      <c r="H116" s="231">
        <v>9.5</v>
      </c>
      <c r="I116" s="231">
        <v>5</v>
      </c>
      <c r="J116" s="231">
        <v>5</v>
      </c>
      <c r="K116" s="218">
        <v>77</v>
      </c>
      <c r="L116" s="202">
        <v>96.5</v>
      </c>
      <c r="M116" s="229" t="s">
        <v>221</v>
      </c>
    </row>
    <row r="117" spans="1:13" ht="18" customHeight="1">
      <c r="A117" s="192" t="s">
        <v>417</v>
      </c>
      <c r="B117" s="231" t="s">
        <v>472</v>
      </c>
      <c r="C117" s="231">
        <v>5</v>
      </c>
      <c r="D117" s="231">
        <v>5</v>
      </c>
      <c r="E117" s="231">
        <v>80</v>
      </c>
      <c r="F117" s="202">
        <v>100</v>
      </c>
      <c r="G117" s="231" t="s">
        <v>221</v>
      </c>
      <c r="H117" s="221">
        <v>10</v>
      </c>
      <c r="I117" s="216">
        <v>5</v>
      </c>
      <c r="J117" s="216">
        <v>5</v>
      </c>
      <c r="K117" s="218">
        <v>78</v>
      </c>
      <c r="L117" s="202">
        <v>98</v>
      </c>
      <c r="M117" s="374" t="s">
        <v>221</v>
      </c>
    </row>
    <row r="118" spans="1:13" ht="18" customHeight="1">
      <c r="A118" s="192" t="s">
        <v>474</v>
      </c>
      <c r="B118" s="231"/>
      <c r="C118" s="231"/>
      <c r="D118" s="231"/>
      <c r="E118" s="222"/>
      <c r="F118" s="147">
        <v>50</v>
      </c>
      <c r="G118" s="231"/>
      <c r="H118" s="231"/>
      <c r="I118" s="231"/>
      <c r="J118" s="231"/>
      <c r="K118" s="231"/>
      <c r="L118" s="231">
        <v>48.5</v>
      </c>
      <c r="M118" s="229"/>
    </row>
    <row r="119" spans="1:13" ht="18" customHeight="1">
      <c r="A119" s="192" t="s">
        <v>490</v>
      </c>
      <c r="B119" s="231"/>
      <c r="C119" s="231"/>
      <c r="D119" s="231"/>
      <c r="E119" s="230">
        <v>40</v>
      </c>
      <c r="F119" s="231"/>
      <c r="G119" s="231"/>
      <c r="H119" s="231"/>
      <c r="I119" s="231"/>
      <c r="J119" s="231"/>
      <c r="K119" s="230">
        <v>40</v>
      </c>
      <c r="L119" s="231"/>
      <c r="M119" s="229"/>
    </row>
    <row r="120" spans="1:13" ht="18" customHeight="1">
      <c r="A120" s="192" t="s">
        <v>453</v>
      </c>
      <c r="B120" s="231"/>
      <c r="C120" s="231"/>
      <c r="D120" s="231"/>
      <c r="E120" s="231">
        <v>40</v>
      </c>
      <c r="F120" s="231"/>
      <c r="G120" s="231"/>
      <c r="H120" s="231"/>
      <c r="I120" s="231"/>
      <c r="J120" s="231"/>
      <c r="K120" s="231">
        <v>40</v>
      </c>
      <c r="L120" s="231"/>
      <c r="M120" s="229"/>
    </row>
    <row r="121" spans="1:13" ht="26.25">
      <c r="A121" s="193" t="s">
        <v>454</v>
      </c>
      <c r="B121" s="204"/>
      <c r="C121" s="205" t="s">
        <v>455</v>
      </c>
      <c r="D121" s="187">
        <f>(F114+F115+F116+F117+F118)</f>
        <v>444.25</v>
      </c>
      <c r="E121" s="170"/>
      <c r="F121" s="205" t="s">
        <v>456</v>
      </c>
      <c r="G121" s="170">
        <f>(D121/450)*100</f>
        <v>98.722222222222229</v>
      </c>
      <c r="H121" s="170"/>
      <c r="I121" s="171"/>
      <c r="J121" s="536" t="s">
        <v>457</v>
      </c>
      <c r="K121" s="536"/>
      <c r="L121" s="580" t="str">
        <f>IF(G121&gt;=91,"A1",IF(G121&gt;=81,"A2",IF(G121&gt;=71,"B1",IF(G121&gt;=61,"B2",IF(G121&gt;=51,"C1",IF(G121&gt;=41,"C2",IF(G121&gt;=33,"D","E")))))))</f>
        <v>A1</v>
      </c>
      <c r="M121" s="580" t="str">
        <f t="shared" ref="M121:M123" si="2">IF(K121&gt;=91,"A1",IF(K121&gt;=81,"A2",IF(K121&gt;=71,"B1",IF(K121&gt;=61,"B2",IF(K121&gt;=51,"C1",IF(K121&gt;=41,"C2",IF(K121&gt;=33,"D","E")))))))</f>
        <v>E</v>
      </c>
    </row>
    <row r="122" spans="1:13" ht="26.25">
      <c r="A122" s="172" t="s">
        <v>458</v>
      </c>
      <c r="B122" s="204"/>
      <c r="C122" s="205" t="s">
        <v>459</v>
      </c>
      <c r="D122" s="187">
        <f>(L114+L115+L116+L117+L118)</f>
        <v>433.25</v>
      </c>
      <c r="E122" s="170"/>
      <c r="F122" s="205" t="s">
        <v>460</v>
      </c>
      <c r="G122" s="170">
        <f>D122/450*100</f>
        <v>96.277777777777771</v>
      </c>
      <c r="H122" s="170"/>
      <c r="I122" s="171"/>
      <c r="J122" s="536" t="s">
        <v>461</v>
      </c>
      <c r="K122" s="536"/>
      <c r="L122" s="580" t="str">
        <f>IF(G122&gt;=91,"A1",IF(G122&gt;=81,"A2",IF(G122&gt;=71,"B1",IF(G122&gt;=61,"B2",IF(G122&gt;=51,"C1",IF(G122&gt;=41,"C2",IF(G122&gt;=33,"D","E")))))))</f>
        <v>A1</v>
      </c>
      <c r="M122" s="580" t="str">
        <f t="shared" si="2"/>
        <v>E</v>
      </c>
    </row>
    <row r="123" spans="1:13" ht="18" customHeight="1">
      <c r="A123" s="197" t="s">
        <v>462</v>
      </c>
      <c r="B123" s="206"/>
      <c r="C123" s="206">
        <f>(D121+D122)</f>
        <v>877.5</v>
      </c>
      <c r="D123" s="206" t="s">
        <v>463</v>
      </c>
      <c r="E123" s="206"/>
      <c r="F123" s="220"/>
      <c r="G123" s="206"/>
      <c r="H123" s="206"/>
      <c r="I123" s="206">
        <f>(C123/900)*100</f>
        <v>97.5</v>
      </c>
      <c r="J123" s="206" t="s">
        <v>464</v>
      </c>
      <c r="K123" s="206"/>
      <c r="L123" s="537" t="str">
        <f>IF(I123&gt;=91,"A1",IF(I123&gt;=81,"A2",IF(I123&gt;=71,"B1",IF(I123&gt;=61,"B2",IF(I123&gt;=51,"C1",IF(I123&gt;=41,"C2",IF(I123&gt;=33,"D","E")))))))</f>
        <v>A1</v>
      </c>
      <c r="M123" s="537" t="str">
        <f t="shared" si="2"/>
        <v>E</v>
      </c>
    </row>
    <row r="124" spans="1:13" ht="18" customHeight="1">
      <c r="A124" s="538" t="s">
        <v>227</v>
      </c>
      <c r="B124" s="539"/>
      <c r="C124" s="539"/>
      <c r="D124" s="539"/>
      <c r="E124" s="539"/>
      <c r="F124" s="539"/>
      <c r="G124" s="539"/>
      <c r="H124" s="539"/>
      <c r="I124" s="539"/>
      <c r="J124" s="539"/>
      <c r="K124" s="539"/>
      <c r="L124" s="539"/>
      <c r="M124" s="540"/>
    </row>
    <row r="125" spans="1:13" ht="18" customHeight="1">
      <c r="A125" s="527" t="s">
        <v>228</v>
      </c>
      <c r="B125" s="528"/>
      <c r="C125" s="528"/>
      <c r="D125" s="528"/>
      <c r="E125" s="528"/>
      <c r="F125" s="528"/>
      <c r="G125" s="528"/>
      <c r="H125" s="528"/>
      <c r="I125" s="528"/>
      <c r="J125" s="528"/>
      <c r="K125" s="528"/>
      <c r="L125" s="528"/>
      <c r="M125" s="529"/>
    </row>
    <row r="126" spans="1:13" ht="18" customHeight="1">
      <c r="A126" s="527" t="s">
        <v>229</v>
      </c>
      <c r="B126" s="528"/>
      <c r="C126" s="528"/>
      <c r="D126" s="528"/>
      <c r="E126" s="528"/>
      <c r="F126" s="528" t="s">
        <v>230</v>
      </c>
      <c r="G126" s="528"/>
      <c r="H126" s="528"/>
      <c r="I126" s="528"/>
      <c r="J126" s="528"/>
      <c r="K126" s="528" t="s">
        <v>465</v>
      </c>
      <c r="L126" s="528"/>
      <c r="M126" s="529"/>
    </row>
    <row r="127" spans="1:13" ht="18" customHeight="1">
      <c r="A127" s="519" t="s">
        <v>231</v>
      </c>
      <c r="B127" s="520"/>
      <c r="C127" s="520"/>
      <c r="D127" s="520"/>
      <c r="E127" s="520"/>
      <c r="F127" s="521" t="s">
        <v>236</v>
      </c>
      <c r="G127" s="522"/>
      <c r="H127" s="522"/>
      <c r="I127" s="522"/>
      <c r="J127" s="522"/>
      <c r="K127" s="521" t="s">
        <v>236</v>
      </c>
      <c r="L127" s="522"/>
      <c r="M127" s="523"/>
    </row>
    <row r="128" spans="1:13" ht="18" customHeight="1">
      <c r="A128" s="527" t="s">
        <v>233</v>
      </c>
      <c r="B128" s="528"/>
      <c r="C128" s="528"/>
      <c r="D128" s="528"/>
      <c r="E128" s="528"/>
      <c r="F128" s="528"/>
      <c r="G128" s="528"/>
      <c r="H128" s="528"/>
      <c r="I128" s="528"/>
      <c r="J128" s="528"/>
      <c r="K128" s="528"/>
      <c r="L128" s="528"/>
      <c r="M128" s="529"/>
    </row>
    <row r="129" spans="1:13" ht="18" customHeight="1">
      <c r="A129" s="527" t="s">
        <v>229</v>
      </c>
      <c r="B129" s="528"/>
      <c r="C129" s="528"/>
      <c r="D129" s="528"/>
      <c r="E129" s="528"/>
      <c r="F129" s="528" t="s">
        <v>230</v>
      </c>
      <c r="G129" s="528"/>
      <c r="H129" s="528"/>
      <c r="I129" s="528"/>
      <c r="J129" s="528"/>
      <c r="K129" s="528" t="s">
        <v>465</v>
      </c>
      <c r="L129" s="528"/>
      <c r="M129" s="529"/>
    </row>
    <row r="130" spans="1:13" ht="18" customHeight="1">
      <c r="A130" s="534" t="s">
        <v>234</v>
      </c>
      <c r="B130" s="535"/>
      <c r="C130" s="535"/>
      <c r="D130" s="535"/>
      <c r="E130" s="535"/>
      <c r="F130" s="528" t="s">
        <v>236</v>
      </c>
      <c r="G130" s="528"/>
      <c r="H130" s="528"/>
      <c r="I130" s="528"/>
      <c r="J130" s="528"/>
      <c r="K130" s="528" t="s">
        <v>236</v>
      </c>
      <c r="L130" s="528"/>
      <c r="M130" s="529"/>
    </row>
    <row r="131" spans="1:13" ht="18" customHeight="1">
      <c r="A131" s="534" t="s">
        <v>235</v>
      </c>
      <c r="B131" s="535"/>
      <c r="C131" s="535"/>
      <c r="D131" s="535"/>
      <c r="E131" s="535"/>
      <c r="F131" s="567" t="s">
        <v>232</v>
      </c>
      <c r="G131" s="522"/>
      <c r="H131" s="522"/>
      <c r="I131" s="522"/>
      <c r="J131" s="522"/>
      <c r="K131" s="567" t="s">
        <v>232</v>
      </c>
      <c r="L131" s="522"/>
      <c r="M131" s="523"/>
    </row>
    <row r="132" spans="1:13" ht="18" customHeight="1">
      <c r="A132" s="530" t="s">
        <v>237</v>
      </c>
      <c r="B132" s="531"/>
      <c r="C132" s="531"/>
      <c r="D132" s="531"/>
      <c r="E132" s="532"/>
      <c r="F132" s="566" t="s">
        <v>236</v>
      </c>
      <c r="G132" s="525"/>
      <c r="H132" s="525"/>
      <c r="I132" s="525"/>
      <c r="J132" s="533"/>
      <c r="K132" s="566" t="s">
        <v>236</v>
      </c>
      <c r="L132" s="525"/>
      <c r="M132" s="526"/>
    </row>
    <row r="133" spans="1:13" ht="18" customHeight="1">
      <c r="A133" s="530" t="s">
        <v>238</v>
      </c>
      <c r="B133" s="531"/>
      <c r="C133" s="531"/>
      <c r="D133" s="531"/>
      <c r="E133" s="532"/>
      <c r="F133" s="566" t="s">
        <v>236</v>
      </c>
      <c r="G133" s="525"/>
      <c r="H133" s="525"/>
      <c r="I133" s="525"/>
      <c r="J133" s="533"/>
      <c r="K133" s="566" t="s">
        <v>236</v>
      </c>
      <c r="L133" s="525"/>
      <c r="M133" s="526"/>
    </row>
    <row r="134" spans="1:13" ht="18" customHeight="1">
      <c r="A134" s="527" t="s">
        <v>239</v>
      </c>
      <c r="B134" s="528"/>
      <c r="C134" s="528"/>
      <c r="D134" s="528"/>
      <c r="E134" s="528"/>
      <c r="F134" s="528"/>
      <c r="G134" s="528"/>
      <c r="H134" s="528"/>
      <c r="I134" s="528"/>
      <c r="J134" s="528"/>
      <c r="K134" s="528"/>
      <c r="L134" s="528"/>
      <c r="M134" s="529"/>
    </row>
    <row r="135" spans="1:13" ht="18" customHeight="1">
      <c r="A135" s="527" t="s">
        <v>229</v>
      </c>
      <c r="B135" s="528"/>
      <c r="C135" s="528"/>
      <c r="D135" s="528"/>
      <c r="E135" s="528"/>
      <c r="F135" s="528" t="s">
        <v>230</v>
      </c>
      <c r="G135" s="528"/>
      <c r="H135" s="528"/>
      <c r="I135" s="528"/>
      <c r="J135" s="528"/>
      <c r="K135" s="528" t="s">
        <v>465</v>
      </c>
      <c r="L135" s="528"/>
      <c r="M135" s="529"/>
    </row>
    <row r="136" spans="1:13" ht="18" customHeight="1">
      <c r="A136" s="519" t="s">
        <v>240</v>
      </c>
      <c r="B136" s="520"/>
      <c r="C136" s="520"/>
      <c r="D136" s="520"/>
      <c r="E136" s="520"/>
      <c r="F136" s="520"/>
      <c r="G136" s="561" t="s">
        <v>544</v>
      </c>
      <c r="H136" s="561"/>
      <c r="I136" s="561"/>
      <c r="J136" s="561"/>
      <c r="K136" s="561"/>
      <c r="L136" s="561"/>
      <c r="M136" s="562"/>
    </row>
    <row r="137" spans="1:13" ht="18" customHeight="1">
      <c r="A137" s="192" t="s">
        <v>466</v>
      </c>
      <c r="B137" s="563" t="s">
        <v>199</v>
      </c>
      <c r="C137" s="564"/>
      <c r="D137" s="564"/>
      <c r="E137" s="564"/>
      <c r="F137" s="564"/>
      <c r="G137" s="564"/>
      <c r="H137" s="564"/>
      <c r="I137" s="564"/>
      <c r="J137" s="564"/>
      <c r="K137" s="564"/>
      <c r="L137" s="564"/>
      <c r="M137" s="565"/>
    </row>
    <row r="138" spans="1:13" ht="18" customHeight="1">
      <c r="A138" s="192" t="s">
        <v>195</v>
      </c>
      <c r="B138" s="563" t="s">
        <v>542</v>
      </c>
      <c r="C138" s="564"/>
      <c r="D138" s="564"/>
      <c r="E138" s="564"/>
      <c r="F138" s="564"/>
      <c r="G138" s="564"/>
      <c r="H138" s="564"/>
      <c r="I138" s="564"/>
      <c r="J138" s="564"/>
      <c r="K138" s="564"/>
      <c r="L138" s="564"/>
      <c r="M138" s="565"/>
    </row>
    <row r="139" spans="1:13" ht="18" customHeight="1">
      <c r="A139" s="527" t="s">
        <v>467</v>
      </c>
      <c r="B139" s="528"/>
      <c r="C139" s="528"/>
      <c r="D139" s="522"/>
      <c r="E139" s="522"/>
      <c r="F139" s="522"/>
      <c r="G139" s="522"/>
      <c r="H139" s="522"/>
      <c r="I139" s="522"/>
      <c r="J139" s="528" t="s">
        <v>468</v>
      </c>
      <c r="K139" s="528"/>
      <c r="L139" s="528"/>
      <c r="M139" s="529"/>
    </row>
    <row r="140" spans="1:13" ht="18" customHeight="1">
      <c r="A140" s="527"/>
      <c r="B140" s="528"/>
      <c r="C140" s="528"/>
      <c r="D140" s="522"/>
      <c r="E140" s="522"/>
      <c r="F140" s="522"/>
      <c r="G140" s="522"/>
      <c r="H140" s="522"/>
      <c r="I140" s="522"/>
      <c r="J140" s="528"/>
      <c r="K140" s="528"/>
      <c r="L140" s="528"/>
      <c r="M140" s="529"/>
    </row>
    <row r="141" spans="1:13" ht="18" customHeight="1">
      <c r="A141" s="527"/>
      <c r="B141" s="528"/>
      <c r="C141" s="528"/>
      <c r="D141" s="522"/>
      <c r="E141" s="522"/>
      <c r="F141" s="522"/>
      <c r="G141" s="522"/>
      <c r="H141" s="522"/>
      <c r="I141" s="522"/>
      <c r="J141" s="528"/>
      <c r="K141" s="528"/>
      <c r="L141" s="528"/>
      <c r="M141" s="529"/>
    </row>
    <row r="142" spans="1:13" ht="18" customHeight="1">
      <c r="A142" s="527"/>
      <c r="B142" s="528"/>
      <c r="C142" s="528"/>
      <c r="D142" s="522"/>
      <c r="E142" s="522"/>
      <c r="F142" s="522"/>
      <c r="G142" s="522"/>
      <c r="H142" s="522"/>
      <c r="I142" s="522"/>
      <c r="J142" s="528"/>
      <c r="K142" s="528"/>
      <c r="L142" s="528"/>
      <c r="M142" s="529"/>
    </row>
    <row r="143" spans="1:13" ht="18" customHeight="1">
      <c r="A143" s="514" t="s">
        <v>243</v>
      </c>
      <c r="B143" s="515"/>
      <c r="C143" s="515"/>
      <c r="D143" s="515"/>
      <c r="E143" s="515"/>
      <c r="F143" s="515"/>
      <c r="G143" s="515"/>
      <c r="H143" s="516" t="s">
        <v>244</v>
      </c>
      <c r="I143" s="517"/>
      <c r="J143" s="517"/>
      <c r="K143" s="517"/>
      <c r="L143" s="517"/>
      <c r="M143" s="518"/>
    </row>
    <row r="144" spans="1:13" ht="18" customHeight="1">
      <c r="A144" s="200" t="s">
        <v>245</v>
      </c>
      <c r="B144" s="515" t="s">
        <v>12</v>
      </c>
      <c r="C144" s="515"/>
      <c r="D144" s="177" t="s">
        <v>245</v>
      </c>
      <c r="E144" s="201"/>
      <c r="F144" s="515" t="s">
        <v>12</v>
      </c>
      <c r="G144" s="515"/>
      <c r="H144" s="179"/>
      <c r="I144" s="179"/>
      <c r="J144" s="180" t="s">
        <v>246</v>
      </c>
      <c r="K144" s="179"/>
      <c r="L144" s="181" t="s">
        <v>12</v>
      </c>
      <c r="M144" s="182"/>
    </row>
    <row r="145" spans="1:13" ht="18" customHeight="1">
      <c r="A145" s="183" t="s">
        <v>247</v>
      </c>
      <c r="B145" s="511" t="s">
        <v>221</v>
      </c>
      <c r="C145" s="511"/>
      <c r="D145" s="511" t="s">
        <v>248</v>
      </c>
      <c r="E145" s="511"/>
      <c r="F145" s="511" t="s">
        <v>249</v>
      </c>
      <c r="G145" s="511"/>
      <c r="H145" s="179"/>
      <c r="I145" s="179"/>
      <c r="J145" s="512">
        <v>3</v>
      </c>
      <c r="K145" s="513"/>
      <c r="L145" s="201" t="s">
        <v>236</v>
      </c>
      <c r="M145" s="182"/>
    </row>
    <row r="146" spans="1:13" ht="18" customHeight="1">
      <c r="A146" s="183" t="s">
        <v>250</v>
      </c>
      <c r="B146" s="511" t="s">
        <v>251</v>
      </c>
      <c r="C146" s="511"/>
      <c r="D146" s="511" t="s">
        <v>252</v>
      </c>
      <c r="E146" s="511"/>
      <c r="F146" s="511" t="s">
        <v>253</v>
      </c>
      <c r="G146" s="511"/>
      <c r="H146" s="179"/>
      <c r="I146" s="179"/>
      <c r="J146" s="512">
        <v>2</v>
      </c>
      <c r="K146" s="513"/>
      <c r="L146" s="201" t="s">
        <v>232</v>
      </c>
      <c r="M146" s="182"/>
    </row>
    <row r="147" spans="1:13" ht="18" customHeight="1">
      <c r="A147" s="183" t="s">
        <v>254</v>
      </c>
      <c r="B147" s="511" t="s">
        <v>255</v>
      </c>
      <c r="C147" s="511"/>
      <c r="D147" s="511" t="s">
        <v>256</v>
      </c>
      <c r="E147" s="511"/>
      <c r="F147" s="511" t="s">
        <v>257</v>
      </c>
      <c r="G147" s="511"/>
      <c r="H147" s="179"/>
      <c r="I147" s="179"/>
      <c r="J147" s="512">
        <v>1</v>
      </c>
      <c r="K147" s="513"/>
      <c r="L147" s="201" t="s">
        <v>258</v>
      </c>
      <c r="M147" s="182"/>
    </row>
    <row r="148" spans="1:13" ht="18" customHeight="1" thickBot="1">
      <c r="A148" s="184" t="s">
        <v>259</v>
      </c>
      <c r="B148" s="509" t="s">
        <v>260</v>
      </c>
      <c r="C148" s="509"/>
      <c r="D148" s="510" t="s">
        <v>261</v>
      </c>
      <c r="E148" s="510"/>
      <c r="F148" s="510" t="s">
        <v>262</v>
      </c>
      <c r="G148" s="510"/>
      <c r="H148" s="185"/>
      <c r="I148" s="185"/>
      <c r="J148" s="185"/>
      <c r="K148" s="185"/>
      <c r="L148" s="185"/>
      <c r="M148" s="186"/>
    </row>
    <row r="152" spans="1:13" ht="18" customHeight="1" thickBot="1"/>
    <row r="153" spans="1:13" ht="18" customHeight="1">
      <c r="A153" s="157"/>
      <c r="B153" s="557" t="s">
        <v>426</v>
      </c>
      <c r="C153" s="557"/>
      <c r="D153" s="557"/>
      <c r="E153" s="557"/>
      <c r="F153" s="557"/>
      <c r="G153" s="557"/>
      <c r="H153" s="557"/>
      <c r="I153" s="558"/>
      <c r="J153" s="559" t="s">
        <v>427</v>
      </c>
      <c r="K153" s="557"/>
      <c r="L153" s="557"/>
      <c r="M153" s="560"/>
    </row>
    <row r="154" spans="1:13" ht="18" customHeight="1">
      <c r="A154" s="546" t="s">
        <v>428</v>
      </c>
      <c r="B154" s="547"/>
      <c r="C154" s="547"/>
      <c r="D154" s="547"/>
      <c r="E154" s="547"/>
      <c r="F154" s="547"/>
      <c r="G154" s="547"/>
      <c r="H154" s="547"/>
      <c r="I154" s="547"/>
      <c r="J154" s="547"/>
      <c r="K154" s="547"/>
      <c r="L154" s="547"/>
      <c r="M154" s="548"/>
    </row>
    <row r="155" spans="1:13" ht="18" customHeight="1">
      <c r="A155" s="158"/>
      <c r="B155" s="549" t="s">
        <v>429</v>
      </c>
      <c r="C155" s="549"/>
      <c r="D155" s="549"/>
      <c r="E155" s="550"/>
      <c r="F155" s="159" t="s">
        <v>430</v>
      </c>
      <c r="G155" s="159"/>
      <c r="H155" s="551" t="s">
        <v>431</v>
      </c>
      <c r="I155" s="552"/>
      <c r="J155" s="553"/>
      <c r="K155" s="160" t="s">
        <v>432</v>
      </c>
      <c r="L155" s="193"/>
      <c r="M155" s="162"/>
    </row>
    <row r="156" spans="1:13" ht="18" customHeight="1">
      <c r="A156" s="554" t="s">
        <v>433</v>
      </c>
      <c r="B156" s="552"/>
      <c r="C156" s="552"/>
      <c r="D156" s="552"/>
      <c r="E156" s="552"/>
      <c r="F156" s="552"/>
      <c r="G156" s="552"/>
      <c r="H156" s="552"/>
      <c r="I156" s="552"/>
      <c r="J156" s="552"/>
      <c r="K156" s="552"/>
      <c r="L156" s="552"/>
      <c r="M156" s="555"/>
    </row>
    <row r="157" spans="1:13" ht="18" customHeight="1">
      <c r="A157" s="530" t="s">
        <v>434</v>
      </c>
      <c r="B157" s="531"/>
      <c r="C157" s="531"/>
      <c r="D157" s="531"/>
      <c r="E157" s="531"/>
      <c r="F157" s="531"/>
      <c r="G157" s="531"/>
      <c r="H157" s="531"/>
      <c r="I157" s="531"/>
      <c r="J157" s="531"/>
      <c r="K157" s="531"/>
      <c r="L157" s="531"/>
      <c r="M157" s="556"/>
    </row>
    <row r="158" spans="1:13" ht="18" customHeight="1">
      <c r="A158" s="534" t="s">
        <v>435</v>
      </c>
      <c r="B158" s="535"/>
      <c r="C158" s="573" t="s">
        <v>75</v>
      </c>
      <c r="D158" s="569"/>
      <c r="E158" s="569"/>
      <c r="F158" s="569"/>
      <c r="G158" s="570"/>
      <c r="H158" s="194" t="s">
        <v>436</v>
      </c>
      <c r="I158" s="164"/>
      <c r="J158" s="571">
        <v>4</v>
      </c>
      <c r="K158" s="571"/>
      <c r="L158" s="571"/>
      <c r="M158" s="572"/>
    </row>
    <row r="159" spans="1:13" ht="18" customHeight="1">
      <c r="A159" s="534" t="s">
        <v>437</v>
      </c>
      <c r="B159" s="535"/>
      <c r="C159" s="573" t="s">
        <v>476</v>
      </c>
      <c r="D159" s="569"/>
      <c r="E159" s="569"/>
      <c r="F159" s="569"/>
      <c r="G159" s="570"/>
      <c r="H159" s="194" t="s">
        <v>438</v>
      </c>
      <c r="I159" s="164"/>
      <c r="J159" s="571">
        <v>1571</v>
      </c>
      <c r="K159" s="571"/>
      <c r="L159" s="571"/>
      <c r="M159" s="572"/>
    </row>
    <row r="160" spans="1:13" ht="18" customHeight="1">
      <c r="A160" s="534" t="s">
        <v>439</v>
      </c>
      <c r="B160" s="535"/>
      <c r="C160" s="568">
        <v>42366</v>
      </c>
      <c r="D160" s="569"/>
      <c r="E160" s="569"/>
      <c r="F160" s="569"/>
      <c r="G160" s="570"/>
      <c r="H160" s="194" t="s">
        <v>440</v>
      </c>
      <c r="I160" s="164"/>
      <c r="J160" s="571">
        <v>7889761080</v>
      </c>
      <c r="K160" s="571"/>
      <c r="L160" s="571"/>
      <c r="M160" s="572"/>
    </row>
    <row r="161" spans="1:13" ht="18" customHeight="1">
      <c r="A161" s="534" t="s">
        <v>441</v>
      </c>
      <c r="B161" s="535"/>
      <c r="C161" s="573" t="s">
        <v>269</v>
      </c>
      <c r="D161" s="569"/>
      <c r="E161" s="569"/>
      <c r="F161" s="569"/>
      <c r="G161" s="570"/>
      <c r="H161" s="519" t="s">
        <v>134</v>
      </c>
      <c r="I161" s="520"/>
      <c r="J161" s="571" t="s">
        <v>76</v>
      </c>
      <c r="K161" s="571"/>
      <c r="L161" s="571"/>
      <c r="M161" s="572"/>
    </row>
    <row r="162" spans="1:13" ht="18" customHeight="1">
      <c r="A162" s="527" t="s">
        <v>442</v>
      </c>
      <c r="B162" s="528"/>
      <c r="C162" s="528"/>
      <c r="D162" s="528"/>
      <c r="E162" s="528"/>
      <c r="F162" s="528"/>
      <c r="G162" s="528"/>
      <c r="H162" s="528"/>
      <c r="I162" s="528"/>
      <c r="J162" s="528"/>
      <c r="K162" s="528"/>
      <c r="L162" s="528"/>
      <c r="M162" s="529"/>
    </row>
    <row r="163" spans="1:13" ht="18" customHeight="1">
      <c r="A163" s="541" t="s">
        <v>443</v>
      </c>
      <c r="B163" s="528" t="s">
        <v>444</v>
      </c>
      <c r="C163" s="528"/>
      <c r="D163" s="528"/>
      <c r="E163" s="528"/>
      <c r="F163" s="528"/>
      <c r="G163" s="528"/>
      <c r="H163" s="528" t="s">
        <v>445</v>
      </c>
      <c r="I163" s="528"/>
      <c r="J163" s="528"/>
      <c r="K163" s="528"/>
      <c r="L163" s="528"/>
      <c r="M163" s="529"/>
    </row>
    <row r="164" spans="1:13" ht="30">
      <c r="A164" s="541"/>
      <c r="B164" s="165" t="s">
        <v>446</v>
      </c>
      <c r="C164" s="165" t="s">
        <v>447</v>
      </c>
      <c r="D164" s="165" t="s">
        <v>448</v>
      </c>
      <c r="E164" s="165" t="s">
        <v>449</v>
      </c>
      <c r="F164" s="165">
        <v>100</v>
      </c>
      <c r="G164" s="166" t="s">
        <v>126</v>
      </c>
      <c r="H164" s="165" t="s">
        <v>450</v>
      </c>
      <c r="I164" s="165" t="s">
        <v>447</v>
      </c>
      <c r="J164" s="165" t="s">
        <v>448</v>
      </c>
      <c r="K164" s="165" t="s">
        <v>451</v>
      </c>
      <c r="L164" s="165">
        <v>100</v>
      </c>
      <c r="M164" s="167" t="s">
        <v>126</v>
      </c>
    </row>
    <row r="165" spans="1:13" ht="18" customHeight="1">
      <c r="A165" s="192" t="s">
        <v>5</v>
      </c>
      <c r="B165" s="215">
        <v>6.5</v>
      </c>
      <c r="C165" s="231">
        <v>4</v>
      </c>
      <c r="D165" s="231">
        <v>3</v>
      </c>
      <c r="E165" s="215">
        <v>40</v>
      </c>
      <c r="F165" s="150">
        <v>53.5</v>
      </c>
      <c r="G165" s="231" t="s">
        <v>249</v>
      </c>
      <c r="H165" s="231">
        <v>6.75</v>
      </c>
      <c r="I165" s="231">
        <v>4</v>
      </c>
      <c r="J165" s="231">
        <v>3</v>
      </c>
      <c r="K165" s="216">
        <v>43</v>
      </c>
      <c r="L165" s="150">
        <v>56.75</v>
      </c>
      <c r="M165" s="374" t="s">
        <v>249</v>
      </c>
    </row>
    <row r="166" spans="1:13" ht="18" customHeight="1">
      <c r="A166" s="192" t="s">
        <v>6</v>
      </c>
      <c r="B166" s="217">
        <v>8.5</v>
      </c>
      <c r="C166" s="231">
        <v>4</v>
      </c>
      <c r="D166" s="231">
        <v>3</v>
      </c>
      <c r="E166" s="231">
        <v>51</v>
      </c>
      <c r="F166" s="150">
        <v>66.5</v>
      </c>
      <c r="G166" s="231" t="s">
        <v>260</v>
      </c>
      <c r="H166" s="231">
        <v>5.75</v>
      </c>
      <c r="I166" s="231">
        <v>4</v>
      </c>
      <c r="J166" s="231">
        <v>3</v>
      </c>
      <c r="K166" s="231">
        <v>54</v>
      </c>
      <c r="L166" s="150">
        <v>66.75</v>
      </c>
      <c r="M166" s="229" t="s">
        <v>260</v>
      </c>
    </row>
    <row r="167" spans="1:13" ht="18" customHeight="1">
      <c r="A167" s="192" t="s">
        <v>452</v>
      </c>
      <c r="B167" s="231">
        <v>7.5</v>
      </c>
      <c r="C167" s="231">
        <v>4</v>
      </c>
      <c r="D167" s="231">
        <v>3</v>
      </c>
      <c r="E167" s="231">
        <v>56</v>
      </c>
      <c r="F167" s="202">
        <v>70.5</v>
      </c>
      <c r="G167" s="231" t="s">
        <v>260</v>
      </c>
      <c r="H167" s="231">
        <v>5.25</v>
      </c>
      <c r="I167" s="231">
        <v>4</v>
      </c>
      <c r="J167" s="231">
        <v>3</v>
      </c>
      <c r="K167" s="218">
        <v>50</v>
      </c>
      <c r="L167" s="202">
        <v>62.25</v>
      </c>
      <c r="M167" s="374" t="s">
        <v>260</v>
      </c>
    </row>
    <row r="168" spans="1:13" ht="18" customHeight="1">
      <c r="A168" s="192" t="s">
        <v>417</v>
      </c>
      <c r="B168" s="231">
        <v>6.5</v>
      </c>
      <c r="C168" s="231">
        <v>4</v>
      </c>
      <c r="D168" s="231">
        <v>3</v>
      </c>
      <c r="E168" s="231">
        <v>57</v>
      </c>
      <c r="F168" s="202">
        <v>70.5</v>
      </c>
      <c r="G168" s="231" t="s">
        <v>260</v>
      </c>
      <c r="H168" s="221">
        <v>6.25</v>
      </c>
      <c r="I168" s="216">
        <v>4</v>
      </c>
      <c r="J168" s="216">
        <v>3</v>
      </c>
      <c r="K168" s="218">
        <v>45</v>
      </c>
      <c r="L168" s="202">
        <v>58.25</v>
      </c>
      <c r="M168" s="229" t="s">
        <v>249</v>
      </c>
    </row>
    <row r="169" spans="1:13" ht="18" customHeight="1">
      <c r="A169" s="192" t="s">
        <v>474</v>
      </c>
      <c r="B169" s="231"/>
      <c r="C169" s="231"/>
      <c r="D169" s="231"/>
      <c r="E169" s="222"/>
      <c r="F169" s="147">
        <v>24</v>
      </c>
      <c r="G169" s="231"/>
      <c r="H169" s="231"/>
      <c r="I169" s="231"/>
      <c r="J169" s="231"/>
      <c r="K169" s="231"/>
      <c r="L169" s="231">
        <v>25</v>
      </c>
      <c r="M169" s="229"/>
    </row>
    <row r="170" spans="1:13" ht="18" customHeight="1">
      <c r="A170" s="372" t="s">
        <v>579</v>
      </c>
      <c r="B170" s="231"/>
      <c r="C170" s="231"/>
      <c r="D170" s="231"/>
      <c r="E170" s="230">
        <v>46</v>
      </c>
      <c r="F170" s="231"/>
      <c r="G170" s="231"/>
      <c r="H170" s="231"/>
      <c r="I170" s="231"/>
      <c r="J170" s="231"/>
      <c r="K170" s="230">
        <v>45</v>
      </c>
      <c r="L170" s="231"/>
      <c r="M170" s="229"/>
    </row>
    <row r="171" spans="1:13" ht="18" customHeight="1">
      <c r="A171" s="372" t="s">
        <v>580</v>
      </c>
      <c r="B171" s="231"/>
      <c r="C171" s="231"/>
      <c r="D171" s="231"/>
      <c r="E171" s="231">
        <v>48</v>
      </c>
      <c r="F171" s="231"/>
      <c r="G171" s="231"/>
      <c r="H171" s="231"/>
      <c r="I171" s="231"/>
      <c r="J171" s="231"/>
      <c r="K171" s="231">
        <v>40</v>
      </c>
      <c r="L171" s="231"/>
      <c r="M171" s="229"/>
    </row>
    <row r="172" spans="1:13" ht="26.25">
      <c r="A172" s="193" t="s">
        <v>454</v>
      </c>
      <c r="B172" s="204"/>
      <c r="C172" s="205" t="s">
        <v>455</v>
      </c>
      <c r="D172" s="187">
        <f>(F165+F166+F167+F168+F169)</f>
        <v>285</v>
      </c>
      <c r="E172" s="170"/>
      <c r="F172" s="205" t="s">
        <v>456</v>
      </c>
      <c r="G172" s="170">
        <f>(D172/450)*100</f>
        <v>63.333333333333329</v>
      </c>
      <c r="H172" s="170"/>
      <c r="I172" s="171"/>
      <c r="J172" s="536" t="s">
        <v>457</v>
      </c>
      <c r="K172" s="536"/>
      <c r="L172" s="580" t="str">
        <f>IF(G172&gt;=91,"A1",IF(G172&gt;=81,"A2",IF(G172&gt;=71,"B1",IF(G172&gt;=61,"B2",IF(G172&gt;=51,"C1",IF(G172&gt;=41,"C2",IF(G172&gt;=33,"D","E")))))))</f>
        <v>B2</v>
      </c>
      <c r="M172" s="580" t="str">
        <f t="shared" ref="M172:M174" si="3">IF(K172&gt;=91,"A1",IF(K172&gt;=81,"A2",IF(K172&gt;=71,"B1",IF(K172&gt;=61,"B2",IF(K172&gt;=51,"C1",IF(K172&gt;=41,"C2",IF(K172&gt;=33,"D","E")))))))</f>
        <v>E</v>
      </c>
    </row>
    <row r="173" spans="1:13" ht="26.25">
      <c r="A173" s="172" t="s">
        <v>458</v>
      </c>
      <c r="B173" s="204"/>
      <c r="C173" s="205" t="s">
        <v>459</v>
      </c>
      <c r="D173" s="187">
        <f>(L165+L166+L167+L168+L169)</f>
        <v>269</v>
      </c>
      <c r="E173" s="170"/>
      <c r="F173" s="205" t="s">
        <v>460</v>
      </c>
      <c r="G173" s="170">
        <f>D173/450*100</f>
        <v>59.777777777777771</v>
      </c>
      <c r="H173" s="170"/>
      <c r="I173" s="171"/>
      <c r="J173" s="536" t="s">
        <v>461</v>
      </c>
      <c r="K173" s="536"/>
      <c r="L173" s="580" t="str">
        <f>IF(G173&gt;=91,"A1",IF(G173&gt;=81,"A2",IF(G173&gt;=71,"B1",IF(G173&gt;=61,"B2",IF(G173&gt;=51,"C1",IF(G173&gt;=41,"C2",IF(G173&gt;=33,"D","E")))))))</f>
        <v>C1</v>
      </c>
      <c r="M173" s="580" t="str">
        <f t="shared" si="3"/>
        <v>E</v>
      </c>
    </row>
    <row r="174" spans="1:13" ht="18" customHeight="1">
      <c r="A174" s="197" t="s">
        <v>462</v>
      </c>
      <c r="B174" s="197"/>
      <c r="C174" s="197">
        <f>(D172+D173)</f>
        <v>554</v>
      </c>
      <c r="D174" s="197" t="s">
        <v>463</v>
      </c>
      <c r="E174" s="197"/>
      <c r="G174" s="197"/>
      <c r="H174" s="197"/>
      <c r="I174" s="375">
        <f>(C174/900)*100</f>
        <v>61.55555555555555</v>
      </c>
      <c r="J174" s="197" t="s">
        <v>464</v>
      </c>
      <c r="K174" s="197"/>
      <c r="L174" s="537" t="str">
        <f>IF(I174&gt;=91,"A1",IF(I174&gt;=81,"A2",IF(I174&gt;=71,"B1",IF(I174&gt;=61,"B2",IF(I174&gt;=51,"C1",IF(I174&gt;=41,"C2",IF(I174&gt;=33,"D","E")))))))</f>
        <v>B2</v>
      </c>
      <c r="M174" s="537" t="str">
        <f t="shared" si="3"/>
        <v>E</v>
      </c>
    </row>
    <row r="175" spans="1:13" ht="18" customHeight="1">
      <c r="A175" s="538" t="s">
        <v>227</v>
      </c>
      <c r="B175" s="539"/>
      <c r="C175" s="539"/>
      <c r="D175" s="539"/>
      <c r="E175" s="539"/>
      <c r="F175" s="539"/>
      <c r="G175" s="539"/>
      <c r="H175" s="539"/>
      <c r="I175" s="539"/>
      <c r="J175" s="539"/>
      <c r="K175" s="539"/>
      <c r="L175" s="539"/>
      <c r="M175" s="540"/>
    </row>
    <row r="176" spans="1:13" ht="18" customHeight="1">
      <c r="A176" s="527" t="s">
        <v>228</v>
      </c>
      <c r="B176" s="528"/>
      <c r="C176" s="528"/>
      <c r="D176" s="528"/>
      <c r="E176" s="528"/>
      <c r="F176" s="528"/>
      <c r="G176" s="528"/>
      <c r="H176" s="528"/>
      <c r="I176" s="528"/>
      <c r="J176" s="528"/>
      <c r="K176" s="528"/>
      <c r="L176" s="528"/>
      <c r="M176" s="529"/>
    </row>
    <row r="177" spans="1:13" ht="18" customHeight="1">
      <c r="A177" s="527" t="s">
        <v>229</v>
      </c>
      <c r="B177" s="528"/>
      <c r="C177" s="528"/>
      <c r="D177" s="528"/>
      <c r="E177" s="528"/>
      <c r="F177" s="528" t="s">
        <v>230</v>
      </c>
      <c r="G177" s="528"/>
      <c r="H177" s="528"/>
      <c r="I177" s="528"/>
      <c r="J177" s="528"/>
      <c r="K177" s="528" t="s">
        <v>465</v>
      </c>
      <c r="L177" s="528"/>
      <c r="M177" s="529"/>
    </row>
    <row r="178" spans="1:13" ht="18" customHeight="1">
      <c r="A178" s="519" t="s">
        <v>231</v>
      </c>
      <c r="B178" s="520"/>
      <c r="C178" s="520"/>
      <c r="D178" s="520"/>
      <c r="E178" s="520"/>
      <c r="F178" s="521" t="s">
        <v>236</v>
      </c>
      <c r="G178" s="522"/>
      <c r="H178" s="522"/>
      <c r="I178" s="522"/>
      <c r="J178" s="522"/>
      <c r="K178" s="521" t="s">
        <v>236</v>
      </c>
      <c r="L178" s="522"/>
      <c r="M178" s="523"/>
    </row>
    <row r="179" spans="1:13" ht="18" customHeight="1">
      <c r="A179" s="527" t="s">
        <v>233</v>
      </c>
      <c r="B179" s="528"/>
      <c r="C179" s="528"/>
      <c r="D179" s="528"/>
      <c r="E179" s="528"/>
      <c r="F179" s="528"/>
      <c r="G179" s="528"/>
      <c r="H179" s="528"/>
      <c r="I179" s="528"/>
      <c r="J179" s="528"/>
      <c r="K179" s="528"/>
      <c r="L179" s="528"/>
      <c r="M179" s="529"/>
    </row>
    <row r="180" spans="1:13" ht="18" customHeight="1">
      <c r="A180" s="527" t="s">
        <v>229</v>
      </c>
      <c r="B180" s="528"/>
      <c r="C180" s="528"/>
      <c r="D180" s="528"/>
      <c r="E180" s="528"/>
      <c r="F180" s="528" t="s">
        <v>230</v>
      </c>
      <c r="G180" s="528"/>
      <c r="H180" s="528"/>
      <c r="I180" s="528"/>
      <c r="J180" s="528"/>
      <c r="K180" s="528" t="s">
        <v>465</v>
      </c>
      <c r="L180" s="528"/>
      <c r="M180" s="529"/>
    </row>
    <row r="181" spans="1:13" ht="18" customHeight="1">
      <c r="A181" s="534" t="s">
        <v>234</v>
      </c>
      <c r="B181" s="535"/>
      <c r="C181" s="535"/>
      <c r="D181" s="535"/>
      <c r="E181" s="535"/>
      <c r="F181" s="528" t="s">
        <v>258</v>
      </c>
      <c r="G181" s="528"/>
      <c r="H181" s="528"/>
      <c r="I181" s="528"/>
      <c r="J181" s="528"/>
      <c r="K181" s="528" t="s">
        <v>258</v>
      </c>
      <c r="L181" s="528"/>
      <c r="M181" s="529"/>
    </row>
    <row r="182" spans="1:13" ht="18" customHeight="1">
      <c r="A182" s="534" t="s">
        <v>235</v>
      </c>
      <c r="B182" s="535"/>
      <c r="C182" s="535"/>
      <c r="D182" s="535"/>
      <c r="E182" s="535"/>
      <c r="F182" s="567" t="s">
        <v>232</v>
      </c>
      <c r="G182" s="522"/>
      <c r="H182" s="522"/>
      <c r="I182" s="522"/>
      <c r="J182" s="522"/>
      <c r="K182" s="567" t="s">
        <v>232</v>
      </c>
      <c r="L182" s="522"/>
      <c r="M182" s="523"/>
    </row>
    <row r="183" spans="1:13" ht="18" customHeight="1">
      <c r="A183" s="530" t="s">
        <v>237</v>
      </c>
      <c r="B183" s="531"/>
      <c r="C183" s="531"/>
      <c r="D183" s="531"/>
      <c r="E183" s="532"/>
      <c r="F183" s="566" t="s">
        <v>232</v>
      </c>
      <c r="G183" s="525"/>
      <c r="H183" s="525"/>
      <c r="I183" s="525"/>
      <c r="J183" s="533"/>
      <c r="K183" s="566" t="s">
        <v>232</v>
      </c>
      <c r="L183" s="525"/>
      <c r="M183" s="526"/>
    </row>
    <row r="184" spans="1:13" ht="18" customHeight="1">
      <c r="A184" s="530" t="s">
        <v>238</v>
      </c>
      <c r="B184" s="531"/>
      <c r="C184" s="531"/>
      <c r="D184" s="531"/>
      <c r="E184" s="532"/>
      <c r="F184" s="566" t="s">
        <v>236</v>
      </c>
      <c r="G184" s="525"/>
      <c r="H184" s="525"/>
      <c r="I184" s="525"/>
      <c r="J184" s="533"/>
      <c r="K184" s="566" t="s">
        <v>236</v>
      </c>
      <c r="L184" s="525"/>
      <c r="M184" s="526"/>
    </row>
    <row r="185" spans="1:13" ht="18" customHeight="1">
      <c r="A185" s="527" t="s">
        <v>239</v>
      </c>
      <c r="B185" s="528"/>
      <c r="C185" s="528"/>
      <c r="D185" s="528"/>
      <c r="E185" s="528"/>
      <c r="F185" s="528"/>
      <c r="G185" s="528"/>
      <c r="H185" s="528"/>
      <c r="I185" s="528"/>
      <c r="J185" s="528"/>
      <c r="K185" s="528"/>
      <c r="L185" s="528"/>
      <c r="M185" s="529"/>
    </row>
    <row r="186" spans="1:13" ht="18" customHeight="1">
      <c r="A186" s="527" t="s">
        <v>229</v>
      </c>
      <c r="B186" s="528"/>
      <c r="C186" s="528"/>
      <c r="D186" s="528"/>
      <c r="E186" s="528"/>
      <c r="F186" s="528" t="s">
        <v>230</v>
      </c>
      <c r="G186" s="528"/>
      <c r="H186" s="528"/>
      <c r="I186" s="528"/>
      <c r="J186" s="528"/>
      <c r="K186" s="528" t="s">
        <v>465</v>
      </c>
      <c r="L186" s="528"/>
      <c r="M186" s="529"/>
    </row>
    <row r="187" spans="1:13" ht="18" customHeight="1">
      <c r="A187" s="519" t="s">
        <v>240</v>
      </c>
      <c r="B187" s="520"/>
      <c r="C187" s="520"/>
      <c r="D187" s="520"/>
      <c r="E187" s="520"/>
      <c r="F187" s="520"/>
      <c r="G187" s="561" t="s">
        <v>545</v>
      </c>
      <c r="H187" s="561"/>
      <c r="I187" s="561"/>
      <c r="J187" s="561"/>
      <c r="K187" s="561"/>
      <c r="L187" s="561"/>
      <c r="M187" s="562"/>
    </row>
    <row r="188" spans="1:13" ht="18" customHeight="1">
      <c r="A188" s="192" t="s">
        <v>466</v>
      </c>
      <c r="B188" s="563" t="s">
        <v>203</v>
      </c>
      <c r="C188" s="564"/>
      <c r="D188" s="564"/>
      <c r="E188" s="564"/>
      <c r="F188" s="564"/>
      <c r="G188" s="564"/>
      <c r="H188" s="564"/>
      <c r="I188" s="564"/>
      <c r="J188" s="564"/>
      <c r="K188" s="564"/>
      <c r="L188" s="564"/>
      <c r="M188" s="565"/>
    </row>
    <row r="189" spans="1:13" ht="18" customHeight="1">
      <c r="A189" s="192" t="s">
        <v>195</v>
      </c>
      <c r="B189" s="563" t="s">
        <v>542</v>
      </c>
      <c r="C189" s="564"/>
      <c r="D189" s="564"/>
      <c r="E189" s="564"/>
      <c r="F189" s="564"/>
      <c r="G189" s="564"/>
      <c r="H189" s="564"/>
      <c r="I189" s="564"/>
      <c r="J189" s="564"/>
      <c r="K189" s="564"/>
      <c r="L189" s="564"/>
      <c r="M189" s="565"/>
    </row>
    <row r="190" spans="1:13" ht="18" customHeight="1">
      <c r="A190" s="527" t="s">
        <v>467</v>
      </c>
      <c r="B190" s="528"/>
      <c r="C190" s="528"/>
      <c r="D190" s="522"/>
      <c r="E190" s="522"/>
      <c r="F190" s="522"/>
      <c r="G190" s="522"/>
      <c r="H190" s="522"/>
      <c r="I190" s="522"/>
      <c r="J190" s="528" t="s">
        <v>468</v>
      </c>
      <c r="K190" s="528"/>
      <c r="L190" s="528"/>
      <c r="M190" s="529"/>
    </row>
    <row r="191" spans="1:13" ht="18" customHeight="1">
      <c r="A191" s="527"/>
      <c r="B191" s="528"/>
      <c r="C191" s="528"/>
      <c r="D191" s="522"/>
      <c r="E191" s="522"/>
      <c r="F191" s="522"/>
      <c r="G191" s="522"/>
      <c r="H191" s="522"/>
      <c r="I191" s="522"/>
      <c r="J191" s="528"/>
      <c r="K191" s="528"/>
      <c r="L191" s="528"/>
      <c r="M191" s="529"/>
    </row>
    <row r="192" spans="1:13" ht="18" customHeight="1">
      <c r="A192" s="527"/>
      <c r="B192" s="528"/>
      <c r="C192" s="528"/>
      <c r="D192" s="522"/>
      <c r="E192" s="522"/>
      <c r="F192" s="522"/>
      <c r="G192" s="522"/>
      <c r="H192" s="522"/>
      <c r="I192" s="522"/>
      <c r="J192" s="528"/>
      <c r="K192" s="528"/>
      <c r="L192" s="528"/>
      <c r="M192" s="529"/>
    </row>
    <row r="193" spans="1:13" ht="18" customHeight="1">
      <c r="A193" s="527"/>
      <c r="B193" s="528"/>
      <c r="C193" s="528"/>
      <c r="D193" s="522"/>
      <c r="E193" s="522"/>
      <c r="F193" s="522"/>
      <c r="G193" s="522"/>
      <c r="H193" s="522"/>
      <c r="I193" s="522"/>
      <c r="J193" s="528"/>
      <c r="K193" s="528"/>
      <c r="L193" s="528"/>
      <c r="M193" s="529"/>
    </row>
    <row r="194" spans="1:13" ht="18" customHeight="1">
      <c r="A194" s="514" t="s">
        <v>243</v>
      </c>
      <c r="B194" s="515"/>
      <c r="C194" s="515"/>
      <c r="D194" s="515"/>
      <c r="E194" s="515"/>
      <c r="F194" s="515"/>
      <c r="G194" s="515"/>
      <c r="H194" s="516" t="s">
        <v>244</v>
      </c>
      <c r="I194" s="517"/>
      <c r="J194" s="517"/>
      <c r="K194" s="517"/>
      <c r="L194" s="517"/>
      <c r="M194" s="518"/>
    </row>
    <row r="195" spans="1:13" ht="18" customHeight="1">
      <c r="A195" s="200" t="s">
        <v>245</v>
      </c>
      <c r="B195" s="515" t="s">
        <v>12</v>
      </c>
      <c r="C195" s="515"/>
      <c r="D195" s="177" t="s">
        <v>245</v>
      </c>
      <c r="E195" s="201"/>
      <c r="F195" s="515" t="s">
        <v>12</v>
      </c>
      <c r="G195" s="515"/>
      <c r="H195" s="179"/>
      <c r="I195" s="179"/>
      <c r="J195" s="180" t="s">
        <v>246</v>
      </c>
      <c r="K195" s="179"/>
      <c r="L195" s="181" t="s">
        <v>12</v>
      </c>
      <c r="M195" s="182"/>
    </row>
    <row r="196" spans="1:13" ht="18" customHeight="1">
      <c r="A196" s="183" t="s">
        <v>247</v>
      </c>
      <c r="B196" s="511" t="s">
        <v>221</v>
      </c>
      <c r="C196" s="511"/>
      <c r="D196" s="511" t="s">
        <v>248</v>
      </c>
      <c r="E196" s="511"/>
      <c r="F196" s="511" t="s">
        <v>249</v>
      </c>
      <c r="G196" s="511"/>
      <c r="H196" s="179"/>
      <c r="I196" s="179"/>
      <c r="J196" s="512">
        <v>3</v>
      </c>
      <c r="K196" s="513"/>
      <c r="L196" s="201" t="s">
        <v>236</v>
      </c>
      <c r="M196" s="182"/>
    </row>
    <row r="197" spans="1:13" ht="18" customHeight="1">
      <c r="A197" s="183" t="s">
        <v>250</v>
      </c>
      <c r="B197" s="511" t="s">
        <v>251</v>
      </c>
      <c r="C197" s="511"/>
      <c r="D197" s="511" t="s">
        <v>252</v>
      </c>
      <c r="E197" s="511"/>
      <c r="F197" s="511" t="s">
        <v>253</v>
      </c>
      <c r="G197" s="511"/>
      <c r="H197" s="179"/>
      <c r="I197" s="179"/>
      <c r="J197" s="512">
        <v>2</v>
      </c>
      <c r="K197" s="513"/>
      <c r="L197" s="201" t="s">
        <v>232</v>
      </c>
      <c r="M197" s="182"/>
    </row>
    <row r="198" spans="1:13" ht="18" customHeight="1">
      <c r="A198" s="183" t="s">
        <v>254</v>
      </c>
      <c r="B198" s="511" t="s">
        <v>255</v>
      </c>
      <c r="C198" s="511"/>
      <c r="D198" s="511" t="s">
        <v>256</v>
      </c>
      <c r="E198" s="511"/>
      <c r="F198" s="511" t="s">
        <v>257</v>
      </c>
      <c r="G198" s="511"/>
      <c r="H198" s="179"/>
      <c r="I198" s="179"/>
      <c r="J198" s="512">
        <v>1</v>
      </c>
      <c r="K198" s="513"/>
      <c r="L198" s="201" t="s">
        <v>258</v>
      </c>
      <c r="M198" s="182"/>
    </row>
    <row r="199" spans="1:13" ht="18" customHeight="1" thickBot="1">
      <c r="A199" s="184" t="s">
        <v>259</v>
      </c>
      <c r="B199" s="509" t="s">
        <v>260</v>
      </c>
      <c r="C199" s="509"/>
      <c r="D199" s="510" t="s">
        <v>261</v>
      </c>
      <c r="E199" s="510"/>
      <c r="F199" s="510" t="s">
        <v>262</v>
      </c>
      <c r="G199" s="510"/>
      <c r="H199" s="185"/>
      <c r="I199" s="185"/>
      <c r="J199" s="185"/>
      <c r="K199" s="185"/>
      <c r="L199" s="185"/>
      <c r="M199" s="186"/>
    </row>
    <row r="203" spans="1:13" ht="18" customHeight="1" thickBot="1"/>
    <row r="204" spans="1:13" ht="18" customHeight="1">
      <c r="A204" s="157"/>
      <c r="B204" s="557" t="s">
        <v>426</v>
      </c>
      <c r="C204" s="557"/>
      <c r="D204" s="557"/>
      <c r="E204" s="557"/>
      <c r="F204" s="557"/>
      <c r="G204" s="557"/>
      <c r="H204" s="557"/>
      <c r="I204" s="558"/>
      <c r="J204" s="559" t="s">
        <v>427</v>
      </c>
      <c r="K204" s="557"/>
      <c r="L204" s="557"/>
      <c r="M204" s="560"/>
    </row>
    <row r="205" spans="1:13" ht="18" customHeight="1">
      <c r="A205" s="546" t="s">
        <v>428</v>
      </c>
      <c r="B205" s="547"/>
      <c r="C205" s="547"/>
      <c r="D205" s="547"/>
      <c r="E205" s="547"/>
      <c r="F205" s="547"/>
      <c r="G205" s="547"/>
      <c r="H205" s="547"/>
      <c r="I205" s="547"/>
      <c r="J205" s="547"/>
      <c r="K205" s="547"/>
      <c r="L205" s="547"/>
      <c r="M205" s="548"/>
    </row>
    <row r="206" spans="1:13" ht="18" customHeight="1">
      <c r="A206" s="158"/>
      <c r="B206" s="549" t="s">
        <v>429</v>
      </c>
      <c r="C206" s="549"/>
      <c r="D206" s="549"/>
      <c r="E206" s="550"/>
      <c r="F206" s="159" t="s">
        <v>430</v>
      </c>
      <c r="G206" s="159"/>
      <c r="H206" s="551" t="s">
        <v>431</v>
      </c>
      <c r="I206" s="552"/>
      <c r="J206" s="553"/>
      <c r="K206" s="160" t="s">
        <v>432</v>
      </c>
      <c r="L206" s="193"/>
      <c r="M206" s="162"/>
    </row>
    <row r="207" spans="1:13" ht="18" customHeight="1">
      <c r="A207" s="554" t="s">
        <v>433</v>
      </c>
      <c r="B207" s="552"/>
      <c r="C207" s="552"/>
      <c r="D207" s="552"/>
      <c r="E207" s="552"/>
      <c r="F207" s="552"/>
      <c r="G207" s="552"/>
      <c r="H207" s="552"/>
      <c r="I207" s="552"/>
      <c r="J207" s="552"/>
      <c r="K207" s="552"/>
      <c r="L207" s="552"/>
      <c r="M207" s="555"/>
    </row>
    <row r="208" spans="1:13" ht="18" customHeight="1">
      <c r="A208" s="530" t="s">
        <v>434</v>
      </c>
      <c r="B208" s="531"/>
      <c r="C208" s="531"/>
      <c r="D208" s="531"/>
      <c r="E208" s="531"/>
      <c r="F208" s="531"/>
      <c r="G208" s="531"/>
      <c r="H208" s="531"/>
      <c r="I208" s="531"/>
      <c r="J208" s="531"/>
      <c r="K208" s="531"/>
      <c r="L208" s="531"/>
      <c r="M208" s="556"/>
    </row>
    <row r="209" spans="1:14" ht="18" customHeight="1">
      <c r="A209" s="534" t="s">
        <v>435</v>
      </c>
      <c r="B209" s="535"/>
      <c r="C209" s="573" t="s">
        <v>477</v>
      </c>
      <c r="D209" s="569"/>
      <c r="E209" s="569"/>
      <c r="F209" s="569"/>
      <c r="G209" s="570"/>
      <c r="H209" s="194" t="s">
        <v>436</v>
      </c>
      <c r="I209" s="164"/>
      <c r="J209" s="571">
        <v>5</v>
      </c>
      <c r="K209" s="571"/>
      <c r="L209" s="571"/>
      <c r="M209" s="572"/>
    </row>
    <row r="210" spans="1:14" ht="18" customHeight="1">
      <c r="A210" s="534" t="s">
        <v>437</v>
      </c>
      <c r="B210" s="535"/>
      <c r="C210" s="573" t="s">
        <v>475</v>
      </c>
      <c r="D210" s="569"/>
      <c r="E210" s="569"/>
      <c r="F210" s="569"/>
      <c r="G210" s="570"/>
      <c r="H210" s="194" t="s">
        <v>438</v>
      </c>
      <c r="I210" s="164"/>
      <c r="J210" s="571">
        <v>1405</v>
      </c>
      <c r="K210" s="571"/>
      <c r="L210" s="571"/>
      <c r="M210" s="572"/>
    </row>
    <row r="211" spans="1:14" ht="18" customHeight="1">
      <c r="A211" s="534" t="s">
        <v>439</v>
      </c>
      <c r="B211" s="535"/>
      <c r="C211" s="568">
        <v>42387</v>
      </c>
      <c r="D211" s="569"/>
      <c r="E211" s="569"/>
      <c r="F211" s="569"/>
      <c r="G211" s="570"/>
      <c r="H211" s="194" t="s">
        <v>440</v>
      </c>
      <c r="I211" s="164"/>
      <c r="J211" s="571">
        <v>9055108622</v>
      </c>
      <c r="K211" s="571"/>
      <c r="L211" s="571"/>
      <c r="M211" s="572"/>
    </row>
    <row r="212" spans="1:14" ht="18" customHeight="1">
      <c r="A212" s="534" t="s">
        <v>441</v>
      </c>
      <c r="B212" s="535"/>
      <c r="C212" s="573" t="s">
        <v>79</v>
      </c>
      <c r="D212" s="569"/>
      <c r="E212" s="569"/>
      <c r="F212" s="569"/>
      <c r="G212" s="570"/>
      <c r="H212" s="519" t="s">
        <v>134</v>
      </c>
      <c r="I212" s="520"/>
      <c r="J212" s="571" t="s">
        <v>78</v>
      </c>
      <c r="K212" s="571"/>
      <c r="L212" s="571"/>
      <c r="M212" s="572"/>
    </row>
    <row r="213" spans="1:14" ht="18" customHeight="1">
      <c r="A213" s="527" t="s">
        <v>442</v>
      </c>
      <c r="B213" s="528"/>
      <c r="C213" s="528"/>
      <c r="D213" s="528"/>
      <c r="E213" s="528"/>
      <c r="F213" s="528"/>
      <c r="G213" s="528"/>
      <c r="H213" s="528"/>
      <c r="I213" s="528"/>
      <c r="J213" s="528"/>
      <c r="K213" s="528"/>
      <c r="L213" s="528"/>
      <c r="M213" s="529"/>
    </row>
    <row r="214" spans="1:14" ht="18" customHeight="1">
      <c r="A214" s="541" t="s">
        <v>443</v>
      </c>
      <c r="B214" s="528" t="s">
        <v>444</v>
      </c>
      <c r="C214" s="528"/>
      <c r="D214" s="528"/>
      <c r="E214" s="528"/>
      <c r="F214" s="528"/>
      <c r="G214" s="528"/>
      <c r="H214" s="528" t="s">
        <v>445</v>
      </c>
      <c r="I214" s="528"/>
      <c r="J214" s="528"/>
      <c r="K214" s="528"/>
      <c r="L214" s="528"/>
      <c r="M214" s="529"/>
    </row>
    <row r="215" spans="1:14" ht="30">
      <c r="A215" s="541"/>
      <c r="B215" s="165" t="s">
        <v>446</v>
      </c>
      <c r="C215" s="165" t="s">
        <v>447</v>
      </c>
      <c r="D215" s="165" t="s">
        <v>448</v>
      </c>
      <c r="E215" s="165" t="s">
        <v>449</v>
      </c>
      <c r="F215" s="165">
        <v>100</v>
      </c>
      <c r="G215" s="166" t="s">
        <v>126</v>
      </c>
      <c r="H215" s="165" t="s">
        <v>450</v>
      </c>
      <c r="I215" s="165" t="s">
        <v>447</v>
      </c>
      <c r="J215" s="165" t="s">
        <v>448</v>
      </c>
      <c r="K215" s="165" t="s">
        <v>451</v>
      </c>
      <c r="L215" s="165">
        <v>100</v>
      </c>
      <c r="M215" s="167" t="s">
        <v>126</v>
      </c>
    </row>
    <row r="216" spans="1:14" ht="18" customHeight="1">
      <c r="A216" s="192" t="s">
        <v>5</v>
      </c>
      <c r="B216" s="215">
        <v>8.25</v>
      </c>
      <c r="C216" s="231">
        <v>5</v>
      </c>
      <c r="D216" s="231">
        <v>4</v>
      </c>
      <c r="E216" s="215">
        <v>66</v>
      </c>
      <c r="F216" s="150">
        <v>83.25</v>
      </c>
      <c r="G216" s="231" t="s">
        <v>251</v>
      </c>
      <c r="H216" s="231">
        <v>9.5</v>
      </c>
      <c r="I216" s="231">
        <v>5</v>
      </c>
      <c r="J216" s="231">
        <v>4</v>
      </c>
      <c r="K216" s="216">
        <v>62</v>
      </c>
      <c r="L216" s="150">
        <v>80.5</v>
      </c>
      <c r="M216" s="229" t="s">
        <v>255</v>
      </c>
      <c r="N216" s="220"/>
    </row>
    <row r="217" spans="1:14" ht="18" customHeight="1">
      <c r="A217" s="192" t="s">
        <v>6</v>
      </c>
      <c r="B217" s="217">
        <v>9.25</v>
      </c>
      <c r="C217" s="231">
        <v>5</v>
      </c>
      <c r="D217" s="231">
        <v>4</v>
      </c>
      <c r="E217" s="231">
        <v>65</v>
      </c>
      <c r="F217" s="150">
        <v>83.25</v>
      </c>
      <c r="G217" s="231" t="s">
        <v>251</v>
      </c>
      <c r="H217" s="231">
        <v>9.5</v>
      </c>
      <c r="I217" s="231">
        <v>5</v>
      </c>
      <c r="J217" s="231">
        <v>4</v>
      </c>
      <c r="K217" s="231">
        <v>60</v>
      </c>
      <c r="L217" s="150">
        <v>78.5</v>
      </c>
      <c r="M217" s="374" t="s">
        <v>255</v>
      </c>
      <c r="N217" s="220"/>
    </row>
    <row r="218" spans="1:14" ht="18" customHeight="1">
      <c r="A218" s="192" t="s">
        <v>452</v>
      </c>
      <c r="B218" s="231">
        <v>9.75</v>
      </c>
      <c r="C218" s="231">
        <v>5</v>
      </c>
      <c r="D218" s="231">
        <v>4</v>
      </c>
      <c r="E218" s="231">
        <v>71</v>
      </c>
      <c r="F218" s="202">
        <v>89.75</v>
      </c>
      <c r="G218" s="231" t="s">
        <v>251</v>
      </c>
      <c r="H218" s="231">
        <v>7.75</v>
      </c>
      <c r="I218" s="231">
        <v>5</v>
      </c>
      <c r="J218" s="231">
        <v>4</v>
      </c>
      <c r="K218" s="218">
        <v>69</v>
      </c>
      <c r="L218" s="202">
        <v>85.75</v>
      </c>
      <c r="M218" s="374" t="s">
        <v>251</v>
      </c>
      <c r="N218" s="220"/>
    </row>
    <row r="219" spans="1:14" ht="18" customHeight="1">
      <c r="A219" s="192" t="s">
        <v>417</v>
      </c>
      <c r="B219" s="231">
        <v>9.5</v>
      </c>
      <c r="C219" s="231">
        <v>5</v>
      </c>
      <c r="D219" s="231">
        <v>4</v>
      </c>
      <c r="E219" s="231">
        <v>72</v>
      </c>
      <c r="F219" s="202">
        <v>90.5</v>
      </c>
      <c r="G219" s="231" t="s">
        <v>251</v>
      </c>
      <c r="H219" s="221">
        <v>8.25</v>
      </c>
      <c r="I219" s="216">
        <v>5</v>
      </c>
      <c r="J219" s="216">
        <v>4</v>
      </c>
      <c r="K219" s="218">
        <v>62</v>
      </c>
      <c r="L219" s="202">
        <v>79.25</v>
      </c>
      <c r="M219" s="229" t="s">
        <v>255</v>
      </c>
      <c r="N219" s="220"/>
    </row>
    <row r="220" spans="1:14" ht="18" customHeight="1">
      <c r="A220" s="192" t="s">
        <v>474</v>
      </c>
      <c r="B220" s="231"/>
      <c r="C220" s="231"/>
      <c r="D220" s="231"/>
      <c r="E220" s="222"/>
      <c r="F220" s="147">
        <v>48.5</v>
      </c>
      <c r="G220" s="231"/>
      <c r="H220" s="231"/>
      <c r="I220" s="231"/>
      <c r="J220" s="231"/>
      <c r="K220" s="231"/>
      <c r="L220" s="231">
        <v>42.5</v>
      </c>
      <c r="M220" s="229"/>
      <c r="N220" s="220"/>
    </row>
    <row r="221" spans="1:14" ht="18" customHeight="1">
      <c r="A221" s="372" t="s">
        <v>581</v>
      </c>
      <c r="B221" s="231"/>
      <c r="C221" s="231"/>
      <c r="D221" s="231"/>
      <c r="E221" s="230">
        <v>49</v>
      </c>
      <c r="F221" s="231"/>
      <c r="G221" s="231"/>
      <c r="H221" s="231"/>
      <c r="I221" s="231"/>
      <c r="J221" s="231"/>
      <c r="K221" s="230">
        <v>48</v>
      </c>
      <c r="L221" s="231"/>
      <c r="M221" s="229"/>
      <c r="N221" s="220"/>
    </row>
    <row r="222" spans="1:14" ht="18" customHeight="1">
      <c r="A222" s="372" t="s">
        <v>580</v>
      </c>
      <c r="B222" s="231"/>
      <c r="C222" s="231"/>
      <c r="D222" s="231"/>
      <c r="E222" s="231">
        <v>50</v>
      </c>
      <c r="F222" s="231"/>
      <c r="G222" s="231"/>
      <c r="H222" s="231"/>
      <c r="I222" s="231"/>
      <c r="J222" s="231"/>
      <c r="K222" s="231">
        <v>49</v>
      </c>
      <c r="L222" s="231"/>
      <c r="M222" s="229"/>
      <c r="N222" s="220"/>
    </row>
    <row r="223" spans="1:14" ht="26.25">
      <c r="A223" s="193" t="s">
        <v>454</v>
      </c>
      <c r="B223" s="204"/>
      <c r="C223" s="205" t="s">
        <v>455</v>
      </c>
      <c r="D223" s="187">
        <f>(F216+F217+F218+F219+F220)</f>
        <v>395.25</v>
      </c>
      <c r="E223" s="170"/>
      <c r="F223" s="205" t="s">
        <v>456</v>
      </c>
      <c r="G223" s="170">
        <f>(D223/450)*100</f>
        <v>87.833333333333329</v>
      </c>
      <c r="H223" s="170"/>
      <c r="I223" s="171"/>
      <c r="J223" s="536" t="s">
        <v>457</v>
      </c>
      <c r="K223" s="536"/>
      <c r="L223" s="580" t="str">
        <f>IF(G223&gt;=91,"A1",IF(G223&gt;=81,"A2",IF(G223&gt;=71,"B1",IF(G223&gt;=61,"B2",IF(G223&gt;=51,"C1",IF(G223&gt;=41,"C2",IF(G223&gt;=33,"D","E")))))))</f>
        <v>A2</v>
      </c>
      <c r="M223" s="580" t="str">
        <f t="shared" ref="M223:M225" si="4">IF(K223&gt;=91,"A1",IF(K223&gt;=81,"A2",IF(K223&gt;=71,"B1",IF(K223&gt;=61,"B2",IF(K223&gt;=51,"C1",IF(K223&gt;=41,"C2",IF(K223&gt;=33,"D","E")))))))</f>
        <v>E</v>
      </c>
      <c r="N223" s="220"/>
    </row>
    <row r="224" spans="1:14" ht="26.25">
      <c r="A224" s="172" t="s">
        <v>458</v>
      </c>
      <c r="B224" s="204"/>
      <c r="C224" s="205" t="s">
        <v>459</v>
      </c>
      <c r="D224" s="187">
        <f>(L216+L217+L218+L219+L220)</f>
        <v>366.5</v>
      </c>
      <c r="E224" s="170"/>
      <c r="F224" s="205" t="s">
        <v>460</v>
      </c>
      <c r="G224" s="170">
        <f>D224/450*100</f>
        <v>81.444444444444443</v>
      </c>
      <c r="H224" s="170"/>
      <c r="I224" s="171"/>
      <c r="J224" s="536" t="s">
        <v>461</v>
      </c>
      <c r="K224" s="536"/>
      <c r="L224" s="580" t="str">
        <f>IF(G224&gt;=91,"A1",IF(G224&gt;=81,"A2",IF(G224&gt;=71,"B1",IF(G224&gt;=61,"B2",IF(G224&gt;=51,"C1",IF(G224&gt;=41,"C2",IF(G224&gt;=33,"D","E")))))))</f>
        <v>A2</v>
      </c>
      <c r="M224" s="580" t="str">
        <f t="shared" si="4"/>
        <v>E</v>
      </c>
      <c r="N224" s="220"/>
    </row>
    <row r="225" spans="1:13" ht="18" customHeight="1">
      <c r="A225" s="197" t="s">
        <v>462</v>
      </c>
      <c r="B225" s="197"/>
      <c r="C225" s="197">
        <f>(D223+D224)</f>
        <v>761.75</v>
      </c>
      <c r="D225" s="197" t="s">
        <v>463</v>
      </c>
      <c r="E225" s="197"/>
      <c r="G225" s="197"/>
      <c r="H225" s="197"/>
      <c r="I225" s="375">
        <f>(C225/900)*100</f>
        <v>84.638888888888886</v>
      </c>
      <c r="J225" s="197" t="s">
        <v>464</v>
      </c>
      <c r="K225" s="197"/>
      <c r="L225" s="537" t="str">
        <f>IF(I225&gt;=91,"A1",IF(I225&gt;=81,"A2",IF(I225&gt;=71,"B1",IF(I225&gt;=61,"B2",IF(I225&gt;=51,"C1",IF(I225&gt;=41,"C2",IF(I225&gt;=33,"D","E")))))))</f>
        <v>A2</v>
      </c>
      <c r="M225" s="537" t="str">
        <f t="shared" si="4"/>
        <v>E</v>
      </c>
    </row>
    <row r="226" spans="1:13" ht="18" customHeight="1">
      <c r="A226" s="538" t="s">
        <v>227</v>
      </c>
      <c r="B226" s="539"/>
      <c r="C226" s="539"/>
      <c r="D226" s="539"/>
      <c r="E226" s="539"/>
      <c r="F226" s="539"/>
      <c r="G226" s="539"/>
      <c r="H226" s="539"/>
      <c r="I226" s="539"/>
      <c r="J226" s="539"/>
      <c r="K226" s="539"/>
      <c r="L226" s="539"/>
      <c r="M226" s="540"/>
    </row>
    <row r="227" spans="1:13" ht="18" customHeight="1">
      <c r="A227" s="527" t="s">
        <v>228</v>
      </c>
      <c r="B227" s="528"/>
      <c r="C227" s="528"/>
      <c r="D227" s="528"/>
      <c r="E227" s="528"/>
      <c r="F227" s="528"/>
      <c r="G227" s="528"/>
      <c r="H227" s="528"/>
      <c r="I227" s="528"/>
      <c r="J227" s="528"/>
      <c r="K227" s="528"/>
      <c r="L227" s="528"/>
      <c r="M227" s="529"/>
    </row>
    <row r="228" spans="1:13" ht="18" customHeight="1">
      <c r="A228" s="527" t="s">
        <v>229</v>
      </c>
      <c r="B228" s="528"/>
      <c r="C228" s="528"/>
      <c r="D228" s="528"/>
      <c r="E228" s="528"/>
      <c r="F228" s="528" t="s">
        <v>230</v>
      </c>
      <c r="G228" s="528"/>
      <c r="H228" s="528"/>
      <c r="I228" s="528"/>
      <c r="J228" s="528"/>
      <c r="K228" s="528" t="s">
        <v>465</v>
      </c>
      <c r="L228" s="528"/>
      <c r="M228" s="529"/>
    </row>
    <row r="229" spans="1:13" ht="18" customHeight="1">
      <c r="A229" s="519" t="s">
        <v>231</v>
      </c>
      <c r="B229" s="520"/>
      <c r="C229" s="520"/>
      <c r="D229" s="520"/>
      <c r="E229" s="520"/>
      <c r="F229" s="521" t="s">
        <v>236</v>
      </c>
      <c r="G229" s="522"/>
      <c r="H229" s="522"/>
      <c r="I229" s="522"/>
      <c r="J229" s="522"/>
      <c r="K229" s="521" t="s">
        <v>236</v>
      </c>
      <c r="L229" s="522"/>
      <c r="M229" s="523"/>
    </row>
    <row r="230" spans="1:13" ht="18" customHeight="1">
      <c r="A230" s="527" t="s">
        <v>233</v>
      </c>
      <c r="B230" s="528"/>
      <c r="C230" s="528"/>
      <c r="D230" s="528"/>
      <c r="E230" s="528"/>
      <c r="F230" s="528"/>
      <c r="G230" s="528"/>
      <c r="H230" s="528"/>
      <c r="I230" s="528"/>
      <c r="J230" s="528"/>
      <c r="K230" s="528"/>
      <c r="L230" s="528"/>
      <c r="M230" s="529"/>
    </row>
    <row r="231" spans="1:13" ht="18" customHeight="1">
      <c r="A231" s="527" t="s">
        <v>229</v>
      </c>
      <c r="B231" s="528"/>
      <c r="C231" s="528"/>
      <c r="D231" s="528"/>
      <c r="E231" s="528"/>
      <c r="F231" s="528" t="s">
        <v>230</v>
      </c>
      <c r="G231" s="528"/>
      <c r="H231" s="528"/>
      <c r="I231" s="528"/>
      <c r="J231" s="528"/>
      <c r="K231" s="528" t="s">
        <v>465</v>
      </c>
      <c r="L231" s="528"/>
      <c r="M231" s="529"/>
    </row>
    <row r="232" spans="1:13" ht="18" customHeight="1">
      <c r="A232" s="534" t="s">
        <v>234</v>
      </c>
      <c r="B232" s="535"/>
      <c r="C232" s="535"/>
      <c r="D232" s="535"/>
      <c r="E232" s="535"/>
      <c r="F232" s="528" t="s">
        <v>232</v>
      </c>
      <c r="G232" s="528"/>
      <c r="H232" s="528"/>
      <c r="I232" s="528"/>
      <c r="J232" s="528"/>
      <c r="K232" s="528" t="s">
        <v>232</v>
      </c>
      <c r="L232" s="528"/>
      <c r="M232" s="529"/>
    </row>
    <row r="233" spans="1:13" ht="18" customHeight="1">
      <c r="A233" s="534" t="s">
        <v>235</v>
      </c>
      <c r="B233" s="535"/>
      <c r="C233" s="535"/>
      <c r="D233" s="535"/>
      <c r="E233" s="535"/>
      <c r="F233" s="567" t="s">
        <v>232</v>
      </c>
      <c r="G233" s="522"/>
      <c r="H233" s="522"/>
      <c r="I233" s="522"/>
      <c r="J233" s="522"/>
      <c r="K233" s="567" t="s">
        <v>232</v>
      </c>
      <c r="L233" s="522"/>
      <c r="M233" s="523"/>
    </row>
    <row r="234" spans="1:13" ht="18" customHeight="1">
      <c r="A234" s="530" t="s">
        <v>237</v>
      </c>
      <c r="B234" s="531"/>
      <c r="C234" s="531"/>
      <c r="D234" s="531"/>
      <c r="E234" s="532"/>
      <c r="F234" s="566" t="s">
        <v>232</v>
      </c>
      <c r="G234" s="525"/>
      <c r="H234" s="525"/>
      <c r="I234" s="525"/>
      <c r="J234" s="533"/>
      <c r="K234" s="566" t="s">
        <v>232</v>
      </c>
      <c r="L234" s="525"/>
      <c r="M234" s="526"/>
    </row>
    <row r="235" spans="1:13" ht="18" customHeight="1">
      <c r="A235" s="530" t="s">
        <v>238</v>
      </c>
      <c r="B235" s="531"/>
      <c r="C235" s="531"/>
      <c r="D235" s="531"/>
      <c r="E235" s="532"/>
      <c r="F235" s="566" t="s">
        <v>236</v>
      </c>
      <c r="G235" s="525"/>
      <c r="H235" s="525"/>
      <c r="I235" s="525"/>
      <c r="J235" s="533"/>
      <c r="K235" s="566" t="s">
        <v>236</v>
      </c>
      <c r="L235" s="525"/>
      <c r="M235" s="526"/>
    </row>
    <row r="236" spans="1:13" ht="18" customHeight="1">
      <c r="A236" s="527" t="s">
        <v>239</v>
      </c>
      <c r="B236" s="528"/>
      <c r="C236" s="528"/>
      <c r="D236" s="528"/>
      <c r="E236" s="528"/>
      <c r="F236" s="528"/>
      <c r="G236" s="528"/>
      <c r="H236" s="528"/>
      <c r="I236" s="528"/>
      <c r="J236" s="528"/>
      <c r="K236" s="528"/>
      <c r="L236" s="528"/>
      <c r="M236" s="529"/>
    </row>
    <row r="237" spans="1:13" ht="18" customHeight="1">
      <c r="A237" s="527" t="s">
        <v>229</v>
      </c>
      <c r="B237" s="528"/>
      <c r="C237" s="528"/>
      <c r="D237" s="528"/>
      <c r="E237" s="528"/>
      <c r="F237" s="528" t="s">
        <v>230</v>
      </c>
      <c r="G237" s="528"/>
      <c r="H237" s="528"/>
      <c r="I237" s="528"/>
      <c r="J237" s="528"/>
      <c r="K237" s="528" t="s">
        <v>465</v>
      </c>
      <c r="L237" s="528"/>
      <c r="M237" s="529"/>
    </row>
    <row r="238" spans="1:13" ht="18" customHeight="1">
      <c r="A238" s="519" t="s">
        <v>240</v>
      </c>
      <c r="B238" s="520"/>
      <c r="C238" s="520"/>
      <c r="D238" s="520"/>
      <c r="E238" s="520"/>
      <c r="F238" s="520"/>
      <c r="G238" s="561" t="s">
        <v>546</v>
      </c>
      <c r="H238" s="561"/>
      <c r="I238" s="561"/>
      <c r="J238" s="561"/>
      <c r="K238" s="561"/>
      <c r="L238" s="561"/>
      <c r="M238" s="562"/>
    </row>
    <row r="239" spans="1:13" ht="18" customHeight="1">
      <c r="A239" s="192" t="s">
        <v>466</v>
      </c>
      <c r="B239" s="563" t="s">
        <v>202</v>
      </c>
      <c r="C239" s="564"/>
      <c r="D239" s="564"/>
      <c r="E239" s="564"/>
      <c r="F239" s="564"/>
      <c r="G239" s="564"/>
      <c r="H239" s="564"/>
      <c r="I239" s="564"/>
      <c r="J239" s="564"/>
      <c r="K239" s="564"/>
      <c r="L239" s="564"/>
      <c r="M239" s="565"/>
    </row>
    <row r="240" spans="1:13" ht="18" customHeight="1">
      <c r="A240" s="192" t="s">
        <v>195</v>
      </c>
      <c r="B240" s="563" t="s">
        <v>542</v>
      </c>
      <c r="C240" s="564"/>
      <c r="D240" s="564"/>
      <c r="E240" s="564"/>
      <c r="F240" s="564"/>
      <c r="G240" s="564"/>
      <c r="H240" s="564"/>
      <c r="I240" s="564"/>
      <c r="J240" s="564"/>
      <c r="K240" s="564"/>
      <c r="L240" s="564"/>
      <c r="M240" s="565"/>
    </row>
    <row r="241" spans="1:13" ht="18" customHeight="1">
      <c r="A241" s="527" t="s">
        <v>467</v>
      </c>
      <c r="B241" s="528"/>
      <c r="C241" s="528"/>
      <c r="D241" s="522"/>
      <c r="E241" s="522"/>
      <c r="F241" s="522"/>
      <c r="G241" s="522"/>
      <c r="H241" s="522"/>
      <c r="I241" s="522"/>
      <c r="J241" s="528" t="s">
        <v>468</v>
      </c>
      <c r="K241" s="528"/>
      <c r="L241" s="528"/>
      <c r="M241" s="529"/>
    </row>
    <row r="242" spans="1:13" ht="18" customHeight="1">
      <c r="A242" s="527"/>
      <c r="B242" s="528"/>
      <c r="C242" s="528"/>
      <c r="D242" s="522"/>
      <c r="E242" s="522"/>
      <c r="F242" s="522"/>
      <c r="G242" s="522"/>
      <c r="H242" s="522"/>
      <c r="I242" s="522"/>
      <c r="J242" s="528"/>
      <c r="K242" s="528"/>
      <c r="L242" s="528"/>
      <c r="M242" s="529"/>
    </row>
    <row r="243" spans="1:13" ht="18" customHeight="1">
      <c r="A243" s="527"/>
      <c r="B243" s="528"/>
      <c r="C243" s="528"/>
      <c r="D243" s="522"/>
      <c r="E243" s="522"/>
      <c r="F243" s="522"/>
      <c r="G243" s="522"/>
      <c r="H243" s="522"/>
      <c r="I243" s="522"/>
      <c r="J243" s="528"/>
      <c r="K243" s="528"/>
      <c r="L243" s="528"/>
      <c r="M243" s="529"/>
    </row>
    <row r="244" spans="1:13" ht="18" customHeight="1">
      <c r="A244" s="527"/>
      <c r="B244" s="528"/>
      <c r="C244" s="528"/>
      <c r="D244" s="522"/>
      <c r="E244" s="522"/>
      <c r="F244" s="522"/>
      <c r="G244" s="522"/>
      <c r="H244" s="522"/>
      <c r="I244" s="522"/>
      <c r="J244" s="528"/>
      <c r="K244" s="528"/>
      <c r="L244" s="528"/>
      <c r="M244" s="529"/>
    </row>
    <row r="245" spans="1:13" ht="18" customHeight="1">
      <c r="A245" s="514" t="s">
        <v>243</v>
      </c>
      <c r="B245" s="515"/>
      <c r="C245" s="515"/>
      <c r="D245" s="515"/>
      <c r="E245" s="515"/>
      <c r="F245" s="515"/>
      <c r="G245" s="515"/>
      <c r="H245" s="516" t="s">
        <v>244</v>
      </c>
      <c r="I245" s="517"/>
      <c r="J245" s="517"/>
      <c r="K245" s="517"/>
      <c r="L245" s="517"/>
      <c r="M245" s="518"/>
    </row>
    <row r="246" spans="1:13" ht="18" customHeight="1">
      <c r="A246" s="200" t="s">
        <v>245</v>
      </c>
      <c r="B246" s="515" t="s">
        <v>12</v>
      </c>
      <c r="C246" s="515"/>
      <c r="D246" s="177" t="s">
        <v>245</v>
      </c>
      <c r="E246" s="201"/>
      <c r="F246" s="515" t="s">
        <v>12</v>
      </c>
      <c r="G246" s="515"/>
      <c r="H246" s="179"/>
      <c r="I246" s="179"/>
      <c r="J246" s="180" t="s">
        <v>246</v>
      </c>
      <c r="K246" s="179"/>
      <c r="L246" s="181" t="s">
        <v>12</v>
      </c>
      <c r="M246" s="182"/>
    </row>
    <row r="247" spans="1:13" ht="18" customHeight="1">
      <c r="A247" s="183" t="s">
        <v>247</v>
      </c>
      <c r="B247" s="511" t="s">
        <v>221</v>
      </c>
      <c r="C247" s="511"/>
      <c r="D247" s="511" t="s">
        <v>248</v>
      </c>
      <c r="E247" s="511"/>
      <c r="F247" s="511" t="s">
        <v>249</v>
      </c>
      <c r="G247" s="511"/>
      <c r="H247" s="179"/>
      <c r="I247" s="179"/>
      <c r="J247" s="512">
        <v>3</v>
      </c>
      <c r="K247" s="513"/>
      <c r="L247" s="201" t="s">
        <v>236</v>
      </c>
      <c r="M247" s="182"/>
    </row>
    <row r="248" spans="1:13" ht="18" customHeight="1">
      <c r="A248" s="183" t="s">
        <v>250</v>
      </c>
      <c r="B248" s="511" t="s">
        <v>251</v>
      </c>
      <c r="C248" s="511"/>
      <c r="D248" s="511" t="s">
        <v>252</v>
      </c>
      <c r="E248" s="511"/>
      <c r="F248" s="511" t="s">
        <v>253</v>
      </c>
      <c r="G248" s="511"/>
      <c r="H248" s="179"/>
      <c r="I248" s="179"/>
      <c r="J248" s="512">
        <v>2</v>
      </c>
      <c r="K248" s="513"/>
      <c r="L248" s="201" t="s">
        <v>232</v>
      </c>
      <c r="M248" s="182"/>
    </row>
    <row r="249" spans="1:13" ht="18" customHeight="1">
      <c r="A249" s="183" t="s">
        <v>254</v>
      </c>
      <c r="B249" s="511" t="s">
        <v>255</v>
      </c>
      <c r="C249" s="511"/>
      <c r="D249" s="511" t="s">
        <v>256</v>
      </c>
      <c r="E249" s="511"/>
      <c r="F249" s="511" t="s">
        <v>257</v>
      </c>
      <c r="G249" s="511"/>
      <c r="H249" s="179"/>
      <c r="I249" s="179"/>
      <c r="J249" s="512">
        <v>1</v>
      </c>
      <c r="K249" s="513"/>
      <c r="L249" s="201" t="s">
        <v>258</v>
      </c>
      <c r="M249" s="182"/>
    </row>
    <row r="250" spans="1:13" ht="18" customHeight="1" thickBot="1">
      <c r="A250" s="184" t="s">
        <v>259</v>
      </c>
      <c r="B250" s="509" t="s">
        <v>260</v>
      </c>
      <c r="C250" s="509"/>
      <c r="D250" s="510" t="s">
        <v>261</v>
      </c>
      <c r="E250" s="510"/>
      <c r="F250" s="510" t="s">
        <v>262</v>
      </c>
      <c r="G250" s="510"/>
      <c r="H250" s="185"/>
      <c r="I250" s="185"/>
      <c r="J250" s="185"/>
      <c r="K250" s="185"/>
      <c r="L250" s="185"/>
      <c r="M250" s="186"/>
    </row>
    <row r="254" spans="1:13" ht="18" customHeight="1" thickBot="1"/>
    <row r="255" spans="1:13" ht="18" customHeight="1">
      <c r="A255" s="157"/>
      <c r="B255" s="557" t="s">
        <v>426</v>
      </c>
      <c r="C255" s="557"/>
      <c r="D255" s="557"/>
      <c r="E255" s="557"/>
      <c r="F255" s="557"/>
      <c r="G255" s="557"/>
      <c r="H255" s="557"/>
      <c r="I255" s="558"/>
      <c r="J255" s="559" t="s">
        <v>427</v>
      </c>
      <c r="K255" s="557"/>
      <c r="L255" s="557"/>
      <c r="M255" s="560"/>
    </row>
    <row r="256" spans="1:13" ht="18" customHeight="1">
      <c r="A256" s="546" t="s">
        <v>428</v>
      </c>
      <c r="B256" s="547"/>
      <c r="C256" s="547"/>
      <c r="D256" s="547"/>
      <c r="E256" s="547"/>
      <c r="F256" s="547"/>
      <c r="G256" s="547"/>
      <c r="H256" s="547"/>
      <c r="I256" s="547"/>
      <c r="J256" s="547"/>
      <c r="K256" s="547"/>
      <c r="L256" s="547"/>
      <c r="M256" s="548"/>
    </row>
    <row r="257" spans="1:15" ht="18" customHeight="1">
      <c r="A257" s="158"/>
      <c r="B257" s="549" t="s">
        <v>429</v>
      </c>
      <c r="C257" s="549"/>
      <c r="D257" s="549"/>
      <c r="E257" s="550"/>
      <c r="F257" s="159" t="s">
        <v>430</v>
      </c>
      <c r="G257" s="159"/>
      <c r="H257" s="551" t="s">
        <v>431</v>
      </c>
      <c r="I257" s="552"/>
      <c r="J257" s="553"/>
      <c r="K257" s="160" t="s">
        <v>432</v>
      </c>
      <c r="L257" s="193"/>
      <c r="M257" s="162"/>
    </row>
    <row r="258" spans="1:15" ht="18" customHeight="1">
      <c r="A258" s="554" t="s">
        <v>433</v>
      </c>
      <c r="B258" s="552"/>
      <c r="C258" s="552"/>
      <c r="D258" s="552"/>
      <c r="E258" s="552"/>
      <c r="F258" s="552"/>
      <c r="G258" s="552"/>
      <c r="H258" s="552"/>
      <c r="I258" s="552"/>
      <c r="J258" s="552"/>
      <c r="K258" s="552"/>
      <c r="L258" s="552"/>
      <c r="M258" s="555"/>
    </row>
    <row r="259" spans="1:15" ht="18" customHeight="1">
      <c r="A259" s="530" t="s">
        <v>434</v>
      </c>
      <c r="B259" s="531"/>
      <c r="C259" s="531"/>
      <c r="D259" s="531"/>
      <c r="E259" s="531"/>
      <c r="F259" s="531"/>
      <c r="G259" s="531"/>
      <c r="H259" s="531"/>
      <c r="I259" s="531"/>
      <c r="J259" s="531"/>
      <c r="K259" s="531"/>
      <c r="L259" s="531"/>
      <c r="M259" s="556"/>
    </row>
    <row r="260" spans="1:15" ht="18" customHeight="1">
      <c r="A260" s="534" t="s">
        <v>435</v>
      </c>
      <c r="B260" s="535"/>
      <c r="C260" s="573" t="s">
        <v>18</v>
      </c>
      <c r="D260" s="569"/>
      <c r="E260" s="569"/>
      <c r="F260" s="569"/>
      <c r="G260" s="570"/>
      <c r="H260" s="194" t="s">
        <v>436</v>
      </c>
      <c r="I260" s="164"/>
      <c r="J260" s="571">
        <v>6</v>
      </c>
      <c r="K260" s="571"/>
      <c r="L260" s="571"/>
      <c r="M260" s="572"/>
      <c r="N260" s="220"/>
      <c r="O260" s="220"/>
    </row>
    <row r="261" spans="1:15" ht="18" customHeight="1">
      <c r="A261" s="534" t="s">
        <v>437</v>
      </c>
      <c r="B261" s="535"/>
      <c r="C261" s="573" t="s">
        <v>478</v>
      </c>
      <c r="D261" s="569"/>
      <c r="E261" s="569"/>
      <c r="F261" s="569"/>
      <c r="G261" s="570"/>
      <c r="H261" s="194" t="s">
        <v>438</v>
      </c>
      <c r="I261" s="164"/>
      <c r="J261" s="571">
        <v>1432</v>
      </c>
      <c r="K261" s="571"/>
      <c r="L261" s="571"/>
      <c r="M261" s="572"/>
      <c r="N261" s="220"/>
      <c r="O261" s="220"/>
    </row>
    <row r="262" spans="1:15" ht="18" customHeight="1">
      <c r="A262" s="534" t="s">
        <v>439</v>
      </c>
      <c r="B262" s="535"/>
      <c r="C262" s="568">
        <v>42555</v>
      </c>
      <c r="D262" s="569"/>
      <c r="E262" s="569"/>
      <c r="F262" s="569"/>
      <c r="G262" s="570"/>
      <c r="H262" s="194" t="s">
        <v>440</v>
      </c>
      <c r="I262" s="164"/>
      <c r="J262" s="571">
        <v>7889851972</v>
      </c>
      <c r="K262" s="571"/>
      <c r="L262" s="571"/>
      <c r="M262" s="572"/>
      <c r="N262" s="220"/>
      <c r="O262" s="220"/>
    </row>
    <row r="263" spans="1:15" ht="18" customHeight="1">
      <c r="A263" s="534" t="s">
        <v>441</v>
      </c>
      <c r="B263" s="535"/>
      <c r="C263" s="573" t="s">
        <v>479</v>
      </c>
      <c r="D263" s="569"/>
      <c r="E263" s="569"/>
      <c r="F263" s="569"/>
      <c r="G263" s="570"/>
      <c r="H263" s="519" t="s">
        <v>134</v>
      </c>
      <c r="I263" s="520"/>
      <c r="J263" s="571" t="s">
        <v>480</v>
      </c>
      <c r="K263" s="571"/>
      <c r="L263" s="571"/>
      <c r="M263" s="572"/>
      <c r="N263" s="220"/>
      <c r="O263" s="220"/>
    </row>
    <row r="264" spans="1:15" ht="18" customHeight="1">
      <c r="A264" s="527" t="s">
        <v>442</v>
      </c>
      <c r="B264" s="528"/>
      <c r="C264" s="528"/>
      <c r="D264" s="528"/>
      <c r="E264" s="528"/>
      <c r="F264" s="528"/>
      <c r="G264" s="528"/>
      <c r="H264" s="528"/>
      <c r="I264" s="528"/>
      <c r="J264" s="528"/>
      <c r="K264" s="528"/>
      <c r="L264" s="528"/>
      <c r="M264" s="529"/>
    </row>
    <row r="265" spans="1:15" ht="18" customHeight="1">
      <c r="A265" s="541" t="s">
        <v>443</v>
      </c>
      <c r="B265" s="528" t="s">
        <v>444</v>
      </c>
      <c r="C265" s="528"/>
      <c r="D265" s="528"/>
      <c r="E265" s="528"/>
      <c r="F265" s="528"/>
      <c r="G265" s="528"/>
      <c r="H265" s="528" t="s">
        <v>445</v>
      </c>
      <c r="I265" s="528"/>
      <c r="J265" s="528"/>
      <c r="K265" s="528"/>
      <c r="L265" s="528"/>
      <c r="M265" s="529"/>
    </row>
    <row r="266" spans="1:15" ht="30">
      <c r="A266" s="541"/>
      <c r="B266" s="165" t="s">
        <v>446</v>
      </c>
      <c r="C266" s="165" t="s">
        <v>447</v>
      </c>
      <c r="D266" s="165" t="s">
        <v>448</v>
      </c>
      <c r="E266" s="165" t="s">
        <v>449</v>
      </c>
      <c r="F266" s="165">
        <v>100</v>
      </c>
      <c r="G266" s="166" t="s">
        <v>126</v>
      </c>
      <c r="H266" s="165" t="s">
        <v>450</v>
      </c>
      <c r="I266" s="165" t="s">
        <v>447</v>
      </c>
      <c r="J266" s="165" t="s">
        <v>448</v>
      </c>
      <c r="K266" s="165" t="s">
        <v>451</v>
      </c>
      <c r="L266" s="165">
        <v>100</v>
      </c>
      <c r="M266" s="167" t="s">
        <v>126</v>
      </c>
    </row>
    <row r="267" spans="1:15" ht="18" customHeight="1">
      <c r="A267" s="203" t="s">
        <v>5</v>
      </c>
      <c r="B267" s="215">
        <v>10</v>
      </c>
      <c r="C267" s="231">
        <v>5</v>
      </c>
      <c r="D267" s="231">
        <v>5</v>
      </c>
      <c r="E267" s="215">
        <v>71</v>
      </c>
      <c r="F267" s="249">
        <v>91</v>
      </c>
      <c r="G267" s="231" t="s">
        <v>221</v>
      </c>
      <c r="H267" s="231">
        <v>9</v>
      </c>
      <c r="I267" s="231">
        <v>5</v>
      </c>
      <c r="J267" s="231">
        <v>5</v>
      </c>
      <c r="K267" s="219">
        <v>77</v>
      </c>
      <c r="L267" s="249">
        <v>96</v>
      </c>
      <c r="M267" s="374" t="s">
        <v>221</v>
      </c>
    </row>
    <row r="268" spans="1:15" ht="18" customHeight="1">
      <c r="A268" s="203" t="s">
        <v>6</v>
      </c>
      <c r="B268" s="217">
        <v>10</v>
      </c>
      <c r="C268" s="231">
        <v>5</v>
      </c>
      <c r="D268" s="231">
        <v>5</v>
      </c>
      <c r="E268" s="231">
        <v>76</v>
      </c>
      <c r="F268" s="249">
        <v>96</v>
      </c>
      <c r="G268" s="231" t="s">
        <v>221</v>
      </c>
      <c r="H268" s="231">
        <v>10</v>
      </c>
      <c r="I268" s="231">
        <v>5</v>
      </c>
      <c r="J268" s="231">
        <v>5</v>
      </c>
      <c r="K268" s="231">
        <v>76</v>
      </c>
      <c r="L268" s="249">
        <v>96</v>
      </c>
      <c r="M268" s="374" t="s">
        <v>221</v>
      </c>
    </row>
    <row r="269" spans="1:15" ht="18" customHeight="1">
      <c r="A269" s="203" t="s">
        <v>452</v>
      </c>
      <c r="B269" s="231">
        <v>9.5</v>
      </c>
      <c r="C269" s="231">
        <v>5</v>
      </c>
      <c r="D269" s="231">
        <v>5</v>
      </c>
      <c r="E269" s="231">
        <v>74</v>
      </c>
      <c r="F269" s="202">
        <v>93.5</v>
      </c>
      <c r="G269" s="231" t="s">
        <v>221</v>
      </c>
      <c r="H269" s="231">
        <v>7.75</v>
      </c>
      <c r="I269" s="231">
        <v>5</v>
      </c>
      <c r="J269" s="231">
        <v>5</v>
      </c>
      <c r="K269" s="218">
        <v>72</v>
      </c>
      <c r="L269" s="202">
        <v>89.75</v>
      </c>
      <c r="M269" s="229" t="s">
        <v>251</v>
      </c>
    </row>
    <row r="270" spans="1:15" ht="18" customHeight="1">
      <c r="A270" s="203" t="s">
        <v>417</v>
      </c>
      <c r="B270" s="231">
        <v>9.5</v>
      </c>
      <c r="C270" s="231">
        <v>5</v>
      </c>
      <c r="D270" s="231">
        <v>5</v>
      </c>
      <c r="E270" s="231">
        <v>76</v>
      </c>
      <c r="F270" s="202">
        <v>95.5</v>
      </c>
      <c r="G270" s="231" t="s">
        <v>221</v>
      </c>
      <c r="H270" s="221">
        <v>10</v>
      </c>
      <c r="I270" s="219">
        <v>5</v>
      </c>
      <c r="J270" s="219">
        <v>5</v>
      </c>
      <c r="K270" s="218">
        <v>78</v>
      </c>
      <c r="L270" s="202">
        <v>98</v>
      </c>
      <c r="M270" s="374" t="s">
        <v>221</v>
      </c>
    </row>
    <row r="271" spans="1:15" ht="18" customHeight="1">
      <c r="A271" s="203" t="s">
        <v>474</v>
      </c>
      <c r="B271" s="231"/>
      <c r="C271" s="231"/>
      <c r="D271" s="231"/>
      <c r="E271" s="222"/>
      <c r="F271" s="147">
        <v>50</v>
      </c>
      <c r="G271" s="231"/>
      <c r="H271" s="231"/>
      <c r="I271" s="231"/>
      <c r="J271" s="231"/>
      <c r="K271" s="231"/>
      <c r="L271" s="231">
        <v>50</v>
      </c>
      <c r="M271" s="229"/>
    </row>
    <row r="272" spans="1:15" ht="18" customHeight="1">
      <c r="A272" s="203" t="s">
        <v>490</v>
      </c>
      <c r="B272" s="231"/>
      <c r="C272" s="231"/>
      <c r="D272" s="231"/>
      <c r="E272" s="230"/>
      <c r="F272" s="231">
        <v>50</v>
      </c>
      <c r="G272" s="231"/>
      <c r="H272" s="231"/>
      <c r="I272" s="231"/>
      <c r="J272" s="231"/>
      <c r="K272" s="231">
        <v>50</v>
      </c>
      <c r="M272" s="229"/>
    </row>
    <row r="273" spans="1:13" ht="18" customHeight="1">
      <c r="A273" s="203" t="s">
        <v>453</v>
      </c>
      <c r="B273" s="231"/>
      <c r="C273" s="231"/>
      <c r="D273" s="231"/>
      <c r="E273" s="231"/>
      <c r="F273" s="231">
        <v>50</v>
      </c>
      <c r="G273" s="231"/>
      <c r="H273" s="231"/>
      <c r="I273" s="231"/>
      <c r="J273" s="231"/>
      <c r="K273" s="231">
        <v>50</v>
      </c>
      <c r="M273" s="229"/>
    </row>
    <row r="274" spans="1:13" ht="26.25">
      <c r="A274" s="204" t="s">
        <v>454</v>
      </c>
      <c r="B274" s="204"/>
      <c r="C274" s="205" t="s">
        <v>455</v>
      </c>
      <c r="D274" s="187">
        <f>(F267+F268+F269+F270+F271)</f>
        <v>426</v>
      </c>
      <c r="E274" s="170"/>
      <c r="F274" s="205" t="s">
        <v>456</v>
      </c>
      <c r="G274" s="170">
        <f>(D274/450)*100</f>
        <v>94.666666666666671</v>
      </c>
      <c r="H274" s="170"/>
      <c r="I274" s="171"/>
      <c r="J274" s="536" t="s">
        <v>457</v>
      </c>
      <c r="K274" s="536"/>
      <c r="L274" s="580" t="str">
        <f>IF(G274&gt;=91,"A1",IF(G274&gt;=81,"A2",IF(G274&gt;=71,"B1",IF(G274&gt;=61,"B2",IF(G274&gt;=51,"C1",IF(G274&gt;=41,"C2",IF(G274&gt;=33,"D","E")))))))</f>
        <v>A1</v>
      </c>
      <c r="M274" s="580" t="str">
        <f t="shared" ref="M274:M276" si="5">IF(K274&gt;=91,"A1",IF(K274&gt;=81,"A2",IF(K274&gt;=71,"B1",IF(K274&gt;=61,"B2",IF(K274&gt;=51,"C1",IF(K274&gt;=41,"C2",IF(K274&gt;=33,"D","E")))))))</f>
        <v>E</v>
      </c>
    </row>
    <row r="275" spans="1:13" ht="26.25">
      <c r="A275" s="172" t="s">
        <v>458</v>
      </c>
      <c r="B275" s="204"/>
      <c r="C275" s="205" t="s">
        <v>459</v>
      </c>
      <c r="D275" s="187">
        <f>(L267+L268+L269+L270+L271)</f>
        <v>429.75</v>
      </c>
      <c r="E275" s="170"/>
      <c r="F275" s="205" t="s">
        <v>460</v>
      </c>
      <c r="G275" s="170">
        <f>D275/450*100</f>
        <v>95.5</v>
      </c>
      <c r="H275" s="170"/>
      <c r="I275" s="171"/>
      <c r="J275" s="536" t="s">
        <v>461</v>
      </c>
      <c r="K275" s="536"/>
      <c r="L275" s="580" t="str">
        <f>IF(G275&gt;=91,"A1",IF(G275&gt;=81,"A2",IF(G275&gt;=71,"B1",IF(G275&gt;=61,"B2",IF(G275&gt;=51,"C1",IF(G275&gt;=41,"C2",IF(G275&gt;=33,"D","E")))))))</f>
        <v>A1</v>
      </c>
      <c r="M275" s="580" t="str">
        <f t="shared" si="5"/>
        <v>E</v>
      </c>
    </row>
    <row r="276" spans="1:13" ht="18" customHeight="1">
      <c r="A276" s="206" t="s">
        <v>462</v>
      </c>
      <c r="B276" s="206"/>
      <c r="C276" s="206">
        <f>(D274+D275)</f>
        <v>855.75</v>
      </c>
      <c r="D276" s="206" t="s">
        <v>463</v>
      </c>
      <c r="E276" s="206"/>
      <c r="F276" s="220"/>
      <c r="G276" s="206"/>
      <c r="H276" s="206"/>
      <c r="I276" s="375">
        <f>(C276/900)*100</f>
        <v>95.083333333333329</v>
      </c>
      <c r="J276" s="206" t="s">
        <v>464</v>
      </c>
      <c r="K276" s="206"/>
      <c r="L276" s="537" t="str">
        <f>IF(I276&gt;=91,"A1",IF(I276&gt;=81,"A2",IF(I276&gt;=71,"B1",IF(I276&gt;=61,"B2",IF(I276&gt;=51,"C1",IF(I276&gt;=41,"C2",IF(I276&gt;=33,"D","E")))))))</f>
        <v>A1</v>
      </c>
      <c r="M276" s="537" t="str">
        <f t="shared" si="5"/>
        <v>E</v>
      </c>
    </row>
    <row r="277" spans="1:13" ht="18" customHeight="1">
      <c r="A277" s="582" t="s">
        <v>227</v>
      </c>
      <c r="B277" s="571"/>
      <c r="C277" s="571"/>
      <c r="D277" s="571"/>
      <c r="E277" s="571"/>
      <c r="F277" s="571"/>
      <c r="G277" s="571"/>
      <c r="H277" s="571"/>
      <c r="I277" s="571"/>
      <c r="J277" s="571"/>
      <c r="K277" s="571"/>
      <c r="L277" s="571"/>
      <c r="M277" s="572"/>
    </row>
    <row r="278" spans="1:13" ht="18" customHeight="1">
      <c r="A278" s="527" t="s">
        <v>228</v>
      </c>
      <c r="B278" s="528"/>
      <c r="C278" s="528"/>
      <c r="D278" s="528"/>
      <c r="E278" s="528"/>
      <c r="F278" s="528"/>
      <c r="G278" s="528"/>
      <c r="H278" s="528"/>
      <c r="I278" s="528"/>
      <c r="J278" s="528"/>
      <c r="K278" s="528"/>
      <c r="L278" s="528"/>
      <c r="M278" s="529"/>
    </row>
    <row r="279" spans="1:13" ht="18" customHeight="1">
      <c r="A279" s="527" t="s">
        <v>229</v>
      </c>
      <c r="B279" s="528"/>
      <c r="C279" s="528"/>
      <c r="D279" s="528"/>
      <c r="E279" s="528"/>
      <c r="F279" s="528" t="s">
        <v>230</v>
      </c>
      <c r="G279" s="528"/>
      <c r="H279" s="528"/>
      <c r="I279" s="528"/>
      <c r="J279" s="528"/>
      <c r="K279" s="528" t="s">
        <v>465</v>
      </c>
      <c r="L279" s="528"/>
      <c r="M279" s="529"/>
    </row>
    <row r="280" spans="1:13" ht="18" customHeight="1">
      <c r="A280" s="519" t="s">
        <v>231</v>
      </c>
      <c r="B280" s="520"/>
      <c r="C280" s="520"/>
      <c r="D280" s="520"/>
      <c r="E280" s="520"/>
      <c r="F280" s="580" t="s">
        <v>236</v>
      </c>
      <c r="G280" s="580"/>
      <c r="H280" s="580"/>
      <c r="I280" s="580"/>
      <c r="J280" s="580"/>
      <c r="K280" s="580" t="s">
        <v>236</v>
      </c>
      <c r="L280" s="580"/>
      <c r="M280" s="581"/>
    </row>
    <row r="281" spans="1:13" ht="18" customHeight="1">
      <c r="A281" s="527" t="s">
        <v>233</v>
      </c>
      <c r="B281" s="528"/>
      <c r="C281" s="528"/>
      <c r="D281" s="528"/>
      <c r="E281" s="528"/>
      <c r="F281" s="528"/>
      <c r="G281" s="528"/>
      <c r="H281" s="528"/>
      <c r="I281" s="528"/>
      <c r="J281" s="528"/>
      <c r="K281" s="528"/>
      <c r="L281" s="528"/>
      <c r="M281" s="529"/>
    </row>
    <row r="282" spans="1:13" ht="18" customHeight="1">
      <c r="A282" s="527" t="s">
        <v>229</v>
      </c>
      <c r="B282" s="528"/>
      <c r="C282" s="528"/>
      <c r="D282" s="528"/>
      <c r="E282" s="528"/>
      <c r="F282" s="528" t="s">
        <v>230</v>
      </c>
      <c r="G282" s="528"/>
      <c r="H282" s="528"/>
      <c r="I282" s="528"/>
      <c r="J282" s="528"/>
      <c r="K282" s="528" t="s">
        <v>465</v>
      </c>
      <c r="L282" s="528"/>
      <c r="M282" s="529"/>
    </row>
    <row r="283" spans="1:13" ht="18" customHeight="1">
      <c r="A283" s="534" t="s">
        <v>234</v>
      </c>
      <c r="B283" s="535"/>
      <c r="C283" s="535"/>
      <c r="D283" s="535"/>
      <c r="E283" s="535"/>
      <c r="F283" s="528" t="s">
        <v>232</v>
      </c>
      <c r="G283" s="528"/>
      <c r="H283" s="528"/>
      <c r="I283" s="528"/>
      <c r="J283" s="528"/>
      <c r="K283" s="528" t="s">
        <v>232</v>
      </c>
      <c r="L283" s="528"/>
      <c r="M283" s="529"/>
    </row>
    <row r="284" spans="1:13" ht="18" customHeight="1">
      <c r="A284" s="534" t="s">
        <v>235</v>
      </c>
      <c r="B284" s="535"/>
      <c r="C284" s="535"/>
      <c r="D284" s="535"/>
      <c r="E284" s="535"/>
      <c r="F284" s="567" t="s">
        <v>232</v>
      </c>
      <c r="G284" s="522"/>
      <c r="H284" s="522"/>
      <c r="I284" s="522"/>
      <c r="J284" s="522"/>
      <c r="K284" s="567" t="s">
        <v>232</v>
      </c>
      <c r="L284" s="522"/>
      <c r="M284" s="523"/>
    </row>
    <row r="285" spans="1:13" ht="18" customHeight="1">
      <c r="A285" s="530" t="s">
        <v>237</v>
      </c>
      <c r="B285" s="531"/>
      <c r="C285" s="531"/>
      <c r="D285" s="531"/>
      <c r="E285" s="532"/>
      <c r="F285" s="566" t="s">
        <v>236</v>
      </c>
      <c r="G285" s="525"/>
      <c r="H285" s="525"/>
      <c r="I285" s="525"/>
      <c r="J285" s="533"/>
      <c r="K285" s="566" t="s">
        <v>236</v>
      </c>
      <c r="L285" s="525"/>
      <c r="M285" s="526"/>
    </row>
    <row r="286" spans="1:13" ht="18" customHeight="1">
      <c r="A286" s="530" t="s">
        <v>238</v>
      </c>
      <c r="B286" s="531"/>
      <c r="C286" s="531"/>
      <c r="D286" s="531"/>
      <c r="E286" s="532"/>
      <c r="F286" s="566" t="s">
        <v>236</v>
      </c>
      <c r="G286" s="525"/>
      <c r="H286" s="525"/>
      <c r="I286" s="525"/>
      <c r="J286" s="533"/>
      <c r="K286" s="566" t="s">
        <v>236</v>
      </c>
      <c r="L286" s="525"/>
      <c r="M286" s="526"/>
    </row>
    <row r="287" spans="1:13" ht="18" customHeight="1">
      <c r="A287" s="527" t="s">
        <v>239</v>
      </c>
      <c r="B287" s="528"/>
      <c r="C287" s="528"/>
      <c r="D287" s="528"/>
      <c r="E287" s="528"/>
      <c r="F287" s="528"/>
      <c r="G287" s="528"/>
      <c r="H287" s="528"/>
      <c r="I287" s="528"/>
      <c r="J287" s="528"/>
      <c r="K287" s="528"/>
      <c r="L287" s="528"/>
      <c r="M287" s="529"/>
    </row>
    <row r="288" spans="1:13" ht="18" customHeight="1">
      <c r="A288" s="527" t="s">
        <v>229</v>
      </c>
      <c r="B288" s="528"/>
      <c r="C288" s="528"/>
      <c r="D288" s="528"/>
      <c r="E288" s="528"/>
      <c r="F288" s="528" t="s">
        <v>230</v>
      </c>
      <c r="G288" s="528"/>
      <c r="H288" s="528"/>
      <c r="I288" s="528"/>
      <c r="J288" s="528"/>
      <c r="K288" s="528" t="s">
        <v>465</v>
      </c>
      <c r="L288" s="528"/>
      <c r="M288" s="529"/>
    </row>
    <row r="289" spans="1:13" ht="18" customHeight="1">
      <c r="A289" s="519" t="s">
        <v>240</v>
      </c>
      <c r="B289" s="520"/>
      <c r="C289" s="520"/>
      <c r="D289" s="520"/>
      <c r="E289" s="520"/>
      <c r="F289" s="520"/>
      <c r="G289" s="561" t="s">
        <v>541</v>
      </c>
      <c r="H289" s="561"/>
      <c r="I289" s="561"/>
      <c r="J289" s="561"/>
      <c r="K289" s="561"/>
      <c r="L289" s="561"/>
      <c r="M289" s="562"/>
    </row>
    <row r="290" spans="1:13" ht="18" customHeight="1">
      <c r="A290" s="192" t="s">
        <v>466</v>
      </c>
      <c r="B290" s="563" t="s">
        <v>582</v>
      </c>
      <c r="C290" s="564"/>
      <c r="D290" s="564"/>
      <c r="E290" s="564"/>
      <c r="F290" s="564"/>
      <c r="G290" s="564"/>
      <c r="H290" s="564"/>
      <c r="I290" s="564"/>
      <c r="J290" s="564"/>
      <c r="K290" s="564"/>
      <c r="L290" s="564"/>
      <c r="M290" s="565"/>
    </row>
    <row r="291" spans="1:13" ht="18" customHeight="1">
      <c r="A291" s="192" t="s">
        <v>195</v>
      </c>
      <c r="B291" s="563" t="s">
        <v>542</v>
      </c>
      <c r="C291" s="564"/>
      <c r="D291" s="564"/>
      <c r="E291" s="564"/>
      <c r="F291" s="564"/>
      <c r="G291" s="564"/>
      <c r="H291" s="564"/>
      <c r="I291" s="564"/>
      <c r="J291" s="564"/>
      <c r="K291" s="564"/>
      <c r="L291" s="564"/>
      <c r="M291" s="565"/>
    </row>
    <row r="292" spans="1:13" ht="18" customHeight="1">
      <c r="A292" s="527" t="s">
        <v>467</v>
      </c>
      <c r="B292" s="528"/>
      <c r="C292" s="528"/>
      <c r="D292" s="522"/>
      <c r="E292" s="522"/>
      <c r="F292" s="522"/>
      <c r="G292" s="522"/>
      <c r="H292" s="522"/>
      <c r="I292" s="522"/>
      <c r="J292" s="528" t="s">
        <v>468</v>
      </c>
      <c r="K292" s="528"/>
      <c r="L292" s="528"/>
      <c r="M292" s="529"/>
    </row>
    <row r="293" spans="1:13" ht="18" customHeight="1">
      <c r="A293" s="527"/>
      <c r="B293" s="528"/>
      <c r="C293" s="528"/>
      <c r="D293" s="522"/>
      <c r="E293" s="522"/>
      <c r="F293" s="522"/>
      <c r="G293" s="522"/>
      <c r="H293" s="522"/>
      <c r="I293" s="522"/>
      <c r="J293" s="528"/>
      <c r="K293" s="528"/>
      <c r="L293" s="528"/>
      <c r="M293" s="529"/>
    </row>
    <row r="294" spans="1:13" ht="18" customHeight="1">
      <c r="A294" s="527"/>
      <c r="B294" s="528"/>
      <c r="C294" s="528"/>
      <c r="D294" s="522"/>
      <c r="E294" s="522"/>
      <c r="F294" s="522"/>
      <c r="G294" s="522"/>
      <c r="H294" s="522"/>
      <c r="I294" s="522"/>
      <c r="J294" s="528"/>
      <c r="K294" s="528"/>
      <c r="L294" s="528"/>
      <c r="M294" s="529"/>
    </row>
    <row r="295" spans="1:13" ht="18" customHeight="1">
      <c r="A295" s="527"/>
      <c r="B295" s="528"/>
      <c r="C295" s="528"/>
      <c r="D295" s="522"/>
      <c r="E295" s="522"/>
      <c r="F295" s="522"/>
      <c r="G295" s="522"/>
      <c r="H295" s="522"/>
      <c r="I295" s="522"/>
      <c r="J295" s="528"/>
      <c r="K295" s="528"/>
      <c r="L295" s="528"/>
      <c r="M295" s="529"/>
    </row>
    <row r="296" spans="1:13" ht="18" customHeight="1">
      <c r="A296" s="514" t="s">
        <v>243</v>
      </c>
      <c r="B296" s="515"/>
      <c r="C296" s="515"/>
      <c r="D296" s="515"/>
      <c r="E296" s="515"/>
      <c r="F296" s="515"/>
      <c r="G296" s="515"/>
      <c r="H296" s="516" t="s">
        <v>244</v>
      </c>
      <c r="I296" s="517"/>
      <c r="J296" s="517"/>
      <c r="K296" s="517"/>
      <c r="L296" s="517"/>
      <c r="M296" s="518"/>
    </row>
    <row r="297" spans="1:13" ht="18" customHeight="1">
      <c r="A297" s="200" t="s">
        <v>245</v>
      </c>
      <c r="B297" s="515" t="s">
        <v>12</v>
      </c>
      <c r="C297" s="515"/>
      <c r="D297" s="177" t="s">
        <v>245</v>
      </c>
      <c r="E297" s="201"/>
      <c r="F297" s="515" t="s">
        <v>12</v>
      </c>
      <c r="G297" s="515"/>
      <c r="H297" s="179"/>
      <c r="I297" s="179"/>
      <c r="J297" s="180" t="s">
        <v>246</v>
      </c>
      <c r="K297" s="179"/>
      <c r="L297" s="181" t="s">
        <v>12</v>
      </c>
      <c r="M297" s="182"/>
    </row>
    <row r="298" spans="1:13" ht="18" customHeight="1">
      <c r="A298" s="183" t="s">
        <v>247</v>
      </c>
      <c r="B298" s="511" t="s">
        <v>221</v>
      </c>
      <c r="C298" s="511"/>
      <c r="D298" s="511" t="s">
        <v>248</v>
      </c>
      <c r="E298" s="511"/>
      <c r="F298" s="511" t="s">
        <v>249</v>
      </c>
      <c r="G298" s="511"/>
      <c r="H298" s="179"/>
      <c r="I298" s="179"/>
      <c r="J298" s="512">
        <v>3</v>
      </c>
      <c r="K298" s="513"/>
      <c r="L298" s="201" t="s">
        <v>236</v>
      </c>
      <c r="M298" s="182"/>
    </row>
    <row r="299" spans="1:13" ht="18" customHeight="1">
      <c r="A299" s="183" t="s">
        <v>250</v>
      </c>
      <c r="B299" s="511" t="s">
        <v>251</v>
      </c>
      <c r="C299" s="511"/>
      <c r="D299" s="511" t="s">
        <v>252</v>
      </c>
      <c r="E299" s="511"/>
      <c r="F299" s="511" t="s">
        <v>253</v>
      </c>
      <c r="G299" s="511"/>
      <c r="H299" s="179"/>
      <c r="I299" s="179"/>
      <c r="J299" s="512">
        <v>2</v>
      </c>
      <c r="K299" s="513"/>
      <c r="L299" s="201" t="s">
        <v>232</v>
      </c>
      <c r="M299" s="182"/>
    </row>
    <row r="300" spans="1:13" ht="18" customHeight="1">
      <c r="A300" s="183" t="s">
        <v>254</v>
      </c>
      <c r="B300" s="511" t="s">
        <v>255</v>
      </c>
      <c r="C300" s="511"/>
      <c r="D300" s="511" t="s">
        <v>256</v>
      </c>
      <c r="E300" s="511"/>
      <c r="F300" s="511" t="s">
        <v>257</v>
      </c>
      <c r="G300" s="511"/>
      <c r="H300" s="179"/>
      <c r="I300" s="179"/>
      <c r="J300" s="512">
        <v>1</v>
      </c>
      <c r="K300" s="513"/>
      <c r="L300" s="201" t="s">
        <v>258</v>
      </c>
      <c r="M300" s="182"/>
    </row>
    <row r="301" spans="1:13" ht="18" customHeight="1" thickBot="1">
      <c r="A301" s="184" t="s">
        <v>259</v>
      </c>
      <c r="B301" s="509" t="s">
        <v>260</v>
      </c>
      <c r="C301" s="509"/>
      <c r="D301" s="510" t="s">
        <v>261</v>
      </c>
      <c r="E301" s="510"/>
      <c r="F301" s="510" t="s">
        <v>262</v>
      </c>
      <c r="G301" s="510"/>
      <c r="H301" s="185"/>
      <c r="I301" s="185"/>
      <c r="J301" s="185"/>
      <c r="K301" s="185"/>
      <c r="L301" s="185"/>
      <c r="M301" s="186"/>
    </row>
    <row r="305" spans="1:15" ht="18" customHeight="1" thickBot="1"/>
    <row r="306" spans="1:15" ht="18" customHeight="1">
      <c r="A306" s="157"/>
      <c r="B306" s="557" t="s">
        <v>426</v>
      </c>
      <c r="C306" s="557"/>
      <c r="D306" s="557"/>
      <c r="E306" s="557"/>
      <c r="F306" s="557"/>
      <c r="G306" s="557"/>
      <c r="H306" s="557"/>
      <c r="I306" s="558"/>
      <c r="J306" s="559" t="s">
        <v>427</v>
      </c>
      <c r="K306" s="557"/>
      <c r="L306" s="557"/>
      <c r="M306" s="560"/>
    </row>
    <row r="307" spans="1:15" ht="18" customHeight="1">
      <c r="A307" s="546" t="s">
        <v>428</v>
      </c>
      <c r="B307" s="547"/>
      <c r="C307" s="547"/>
      <c r="D307" s="547"/>
      <c r="E307" s="547"/>
      <c r="F307" s="547"/>
      <c r="G307" s="547"/>
      <c r="H307" s="547"/>
      <c r="I307" s="547"/>
      <c r="J307" s="547"/>
      <c r="K307" s="547"/>
      <c r="L307" s="547"/>
      <c r="M307" s="548"/>
    </row>
    <row r="308" spans="1:15" ht="18" customHeight="1">
      <c r="A308" s="158"/>
      <c r="B308" s="549" t="s">
        <v>429</v>
      </c>
      <c r="C308" s="549"/>
      <c r="D308" s="549"/>
      <c r="E308" s="550"/>
      <c r="F308" s="159" t="s">
        <v>430</v>
      </c>
      <c r="G308" s="159"/>
      <c r="H308" s="551" t="s">
        <v>431</v>
      </c>
      <c r="I308" s="552"/>
      <c r="J308" s="553"/>
      <c r="K308" s="160" t="s">
        <v>432</v>
      </c>
      <c r="L308" s="193"/>
      <c r="M308" s="162"/>
    </row>
    <row r="309" spans="1:15" ht="18" customHeight="1">
      <c r="A309" s="554" t="s">
        <v>433</v>
      </c>
      <c r="B309" s="552"/>
      <c r="C309" s="552"/>
      <c r="D309" s="552"/>
      <c r="E309" s="552"/>
      <c r="F309" s="552"/>
      <c r="G309" s="552"/>
      <c r="H309" s="552"/>
      <c r="I309" s="552"/>
      <c r="J309" s="552"/>
      <c r="K309" s="552"/>
      <c r="L309" s="552"/>
      <c r="M309" s="555"/>
    </row>
    <row r="310" spans="1:15" ht="18" customHeight="1">
      <c r="A310" s="530" t="s">
        <v>434</v>
      </c>
      <c r="B310" s="531"/>
      <c r="C310" s="531"/>
      <c r="D310" s="531"/>
      <c r="E310" s="531"/>
      <c r="F310" s="531"/>
      <c r="G310" s="531"/>
      <c r="H310" s="531"/>
      <c r="I310" s="531"/>
      <c r="J310" s="531"/>
      <c r="K310" s="531"/>
      <c r="L310" s="531"/>
      <c r="M310" s="556"/>
    </row>
    <row r="311" spans="1:15" ht="18" customHeight="1">
      <c r="A311" s="534" t="s">
        <v>435</v>
      </c>
      <c r="B311" s="535"/>
      <c r="C311" s="573" t="s">
        <v>19</v>
      </c>
      <c r="D311" s="569"/>
      <c r="E311" s="569"/>
      <c r="F311" s="569"/>
      <c r="G311" s="570"/>
      <c r="H311" s="194" t="s">
        <v>436</v>
      </c>
      <c r="I311" s="164"/>
      <c r="J311" s="571">
        <v>7</v>
      </c>
      <c r="K311" s="571"/>
      <c r="L311" s="571"/>
      <c r="M311" s="572"/>
    </row>
    <row r="312" spans="1:15" ht="18" customHeight="1">
      <c r="A312" s="534" t="s">
        <v>437</v>
      </c>
      <c r="B312" s="535"/>
      <c r="C312" s="573" t="s">
        <v>475</v>
      </c>
      <c r="D312" s="569"/>
      <c r="E312" s="569"/>
      <c r="F312" s="569"/>
      <c r="G312" s="570"/>
      <c r="H312" s="194" t="s">
        <v>438</v>
      </c>
      <c r="I312" s="164"/>
      <c r="J312" s="571">
        <v>1256</v>
      </c>
      <c r="K312" s="571"/>
      <c r="L312" s="571"/>
      <c r="M312" s="572"/>
    </row>
    <row r="313" spans="1:15" ht="18" customHeight="1">
      <c r="A313" s="534" t="s">
        <v>439</v>
      </c>
      <c r="B313" s="535"/>
      <c r="C313" s="568">
        <v>42249</v>
      </c>
      <c r="D313" s="569"/>
      <c r="E313" s="569"/>
      <c r="F313" s="569"/>
      <c r="G313" s="570"/>
      <c r="H313" s="194" t="s">
        <v>440</v>
      </c>
      <c r="I313" s="164"/>
      <c r="J313" s="571">
        <v>8716866666</v>
      </c>
      <c r="K313" s="571"/>
      <c r="L313" s="571"/>
      <c r="M313" s="572"/>
    </row>
    <row r="314" spans="1:15" ht="18" customHeight="1">
      <c r="A314" s="534" t="s">
        <v>441</v>
      </c>
      <c r="B314" s="535"/>
      <c r="C314" s="573" t="s">
        <v>84</v>
      </c>
      <c r="D314" s="569"/>
      <c r="E314" s="569"/>
      <c r="F314" s="569"/>
      <c r="G314" s="570"/>
      <c r="H314" s="519" t="s">
        <v>134</v>
      </c>
      <c r="I314" s="520"/>
      <c r="J314" s="571" t="s">
        <v>282</v>
      </c>
      <c r="K314" s="571"/>
      <c r="L314" s="571"/>
      <c r="M314" s="572"/>
    </row>
    <row r="315" spans="1:15" ht="18" customHeight="1">
      <c r="A315" s="527" t="s">
        <v>442</v>
      </c>
      <c r="B315" s="528"/>
      <c r="C315" s="528"/>
      <c r="D315" s="528"/>
      <c r="E315" s="528"/>
      <c r="F315" s="528"/>
      <c r="G315" s="528"/>
      <c r="H315" s="528"/>
      <c r="I315" s="528"/>
      <c r="J315" s="528"/>
      <c r="K315" s="528"/>
      <c r="L315" s="528"/>
      <c r="M315" s="529"/>
    </row>
    <row r="316" spans="1:15" ht="18" customHeight="1">
      <c r="A316" s="541" t="s">
        <v>443</v>
      </c>
      <c r="B316" s="528" t="s">
        <v>444</v>
      </c>
      <c r="C316" s="528"/>
      <c r="D316" s="528"/>
      <c r="E316" s="528"/>
      <c r="F316" s="528"/>
      <c r="G316" s="528"/>
      <c r="H316" s="528" t="s">
        <v>445</v>
      </c>
      <c r="I316" s="528"/>
      <c r="J316" s="528"/>
      <c r="K316" s="528"/>
      <c r="L316" s="528"/>
      <c r="M316" s="529"/>
    </row>
    <row r="317" spans="1:15" ht="30">
      <c r="A317" s="541"/>
      <c r="B317" s="165" t="s">
        <v>446</v>
      </c>
      <c r="C317" s="165" t="s">
        <v>447</v>
      </c>
      <c r="D317" s="165" t="s">
        <v>448</v>
      </c>
      <c r="E317" s="165" t="s">
        <v>449</v>
      </c>
      <c r="F317" s="165">
        <v>100</v>
      </c>
      <c r="G317" s="166" t="s">
        <v>126</v>
      </c>
      <c r="H317" s="165" t="s">
        <v>450</v>
      </c>
      <c r="I317" s="165" t="s">
        <v>447</v>
      </c>
      <c r="J317" s="165" t="s">
        <v>448</v>
      </c>
      <c r="K317" s="165" t="s">
        <v>451</v>
      </c>
      <c r="L317" s="165">
        <v>100</v>
      </c>
      <c r="M317" s="167" t="s">
        <v>126</v>
      </c>
    </row>
    <row r="318" spans="1:15" ht="18" customHeight="1">
      <c r="A318" s="234" t="s">
        <v>5</v>
      </c>
      <c r="B318" s="215">
        <v>9.5</v>
      </c>
      <c r="C318" s="239">
        <v>5</v>
      </c>
      <c r="D318" s="239">
        <v>5</v>
      </c>
      <c r="E318" s="215">
        <v>76</v>
      </c>
      <c r="F318" s="150">
        <v>95.5</v>
      </c>
      <c r="G318" s="239" t="s">
        <v>221</v>
      </c>
      <c r="H318" s="239">
        <v>9.75</v>
      </c>
      <c r="I318" s="239">
        <v>5</v>
      </c>
      <c r="J318" s="239">
        <v>5</v>
      </c>
      <c r="K318" s="246">
        <v>72</v>
      </c>
      <c r="L318" s="150">
        <v>91.75</v>
      </c>
      <c r="M318" s="241" t="s">
        <v>221</v>
      </c>
      <c r="N318" s="232"/>
      <c r="O318" s="232"/>
    </row>
    <row r="319" spans="1:15" ht="18" customHeight="1">
      <c r="A319" s="234" t="s">
        <v>6</v>
      </c>
      <c r="B319" s="217">
        <v>9.5</v>
      </c>
      <c r="C319" s="239">
        <v>5</v>
      </c>
      <c r="D319" s="239">
        <v>5</v>
      </c>
      <c r="E319" s="239">
        <v>75</v>
      </c>
      <c r="F319" s="150">
        <v>94.5</v>
      </c>
      <c r="G319" s="239" t="s">
        <v>221</v>
      </c>
      <c r="H319" s="239">
        <v>9.25</v>
      </c>
      <c r="I319" s="239">
        <v>5</v>
      </c>
      <c r="J319" s="239">
        <v>5</v>
      </c>
      <c r="K319" s="239">
        <v>71</v>
      </c>
      <c r="L319" s="150">
        <v>90.25</v>
      </c>
      <c r="M319" s="241" t="s">
        <v>251</v>
      </c>
      <c r="N319" s="232"/>
      <c r="O319" s="232"/>
    </row>
    <row r="320" spans="1:15" ht="18" customHeight="1">
      <c r="A320" s="234" t="s">
        <v>452</v>
      </c>
      <c r="B320" s="239">
        <v>9.5</v>
      </c>
      <c r="C320" s="239">
        <v>5</v>
      </c>
      <c r="D320" s="239">
        <v>5</v>
      </c>
      <c r="E320" s="239">
        <v>78</v>
      </c>
      <c r="F320" s="233">
        <v>97.5</v>
      </c>
      <c r="G320" s="239" t="s">
        <v>221</v>
      </c>
      <c r="H320" s="239">
        <v>9</v>
      </c>
      <c r="I320" s="239">
        <v>5</v>
      </c>
      <c r="J320" s="239">
        <v>5</v>
      </c>
      <c r="K320" s="242">
        <v>73</v>
      </c>
      <c r="L320" s="233">
        <v>92</v>
      </c>
      <c r="M320" s="241" t="s">
        <v>221</v>
      </c>
      <c r="N320" s="232"/>
      <c r="O320" s="232"/>
    </row>
    <row r="321" spans="1:15" ht="18" customHeight="1">
      <c r="A321" s="234" t="s">
        <v>417</v>
      </c>
      <c r="B321" s="239" t="s">
        <v>472</v>
      </c>
      <c r="C321" s="239">
        <v>5</v>
      </c>
      <c r="D321" s="239">
        <v>5</v>
      </c>
      <c r="E321" s="239">
        <v>78</v>
      </c>
      <c r="F321" s="233">
        <v>98</v>
      </c>
      <c r="G321" s="239" t="s">
        <v>221</v>
      </c>
      <c r="H321" s="243">
        <v>9.25</v>
      </c>
      <c r="I321" s="246">
        <v>5</v>
      </c>
      <c r="J321" s="246">
        <v>5</v>
      </c>
      <c r="K321" s="242">
        <v>77</v>
      </c>
      <c r="L321" s="233">
        <v>96.25</v>
      </c>
      <c r="M321" s="241" t="s">
        <v>221</v>
      </c>
      <c r="N321" s="232"/>
      <c r="O321" s="232"/>
    </row>
    <row r="322" spans="1:15" ht="18" customHeight="1">
      <c r="A322" s="234" t="s">
        <v>474</v>
      </c>
      <c r="B322" s="239"/>
      <c r="C322" s="239"/>
      <c r="D322" s="239"/>
      <c r="E322" s="244"/>
      <c r="F322" s="147">
        <v>50</v>
      </c>
      <c r="G322" s="239"/>
      <c r="H322" s="239"/>
      <c r="I322" s="239"/>
      <c r="J322" s="239"/>
      <c r="K322" s="239"/>
      <c r="L322" s="239">
        <v>43</v>
      </c>
      <c r="M322" s="241"/>
      <c r="N322" s="232"/>
      <c r="O322" s="232"/>
    </row>
    <row r="323" spans="1:15" ht="18" customHeight="1">
      <c r="A323" s="372" t="s">
        <v>579</v>
      </c>
      <c r="B323" s="239"/>
      <c r="C323" s="239"/>
      <c r="D323" s="239"/>
      <c r="E323" s="245">
        <v>50</v>
      </c>
      <c r="F323" s="239"/>
      <c r="G323" s="239"/>
      <c r="H323" s="239"/>
      <c r="I323" s="239"/>
      <c r="J323" s="239"/>
      <c r="K323" s="245">
        <v>49</v>
      </c>
      <c r="L323" s="240"/>
      <c r="M323" s="241"/>
      <c r="N323" s="232"/>
      <c r="O323" s="232"/>
    </row>
    <row r="324" spans="1:15" ht="18" customHeight="1">
      <c r="A324" s="372" t="s">
        <v>580</v>
      </c>
      <c r="B324" s="239"/>
      <c r="C324" s="239"/>
      <c r="D324" s="239"/>
      <c r="E324" s="239">
        <v>50</v>
      </c>
      <c r="F324" s="239"/>
      <c r="G324" s="239"/>
      <c r="H324" s="239"/>
      <c r="I324" s="239"/>
      <c r="J324" s="239"/>
      <c r="K324" s="239">
        <v>50</v>
      </c>
      <c r="L324" s="239"/>
      <c r="M324" s="241"/>
      <c r="N324" s="232"/>
      <c r="O324" s="232"/>
    </row>
    <row r="325" spans="1:15" ht="26.25">
      <c r="A325" s="235" t="s">
        <v>454</v>
      </c>
      <c r="B325" s="235"/>
      <c r="C325" s="236" t="s">
        <v>455</v>
      </c>
      <c r="D325" s="187">
        <f>(F318+F319+F320+F321+F322)</f>
        <v>435.5</v>
      </c>
      <c r="E325" s="170"/>
      <c r="F325" s="236" t="s">
        <v>456</v>
      </c>
      <c r="G325" s="170">
        <f>(D325/450)*100</f>
        <v>96.777777777777771</v>
      </c>
      <c r="H325" s="170"/>
      <c r="I325" s="171"/>
      <c r="J325" s="536" t="s">
        <v>457</v>
      </c>
      <c r="K325" s="536"/>
      <c r="L325" s="561" t="str">
        <f>IF(G325&gt;=91,"A1",IF(G325&gt;=81,"A2",IF(G325&gt;=71,"B1",IF(G325&gt;=61,"B2",IF(G325&gt;=51,"C1",IF(G325&gt;=41,"C2",IF(G325&gt;=33,"D","E")))))))</f>
        <v>A1</v>
      </c>
      <c r="M325" s="561" t="str">
        <f t="shared" ref="M325:M327" si="6">IF(K325&gt;=91,"A1",IF(K325&gt;=81,"A2",IF(K325&gt;=71,"B1",IF(K325&gt;=61,"B2",IF(K325&gt;=51,"C1",IF(K325&gt;=41,"C2",IF(K325&gt;=33,"D","E")))))))</f>
        <v>E</v>
      </c>
      <c r="N325" s="232"/>
      <c r="O325" s="232"/>
    </row>
    <row r="326" spans="1:15" ht="26.25">
      <c r="A326" s="172" t="s">
        <v>458</v>
      </c>
      <c r="B326" s="235"/>
      <c r="C326" s="236" t="s">
        <v>459</v>
      </c>
      <c r="D326" s="187">
        <f>(L318+L319+L320+L321+L322)</f>
        <v>413.25</v>
      </c>
      <c r="E326" s="170"/>
      <c r="F326" s="236" t="s">
        <v>460</v>
      </c>
      <c r="G326" s="170">
        <f>D326/450*100</f>
        <v>91.833333333333329</v>
      </c>
      <c r="H326" s="170"/>
      <c r="I326" s="171"/>
      <c r="J326" s="536" t="s">
        <v>461</v>
      </c>
      <c r="K326" s="536"/>
      <c r="L326" s="561" t="str">
        <f>IF(G326&gt;=91,"A1",IF(G326&gt;=81,"A2",IF(G326&gt;=71,"B1",IF(G326&gt;=61,"B2",IF(G326&gt;=51,"C1",IF(G326&gt;=41,"C2",IF(G326&gt;=33,"D","E")))))))</f>
        <v>A1</v>
      </c>
      <c r="M326" s="561" t="str">
        <f t="shared" si="6"/>
        <v>E</v>
      </c>
      <c r="N326" s="232"/>
      <c r="O326" s="232"/>
    </row>
    <row r="327" spans="1:15" ht="18" customHeight="1">
      <c r="A327" s="237" t="s">
        <v>462</v>
      </c>
      <c r="B327" s="237"/>
      <c r="C327" s="237">
        <f>(D325+D326)</f>
        <v>848.75</v>
      </c>
      <c r="D327" s="237" t="s">
        <v>463</v>
      </c>
      <c r="E327" s="237"/>
      <c r="F327" s="232"/>
      <c r="G327" s="237"/>
      <c r="H327" s="237"/>
      <c r="I327" s="375">
        <f>(C327/900)*100</f>
        <v>94.305555555555557</v>
      </c>
      <c r="J327" s="237" t="s">
        <v>464</v>
      </c>
      <c r="K327" s="237"/>
      <c r="L327" s="537" t="str">
        <f>IF(I327&gt;=91,"A1",IF(I327&gt;=81,"A2",IF(I327&gt;=71,"B1",IF(I327&gt;=61,"B2",IF(I327&gt;=51,"C1",IF(I327&gt;=41,"C2",IF(I327&gt;=33,"D","E")))))))</f>
        <v>A1</v>
      </c>
      <c r="M327" s="537" t="str">
        <f t="shared" si="6"/>
        <v>E</v>
      </c>
      <c r="N327" s="232"/>
      <c r="O327" s="232"/>
    </row>
    <row r="328" spans="1:15" ht="18" customHeight="1">
      <c r="A328" s="576" t="s">
        <v>227</v>
      </c>
      <c r="B328" s="577"/>
      <c r="C328" s="577"/>
      <c r="D328" s="577"/>
      <c r="E328" s="577"/>
      <c r="F328" s="577"/>
      <c r="G328" s="577"/>
      <c r="H328" s="577"/>
      <c r="I328" s="577"/>
      <c r="J328" s="577"/>
      <c r="K328" s="577"/>
      <c r="L328" s="577"/>
      <c r="M328" s="578"/>
      <c r="N328" s="232"/>
      <c r="O328" s="232"/>
    </row>
    <row r="329" spans="1:15" ht="18" customHeight="1">
      <c r="A329" s="527" t="s">
        <v>228</v>
      </c>
      <c r="B329" s="528"/>
      <c r="C329" s="528"/>
      <c r="D329" s="528"/>
      <c r="E329" s="528"/>
      <c r="F329" s="528"/>
      <c r="G329" s="528"/>
      <c r="H329" s="528"/>
      <c r="I329" s="528"/>
      <c r="J329" s="528"/>
      <c r="K329" s="528"/>
      <c r="L329" s="528"/>
      <c r="M329" s="529"/>
    </row>
    <row r="330" spans="1:15" ht="18" customHeight="1">
      <c r="A330" s="527" t="s">
        <v>229</v>
      </c>
      <c r="B330" s="528"/>
      <c r="C330" s="528"/>
      <c r="D330" s="528"/>
      <c r="E330" s="528"/>
      <c r="F330" s="528" t="s">
        <v>230</v>
      </c>
      <c r="G330" s="528"/>
      <c r="H330" s="528"/>
      <c r="I330" s="528"/>
      <c r="J330" s="528"/>
      <c r="K330" s="528" t="s">
        <v>465</v>
      </c>
      <c r="L330" s="528"/>
      <c r="M330" s="529"/>
    </row>
    <row r="331" spans="1:15" ht="18" customHeight="1">
      <c r="A331" s="519" t="s">
        <v>231</v>
      </c>
      <c r="B331" s="520"/>
      <c r="C331" s="520"/>
      <c r="D331" s="520"/>
      <c r="E331" s="520"/>
      <c r="F331" s="521" t="s">
        <v>236</v>
      </c>
      <c r="G331" s="522"/>
      <c r="H331" s="522"/>
      <c r="I331" s="522"/>
      <c r="J331" s="522"/>
      <c r="K331" s="521" t="s">
        <v>236</v>
      </c>
      <c r="L331" s="522"/>
      <c r="M331" s="523"/>
    </row>
    <row r="332" spans="1:15" ht="18" customHeight="1">
      <c r="A332" s="527" t="s">
        <v>233</v>
      </c>
      <c r="B332" s="528"/>
      <c r="C332" s="528"/>
      <c r="D332" s="528"/>
      <c r="E332" s="528"/>
      <c r="F332" s="528"/>
      <c r="G332" s="528"/>
      <c r="H332" s="528"/>
      <c r="I332" s="528"/>
      <c r="J332" s="528"/>
      <c r="K332" s="528"/>
      <c r="L332" s="528"/>
      <c r="M332" s="529"/>
    </row>
    <row r="333" spans="1:15" ht="18" customHeight="1">
      <c r="A333" s="527" t="s">
        <v>229</v>
      </c>
      <c r="B333" s="528"/>
      <c r="C333" s="528"/>
      <c r="D333" s="528"/>
      <c r="E333" s="528"/>
      <c r="F333" s="528" t="s">
        <v>230</v>
      </c>
      <c r="G333" s="528"/>
      <c r="H333" s="528"/>
      <c r="I333" s="528"/>
      <c r="J333" s="528"/>
      <c r="K333" s="528" t="s">
        <v>465</v>
      </c>
      <c r="L333" s="528"/>
      <c r="M333" s="529"/>
    </row>
    <row r="334" spans="1:15" ht="18" customHeight="1">
      <c r="A334" s="534" t="s">
        <v>234</v>
      </c>
      <c r="B334" s="535"/>
      <c r="C334" s="535"/>
      <c r="D334" s="535"/>
      <c r="E334" s="535"/>
      <c r="F334" s="528" t="s">
        <v>232</v>
      </c>
      <c r="G334" s="528"/>
      <c r="H334" s="528"/>
      <c r="I334" s="528"/>
      <c r="J334" s="528"/>
      <c r="K334" s="528" t="s">
        <v>232</v>
      </c>
      <c r="L334" s="528"/>
      <c r="M334" s="529"/>
    </row>
    <row r="335" spans="1:15" ht="18" customHeight="1">
      <c r="A335" s="534" t="s">
        <v>235</v>
      </c>
      <c r="B335" s="535"/>
      <c r="C335" s="535"/>
      <c r="D335" s="535"/>
      <c r="E335" s="535"/>
      <c r="F335" s="567" t="s">
        <v>232</v>
      </c>
      <c r="G335" s="522"/>
      <c r="H335" s="522"/>
      <c r="I335" s="522"/>
      <c r="J335" s="522"/>
      <c r="K335" s="567" t="s">
        <v>232</v>
      </c>
      <c r="L335" s="522"/>
      <c r="M335" s="523"/>
    </row>
    <row r="336" spans="1:15" ht="18" customHeight="1">
      <c r="A336" s="530" t="s">
        <v>237</v>
      </c>
      <c r="B336" s="531"/>
      <c r="C336" s="531"/>
      <c r="D336" s="531"/>
      <c r="E336" s="532"/>
      <c r="F336" s="566" t="s">
        <v>236</v>
      </c>
      <c r="G336" s="525"/>
      <c r="H336" s="525"/>
      <c r="I336" s="525"/>
      <c r="J336" s="533"/>
      <c r="K336" s="566" t="s">
        <v>236</v>
      </c>
      <c r="L336" s="525"/>
      <c r="M336" s="526"/>
    </row>
    <row r="337" spans="1:13" ht="18" customHeight="1">
      <c r="A337" s="530" t="s">
        <v>238</v>
      </c>
      <c r="B337" s="531"/>
      <c r="C337" s="531"/>
      <c r="D337" s="531"/>
      <c r="E337" s="532"/>
      <c r="F337" s="566" t="s">
        <v>236</v>
      </c>
      <c r="G337" s="525"/>
      <c r="H337" s="525"/>
      <c r="I337" s="525"/>
      <c r="J337" s="533"/>
      <c r="K337" s="566" t="s">
        <v>236</v>
      </c>
      <c r="L337" s="525"/>
      <c r="M337" s="526"/>
    </row>
    <row r="338" spans="1:13" ht="18" customHeight="1">
      <c r="A338" s="527" t="s">
        <v>239</v>
      </c>
      <c r="B338" s="528"/>
      <c r="C338" s="528"/>
      <c r="D338" s="528"/>
      <c r="E338" s="528"/>
      <c r="F338" s="528"/>
      <c r="G338" s="528"/>
      <c r="H338" s="528"/>
      <c r="I338" s="528"/>
      <c r="J338" s="528"/>
      <c r="K338" s="528"/>
      <c r="L338" s="528"/>
      <c r="M338" s="529"/>
    </row>
    <row r="339" spans="1:13" ht="18" customHeight="1">
      <c r="A339" s="527" t="s">
        <v>229</v>
      </c>
      <c r="B339" s="528"/>
      <c r="C339" s="528"/>
      <c r="D339" s="528"/>
      <c r="E339" s="528"/>
      <c r="F339" s="528" t="s">
        <v>230</v>
      </c>
      <c r="G339" s="528"/>
      <c r="H339" s="528"/>
      <c r="I339" s="528"/>
      <c r="J339" s="528"/>
      <c r="K339" s="528" t="s">
        <v>465</v>
      </c>
      <c r="L339" s="528"/>
      <c r="M339" s="529"/>
    </row>
    <row r="340" spans="1:13" ht="18" customHeight="1">
      <c r="A340" s="519" t="s">
        <v>240</v>
      </c>
      <c r="B340" s="520"/>
      <c r="C340" s="520"/>
      <c r="D340" s="520"/>
      <c r="E340" s="520"/>
      <c r="F340" s="520"/>
      <c r="G340" s="561" t="s">
        <v>547</v>
      </c>
      <c r="H340" s="561"/>
      <c r="I340" s="561"/>
      <c r="J340" s="561"/>
      <c r="K340" s="561"/>
      <c r="L340" s="561"/>
      <c r="M340" s="562"/>
    </row>
    <row r="341" spans="1:13" ht="18" customHeight="1">
      <c r="A341" s="192" t="s">
        <v>466</v>
      </c>
      <c r="B341" s="563" t="s">
        <v>198</v>
      </c>
      <c r="C341" s="564"/>
      <c r="D341" s="564"/>
      <c r="E341" s="564"/>
      <c r="F341" s="564"/>
      <c r="G341" s="564"/>
      <c r="H341" s="564"/>
      <c r="I341" s="564"/>
      <c r="J341" s="564"/>
      <c r="K341" s="564"/>
      <c r="L341" s="564"/>
      <c r="M341" s="565"/>
    </row>
    <row r="342" spans="1:13" ht="18" customHeight="1">
      <c r="A342" s="192" t="s">
        <v>195</v>
      </c>
      <c r="B342" s="563" t="s">
        <v>542</v>
      </c>
      <c r="C342" s="564"/>
      <c r="D342" s="564"/>
      <c r="E342" s="564"/>
      <c r="F342" s="564"/>
      <c r="G342" s="564"/>
      <c r="H342" s="564"/>
      <c r="I342" s="564"/>
      <c r="J342" s="564"/>
      <c r="K342" s="564"/>
      <c r="L342" s="564"/>
      <c r="M342" s="565"/>
    </row>
    <row r="343" spans="1:13" ht="18" customHeight="1">
      <c r="A343" s="527" t="s">
        <v>467</v>
      </c>
      <c r="B343" s="528"/>
      <c r="C343" s="528"/>
      <c r="D343" s="522"/>
      <c r="E343" s="522"/>
      <c r="F343" s="522"/>
      <c r="G343" s="522"/>
      <c r="H343" s="522"/>
      <c r="I343" s="522"/>
      <c r="J343" s="528" t="s">
        <v>468</v>
      </c>
      <c r="K343" s="528"/>
      <c r="L343" s="528"/>
      <c r="M343" s="529"/>
    </row>
    <row r="344" spans="1:13" ht="18" customHeight="1">
      <c r="A344" s="527"/>
      <c r="B344" s="528"/>
      <c r="C344" s="528"/>
      <c r="D344" s="522"/>
      <c r="E344" s="522"/>
      <c r="F344" s="522"/>
      <c r="G344" s="522"/>
      <c r="H344" s="522"/>
      <c r="I344" s="522"/>
      <c r="J344" s="528"/>
      <c r="K344" s="528"/>
      <c r="L344" s="528"/>
      <c r="M344" s="529"/>
    </row>
    <row r="345" spans="1:13" ht="18" customHeight="1">
      <c r="A345" s="527"/>
      <c r="B345" s="528"/>
      <c r="C345" s="528"/>
      <c r="D345" s="522"/>
      <c r="E345" s="522"/>
      <c r="F345" s="522"/>
      <c r="G345" s="522"/>
      <c r="H345" s="522"/>
      <c r="I345" s="522"/>
      <c r="J345" s="528"/>
      <c r="K345" s="528"/>
      <c r="L345" s="528"/>
      <c r="M345" s="529"/>
    </row>
    <row r="346" spans="1:13" ht="18" customHeight="1">
      <c r="A346" s="527"/>
      <c r="B346" s="528"/>
      <c r="C346" s="528"/>
      <c r="D346" s="522"/>
      <c r="E346" s="522"/>
      <c r="F346" s="522"/>
      <c r="G346" s="522"/>
      <c r="H346" s="522"/>
      <c r="I346" s="522"/>
      <c r="J346" s="528"/>
      <c r="K346" s="528"/>
      <c r="L346" s="528"/>
      <c r="M346" s="529"/>
    </row>
    <row r="347" spans="1:13" ht="18" customHeight="1">
      <c r="A347" s="514" t="s">
        <v>243</v>
      </c>
      <c r="B347" s="515"/>
      <c r="C347" s="515"/>
      <c r="D347" s="515"/>
      <c r="E347" s="515"/>
      <c r="F347" s="515"/>
      <c r="G347" s="515"/>
      <c r="H347" s="516" t="s">
        <v>244</v>
      </c>
      <c r="I347" s="517"/>
      <c r="J347" s="517"/>
      <c r="K347" s="517"/>
      <c r="L347" s="517"/>
      <c r="M347" s="518"/>
    </row>
    <row r="348" spans="1:13" ht="18" customHeight="1">
      <c r="A348" s="200" t="s">
        <v>245</v>
      </c>
      <c r="B348" s="515" t="s">
        <v>12</v>
      </c>
      <c r="C348" s="515"/>
      <c r="D348" s="177" t="s">
        <v>245</v>
      </c>
      <c r="E348" s="201"/>
      <c r="F348" s="515" t="s">
        <v>12</v>
      </c>
      <c r="G348" s="515"/>
      <c r="H348" s="179"/>
      <c r="I348" s="179"/>
      <c r="J348" s="180" t="s">
        <v>246</v>
      </c>
      <c r="K348" s="179"/>
      <c r="L348" s="181" t="s">
        <v>12</v>
      </c>
      <c r="M348" s="182"/>
    </row>
    <row r="349" spans="1:13" ht="18" customHeight="1">
      <c r="A349" s="183" t="s">
        <v>247</v>
      </c>
      <c r="B349" s="511" t="s">
        <v>221</v>
      </c>
      <c r="C349" s="511"/>
      <c r="D349" s="511" t="s">
        <v>248</v>
      </c>
      <c r="E349" s="511"/>
      <c r="F349" s="511" t="s">
        <v>249</v>
      </c>
      <c r="G349" s="511"/>
      <c r="H349" s="179"/>
      <c r="I349" s="179"/>
      <c r="J349" s="512">
        <v>3</v>
      </c>
      <c r="K349" s="513"/>
      <c r="L349" s="201" t="s">
        <v>236</v>
      </c>
      <c r="M349" s="182"/>
    </row>
    <row r="350" spans="1:13" ht="18" customHeight="1">
      <c r="A350" s="183" t="s">
        <v>250</v>
      </c>
      <c r="B350" s="511" t="s">
        <v>251</v>
      </c>
      <c r="C350" s="511"/>
      <c r="D350" s="511" t="s">
        <v>252</v>
      </c>
      <c r="E350" s="511"/>
      <c r="F350" s="511" t="s">
        <v>253</v>
      </c>
      <c r="G350" s="511"/>
      <c r="H350" s="179"/>
      <c r="I350" s="179"/>
      <c r="J350" s="512">
        <v>2</v>
      </c>
      <c r="K350" s="513"/>
      <c r="L350" s="201" t="s">
        <v>232</v>
      </c>
      <c r="M350" s="182"/>
    </row>
    <row r="351" spans="1:13" ht="18" customHeight="1">
      <c r="A351" s="183" t="s">
        <v>254</v>
      </c>
      <c r="B351" s="511" t="s">
        <v>255</v>
      </c>
      <c r="C351" s="511"/>
      <c r="D351" s="511" t="s">
        <v>256</v>
      </c>
      <c r="E351" s="511"/>
      <c r="F351" s="511" t="s">
        <v>257</v>
      </c>
      <c r="G351" s="511"/>
      <c r="H351" s="179"/>
      <c r="I351" s="179"/>
      <c r="J351" s="512">
        <v>1</v>
      </c>
      <c r="K351" s="513"/>
      <c r="L351" s="201" t="s">
        <v>258</v>
      </c>
      <c r="M351" s="182"/>
    </row>
    <row r="352" spans="1:13" ht="18" customHeight="1" thickBot="1">
      <c r="A352" s="184" t="s">
        <v>259</v>
      </c>
      <c r="B352" s="509" t="s">
        <v>260</v>
      </c>
      <c r="C352" s="509"/>
      <c r="D352" s="510" t="s">
        <v>261</v>
      </c>
      <c r="E352" s="510"/>
      <c r="F352" s="510" t="s">
        <v>262</v>
      </c>
      <c r="G352" s="510"/>
      <c r="H352" s="185"/>
      <c r="I352" s="185"/>
      <c r="J352" s="185"/>
      <c r="K352" s="185"/>
      <c r="L352" s="185"/>
      <c r="M352" s="186"/>
    </row>
    <row r="356" spans="1:13" ht="18" customHeight="1" thickBot="1"/>
    <row r="357" spans="1:13" ht="18" customHeight="1">
      <c r="A357" s="157"/>
      <c r="B357" s="557" t="s">
        <v>426</v>
      </c>
      <c r="C357" s="557"/>
      <c r="D357" s="557"/>
      <c r="E357" s="557"/>
      <c r="F357" s="557"/>
      <c r="G357" s="557"/>
      <c r="H357" s="557"/>
      <c r="I357" s="558"/>
      <c r="J357" s="559" t="s">
        <v>427</v>
      </c>
      <c r="K357" s="557"/>
      <c r="L357" s="557"/>
      <c r="M357" s="560"/>
    </row>
    <row r="358" spans="1:13" ht="18" customHeight="1">
      <c r="A358" s="546" t="s">
        <v>428</v>
      </c>
      <c r="B358" s="547"/>
      <c r="C358" s="547"/>
      <c r="D358" s="547"/>
      <c r="E358" s="547"/>
      <c r="F358" s="547"/>
      <c r="G358" s="547"/>
      <c r="H358" s="547"/>
      <c r="I358" s="547"/>
      <c r="J358" s="547"/>
      <c r="K358" s="547"/>
      <c r="L358" s="547"/>
      <c r="M358" s="548"/>
    </row>
    <row r="359" spans="1:13" ht="18" customHeight="1">
      <c r="A359" s="158"/>
      <c r="B359" s="549" t="s">
        <v>429</v>
      </c>
      <c r="C359" s="549"/>
      <c r="D359" s="549"/>
      <c r="E359" s="550"/>
      <c r="F359" s="159" t="s">
        <v>430</v>
      </c>
      <c r="G359" s="159"/>
      <c r="H359" s="551" t="s">
        <v>431</v>
      </c>
      <c r="I359" s="552"/>
      <c r="J359" s="553"/>
      <c r="K359" s="160" t="s">
        <v>432</v>
      </c>
      <c r="L359" s="193"/>
      <c r="M359" s="162"/>
    </row>
    <row r="360" spans="1:13" ht="18" customHeight="1">
      <c r="A360" s="554" t="s">
        <v>433</v>
      </c>
      <c r="B360" s="552"/>
      <c r="C360" s="552"/>
      <c r="D360" s="552"/>
      <c r="E360" s="552"/>
      <c r="F360" s="552"/>
      <c r="G360" s="552"/>
      <c r="H360" s="552"/>
      <c r="I360" s="552"/>
      <c r="J360" s="552"/>
      <c r="K360" s="552"/>
      <c r="L360" s="552"/>
      <c r="M360" s="555"/>
    </row>
    <row r="361" spans="1:13" ht="18" customHeight="1">
      <c r="A361" s="530" t="s">
        <v>434</v>
      </c>
      <c r="B361" s="531"/>
      <c r="C361" s="531"/>
      <c r="D361" s="531"/>
      <c r="E361" s="531"/>
      <c r="F361" s="531"/>
      <c r="G361" s="531"/>
      <c r="H361" s="531"/>
      <c r="I361" s="531"/>
      <c r="J361" s="531"/>
      <c r="K361" s="531"/>
      <c r="L361" s="531"/>
      <c r="M361" s="556"/>
    </row>
    <row r="362" spans="1:13" ht="18" customHeight="1">
      <c r="A362" s="534" t="s">
        <v>435</v>
      </c>
      <c r="B362" s="535"/>
      <c r="C362" s="573" t="s">
        <v>20</v>
      </c>
      <c r="D362" s="569"/>
      <c r="E362" s="569"/>
      <c r="F362" s="569"/>
      <c r="G362" s="570"/>
      <c r="H362" s="194" t="s">
        <v>436</v>
      </c>
      <c r="I362" s="164"/>
      <c r="J362" s="571">
        <v>8</v>
      </c>
      <c r="K362" s="571"/>
      <c r="L362" s="571"/>
      <c r="M362" s="572"/>
    </row>
    <row r="363" spans="1:13" ht="18" customHeight="1">
      <c r="A363" s="534" t="s">
        <v>437</v>
      </c>
      <c r="B363" s="535"/>
      <c r="C363" s="573" t="s">
        <v>478</v>
      </c>
      <c r="D363" s="569"/>
      <c r="E363" s="569"/>
      <c r="F363" s="569"/>
      <c r="G363" s="570"/>
      <c r="H363" s="194" t="s">
        <v>438</v>
      </c>
      <c r="I363" s="164"/>
      <c r="J363" s="571">
        <v>1414</v>
      </c>
      <c r="K363" s="571"/>
      <c r="L363" s="571"/>
      <c r="M363" s="572"/>
    </row>
    <row r="364" spans="1:13" ht="18" customHeight="1">
      <c r="A364" s="534" t="s">
        <v>439</v>
      </c>
      <c r="B364" s="535"/>
      <c r="C364" s="568">
        <v>42587</v>
      </c>
      <c r="D364" s="569"/>
      <c r="E364" s="569"/>
      <c r="F364" s="569"/>
      <c r="G364" s="570"/>
      <c r="H364" s="194" t="s">
        <v>440</v>
      </c>
      <c r="I364" s="164"/>
      <c r="J364" s="571">
        <v>9469485675</v>
      </c>
      <c r="K364" s="571"/>
      <c r="L364" s="571"/>
      <c r="M364" s="572"/>
    </row>
    <row r="365" spans="1:13" ht="18" customHeight="1">
      <c r="A365" s="534" t="s">
        <v>441</v>
      </c>
      <c r="B365" s="535"/>
      <c r="C365" s="573" t="s">
        <v>86</v>
      </c>
      <c r="D365" s="569"/>
      <c r="E365" s="569"/>
      <c r="F365" s="569"/>
      <c r="G365" s="570"/>
      <c r="H365" s="519" t="s">
        <v>134</v>
      </c>
      <c r="I365" s="520"/>
      <c r="J365" s="571" t="s">
        <v>85</v>
      </c>
      <c r="K365" s="571"/>
      <c r="L365" s="571"/>
      <c r="M365" s="572"/>
    </row>
    <row r="366" spans="1:13" ht="18" customHeight="1">
      <c r="A366" s="527" t="s">
        <v>442</v>
      </c>
      <c r="B366" s="528"/>
      <c r="C366" s="528"/>
      <c r="D366" s="528"/>
      <c r="E366" s="528"/>
      <c r="F366" s="528"/>
      <c r="G366" s="528"/>
      <c r="H366" s="528"/>
      <c r="I366" s="528"/>
      <c r="J366" s="528"/>
      <c r="K366" s="528"/>
      <c r="L366" s="528"/>
      <c r="M366" s="529"/>
    </row>
    <row r="367" spans="1:13" ht="18" customHeight="1">
      <c r="A367" s="541" t="s">
        <v>443</v>
      </c>
      <c r="B367" s="528" t="s">
        <v>444</v>
      </c>
      <c r="C367" s="528"/>
      <c r="D367" s="528"/>
      <c r="E367" s="528"/>
      <c r="F367" s="528"/>
      <c r="G367" s="528"/>
      <c r="H367" s="528" t="s">
        <v>445</v>
      </c>
      <c r="I367" s="528"/>
      <c r="J367" s="528"/>
      <c r="K367" s="528"/>
      <c r="L367" s="528"/>
      <c r="M367" s="529"/>
    </row>
    <row r="368" spans="1:13" ht="30">
      <c r="A368" s="541"/>
      <c r="B368" s="165" t="s">
        <v>446</v>
      </c>
      <c r="C368" s="165" t="s">
        <v>447</v>
      </c>
      <c r="D368" s="165" t="s">
        <v>448</v>
      </c>
      <c r="E368" s="165" t="s">
        <v>449</v>
      </c>
      <c r="F368" s="165">
        <v>100</v>
      </c>
      <c r="G368" s="166" t="s">
        <v>126</v>
      </c>
      <c r="H368" s="165" t="s">
        <v>450</v>
      </c>
      <c r="I368" s="165" t="s">
        <v>447</v>
      </c>
      <c r="J368" s="165" t="s">
        <v>448</v>
      </c>
      <c r="K368" s="165" t="s">
        <v>451</v>
      </c>
      <c r="L368" s="165">
        <v>100</v>
      </c>
      <c r="M368" s="167" t="s">
        <v>126</v>
      </c>
    </row>
    <row r="369" spans="1:14" ht="18" customHeight="1">
      <c r="A369" s="234" t="s">
        <v>5</v>
      </c>
      <c r="B369" s="215">
        <v>7.25</v>
      </c>
      <c r="C369" s="239">
        <v>4</v>
      </c>
      <c r="D369" s="239">
        <v>4</v>
      </c>
      <c r="E369" s="215">
        <v>61</v>
      </c>
      <c r="F369" s="150">
        <v>76.25</v>
      </c>
      <c r="G369" s="239" t="s">
        <v>255</v>
      </c>
      <c r="H369" s="239">
        <v>8</v>
      </c>
      <c r="I369" s="239">
        <v>4</v>
      </c>
      <c r="J369" s="239">
        <v>4</v>
      </c>
      <c r="K369" s="240">
        <v>50</v>
      </c>
      <c r="L369" s="150">
        <v>66</v>
      </c>
      <c r="M369" s="241" t="s">
        <v>260</v>
      </c>
      <c r="N369" s="232"/>
    </row>
    <row r="370" spans="1:14" ht="18" customHeight="1">
      <c r="A370" s="234" t="s">
        <v>6</v>
      </c>
      <c r="B370" s="217">
        <v>8.75</v>
      </c>
      <c r="C370" s="239">
        <v>4</v>
      </c>
      <c r="D370" s="239">
        <v>4</v>
      </c>
      <c r="E370" s="239">
        <v>57</v>
      </c>
      <c r="F370" s="150">
        <v>73.75</v>
      </c>
      <c r="G370" s="239" t="s">
        <v>255</v>
      </c>
      <c r="H370" s="239">
        <v>8</v>
      </c>
      <c r="I370" s="239">
        <v>4</v>
      </c>
      <c r="J370" s="239">
        <v>4</v>
      </c>
      <c r="K370" s="239">
        <v>61</v>
      </c>
      <c r="L370" s="150">
        <v>77</v>
      </c>
      <c r="M370" s="241" t="s">
        <v>255</v>
      </c>
      <c r="N370" s="232"/>
    </row>
    <row r="371" spans="1:14" ht="18" customHeight="1">
      <c r="A371" s="234" t="s">
        <v>452</v>
      </c>
      <c r="B371" s="239">
        <v>7.5</v>
      </c>
      <c r="C371" s="239">
        <v>4</v>
      </c>
      <c r="D371" s="239">
        <v>4</v>
      </c>
      <c r="E371" s="239">
        <v>62</v>
      </c>
      <c r="F371" s="233">
        <v>77.5</v>
      </c>
      <c r="G371" s="239" t="s">
        <v>255</v>
      </c>
      <c r="H371" s="239">
        <v>7.25</v>
      </c>
      <c r="I371" s="239">
        <v>4</v>
      </c>
      <c r="J371" s="239">
        <v>4</v>
      </c>
      <c r="K371" s="242">
        <v>54</v>
      </c>
      <c r="L371" s="233">
        <v>69.25</v>
      </c>
      <c r="M371" s="241" t="s">
        <v>260</v>
      </c>
      <c r="N371" s="232"/>
    </row>
    <row r="372" spans="1:14" ht="18" customHeight="1">
      <c r="A372" s="234" t="s">
        <v>417</v>
      </c>
      <c r="B372" s="239">
        <v>8.5</v>
      </c>
      <c r="C372" s="239">
        <v>4</v>
      </c>
      <c r="D372" s="239">
        <v>4</v>
      </c>
      <c r="E372" s="239">
        <v>66</v>
      </c>
      <c r="F372" s="233">
        <v>82.5</v>
      </c>
      <c r="G372" s="239" t="s">
        <v>251</v>
      </c>
      <c r="H372" s="243">
        <v>7.75</v>
      </c>
      <c r="I372" s="240">
        <v>4</v>
      </c>
      <c r="J372" s="240">
        <v>4</v>
      </c>
      <c r="K372" s="242">
        <v>55</v>
      </c>
      <c r="L372" s="233">
        <v>70.75</v>
      </c>
      <c r="M372" s="241" t="s">
        <v>260</v>
      </c>
      <c r="N372" s="232"/>
    </row>
    <row r="373" spans="1:14" ht="18" customHeight="1">
      <c r="A373" s="234" t="s">
        <v>474</v>
      </c>
      <c r="B373" s="239"/>
      <c r="C373" s="239"/>
      <c r="D373" s="239"/>
      <c r="E373" s="244"/>
      <c r="F373" s="147">
        <v>41.5</v>
      </c>
      <c r="G373" s="239"/>
      <c r="H373" s="239"/>
      <c r="I373" s="239"/>
      <c r="J373" s="239"/>
      <c r="K373" s="239"/>
      <c r="L373" s="239">
        <v>35.5</v>
      </c>
      <c r="M373" s="241"/>
      <c r="N373" s="232"/>
    </row>
    <row r="374" spans="1:14" ht="18" customHeight="1">
      <c r="A374" s="372" t="s">
        <v>579</v>
      </c>
      <c r="B374" s="239"/>
      <c r="C374" s="239"/>
      <c r="D374" s="239"/>
      <c r="E374" s="245">
        <v>47</v>
      </c>
      <c r="F374" s="239"/>
      <c r="G374" s="239"/>
      <c r="H374" s="239"/>
      <c r="I374" s="239"/>
      <c r="J374" s="239"/>
      <c r="K374" s="245">
        <v>48</v>
      </c>
      <c r="L374" s="239"/>
      <c r="M374" s="241"/>
      <c r="N374" s="232"/>
    </row>
    <row r="375" spans="1:14" ht="18" customHeight="1">
      <c r="A375" s="372" t="s">
        <v>580</v>
      </c>
      <c r="B375" s="239"/>
      <c r="C375" s="239"/>
      <c r="D375" s="239"/>
      <c r="E375" s="239">
        <v>48</v>
      </c>
      <c r="F375" s="239"/>
      <c r="G375" s="239"/>
      <c r="H375" s="239"/>
      <c r="I375" s="239"/>
      <c r="J375" s="239"/>
      <c r="K375" s="239">
        <v>48</v>
      </c>
      <c r="L375" s="239"/>
      <c r="M375" s="241"/>
      <c r="N375" s="232"/>
    </row>
    <row r="376" spans="1:14" ht="26.25">
      <c r="A376" s="235" t="s">
        <v>454</v>
      </c>
      <c r="B376" s="235"/>
      <c r="C376" s="236" t="s">
        <v>455</v>
      </c>
      <c r="D376" s="187">
        <f>(F369+F370+F371+F372+F373)</f>
        <v>351.5</v>
      </c>
      <c r="E376" s="170"/>
      <c r="F376" s="236" t="s">
        <v>456</v>
      </c>
      <c r="G376" s="170">
        <f>(D376/450)*100</f>
        <v>78.111111111111114</v>
      </c>
      <c r="H376" s="170"/>
      <c r="I376" s="171"/>
      <c r="J376" s="536" t="s">
        <v>457</v>
      </c>
      <c r="K376" s="536"/>
      <c r="L376" s="561" t="str">
        <f>IF(G376&gt;=91,"A1",IF(G376&gt;=81,"A2",IF(G376&gt;=71,"B1",IF(G376&gt;=61,"B2",IF(G376&gt;=51,"C1",IF(G376&gt;=41,"C2",IF(G376&gt;=33,"D","E")))))))</f>
        <v>B1</v>
      </c>
      <c r="M376" s="561" t="str">
        <f t="shared" ref="M376:M378" si="7">IF(K376&gt;=91,"A1",IF(K376&gt;=81,"A2",IF(K376&gt;=71,"B1",IF(K376&gt;=61,"B2",IF(K376&gt;=51,"C1",IF(K376&gt;=41,"C2",IF(K376&gt;=33,"D","E")))))))</f>
        <v>E</v>
      </c>
      <c r="N376" s="232"/>
    </row>
    <row r="377" spans="1:14" ht="26.25">
      <c r="A377" s="172" t="s">
        <v>458</v>
      </c>
      <c r="B377" s="235"/>
      <c r="C377" s="236" t="s">
        <v>459</v>
      </c>
      <c r="D377" s="187">
        <f>(L369+L370+L371+L372+L373)</f>
        <v>318.5</v>
      </c>
      <c r="E377" s="170"/>
      <c r="F377" s="236" t="s">
        <v>460</v>
      </c>
      <c r="G377" s="170">
        <f>D377/450*100</f>
        <v>70.777777777777771</v>
      </c>
      <c r="H377" s="170"/>
      <c r="I377" s="171"/>
      <c r="J377" s="536" t="s">
        <v>461</v>
      </c>
      <c r="K377" s="536"/>
      <c r="L377" s="561" t="str">
        <f>IF(G377&gt;=91,"A1",IF(G377&gt;=81,"A2",IF(G377&gt;=71,"B1",IF(G377&gt;=61,"B2",IF(G377&gt;=51,"C1",IF(G377&gt;=41,"C2",IF(G377&gt;=33,"D","E")))))))</f>
        <v>B2</v>
      </c>
      <c r="M377" s="561" t="str">
        <f t="shared" si="7"/>
        <v>E</v>
      </c>
      <c r="N377" s="232"/>
    </row>
    <row r="378" spans="1:14" ht="18" customHeight="1">
      <c r="A378" s="237" t="s">
        <v>462</v>
      </c>
      <c r="B378" s="237"/>
      <c r="C378" s="237">
        <f>(D376+D377)</f>
        <v>670</v>
      </c>
      <c r="D378" s="237" t="s">
        <v>463</v>
      </c>
      <c r="E378" s="237"/>
      <c r="F378" s="232"/>
      <c r="G378" s="237"/>
      <c r="H378" s="237"/>
      <c r="I378" s="376">
        <f>(C378/900)*100</f>
        <v>74.444444444444443</v>
      </c>
      <c r="J378" s="237" t="s">
        <v>464</v>
      </c>
      <c r="K378" s="237"/>
      <c r="L378" s="537" t="str">
        <f>IF(I378&gt;=91,"A1",IF(I378&gt;=81,"A2",IF(I378&gt;=71,"B1",IF(I378&gt;=61,"B2",IF(I378&gt;=51,"C1",IF(I378&gt;=41,"C2",IF(I378&gt;=33,"D","E")))))))</f>
        <v>B1</v>
      </c>
      <c r="M378" s="537" t="str">
        <f t="shared" si="7"/>
        <v>E</v>
      </c>
      <c r="N378" s="232"/>
    </row>
    <row r="379" spans="1:14" ht="18" customHeight="1">
      <c r="A379" s="576" t="s">
        <v>227</v>
      </c>
      <c r="B379" s="577"/>
      <c r="C379" s="577"/>
      <c r="D379" s="577"/>
      <c r="E379" s="577"/>
      <c r="F379" s="577"/>
      <c r="G379" s="577"/>
      <c r="H379" s="577"/>
      <c r="I379" s="577"/>
      <c r="J379" s="577"/>
      <c r="K379" s="577"/>
      <c r="L379" s="577"/>
      <c r="M379" s="578"/>
      <c r="N379" s="232"/>
    </row>
    <row r="380" spans="1:14" ht="18" customHeight="1">
      <c r="A380" s="527" t="s">
        <v>228</v>
      </c>
      <c r="B380" s="528"/>
      <c r="C380" s="528"/>
      <c r="D380" s="528"/>
      <c r="E380" s="528"/>
      <c r="F380" s="528"/>
      <c r="G380" s="528"/>
      <c r="H380" s="528"/>
      <c r="I380" s="528"/>
      <c r="J380" s="528"/>
      <c r="K380" s="528"/>
      <c r="L380" s="528"/>
      <c r="M380" s="529"/>
      <c r="N380" s="232"/>
    </row>
    <row r="381" spans="1:14" ht="18" customHeight="1">
      <c r="A381" s="527" t="s">
        <v>229</v>
      </c>
      <c r="B381" s="528"/>
      <c r="C381" s="528"/>
      <c r="D381" s="528"/>
      <c r="E381" s="528"/>
      <c r="F381" s="528" t="s">
        <v>230</v>
      </c>
      <c r="G381" s="528"/>
      <c r="H381" s="528"/>
      <c r="I381" s="528"/>
      <c r="J381" s="528"/>
      <c r="K381" s="528" t="s">
        <v>465</v>
      </c>
      <c r="L381" s="528"/>
      <c r="M381" s="529"/>
      <c r="N381" s="232"/>
    </row>
    <row r="382" spans="1:14" ht="18" customHeight="1">
      <c r="A382" s="519" t="s">
        <v>231</v>
      </c>
      <c r="B382" s="520"/>
      <c r="C382" s="520"/>
      <c r="D382" s="520"/>
      <c r="E382" s="520"/>
      <c r="F382" s="521" t="s">
        <v>236</v>
      </c>
      <c r="G382" s="522"/>
      <c r="H382" s="522"/>
      <c r="I382" s="522"/>
      <c r="J382" s="522"/>
      <c r="K382" s="521" t="s">
        <v>236</v>
      </c>
      <c r="L382" s="522"/>
      <c r="M382" s="523"/>
    </row>
    <row r="383" spans="1:14" ht="18" customHeight="1">
      <c r="A383" s="527" t="s">
        <v>233</v>
      </c>
      <c r="B383" s="528"/>
      <c r="C383" s="528"/>
      <c r="D383" s="528"/>
      <c r="E383" s="528"/>
      <c r="F383" s="528"/>
      <c r="G383" s="528"/>
      <c r="H383" s="528"/>
      <c r="I383" s="528"/>
      <c r="J383" s="528"/>
      <c r="K383" s="528"/>
      <c r="L383" s="528"/>
      <c r="M383" s="529"/>
    </row>
    <row r="384" spans="1:14" ht="18" customHeight="1">
      <c r="A384" s="527" t="s">
        <v>229</v>
      </c>
      <c r="B384" s="528"/>
      <c r="C384" s="528"/>
      <c r="D384" s="528"/>
      <c r="E384" s="528"/>
      <c r="F384" s="528" t="s">
        <v>230</v>
      </c>
      <c r="G384" s="528"/>
      <c r="H384" s="528"/>
      <c r="I384" s="528"/>
      <c r="J384" s="528"/>
      <c r="K384" s="528" t="s">
        <v>465</v>
      </c>
      <c r="L384" s="528"/>
      <c r="M384" s="529"/>
    </row>
    <row r="385" spans="1:13" ht="18" customHeight="1">
      <c r="A385" s="534" t="s">
        <v>234</v>
      </c>
      <c r="B385" s="535"/>
      <c r="C385" s="535"/>
      <c r="D385" s="535"/>
      <c r="E385" s="535"/>
      <c r="F385" s="528" t="s">
        <v>236</v>
      </c>
      <c r="G385" s="528"/>
      <c r="H385" s="528"/>
      <c r="I385" s="528"/>
      <c r="J385" s="528"/>
      <c r="K385" s="528" t="s">
        <v>236</v>
      </c>
      <c r="L385" s="528"/>
      <c r="M385" s="529"/>
    </row>
    <row r="386" spans="1:13" ht="18" customHeight="1">
      <c r="A386" s="534" t="s">
        <v>235</v>
      </c>
      <c r="B386" s="535"/>
      <c r="C386" s="535"/>
      <c r="D386" s="535"/>
      <c r="E386" s="535"/>
      <c r="F386" s="567" t="s">
        <v>236</v>
      </c>
      <c r="G386" s="522"/>
      <c r="H386" s="522"/>
      <c r="I386" s="522"/>
      <c r="J386" s="522"/>
      <c r="K386" s="567" t="s">
        <v>236</v>
      </c>
      <c r="L386" s="522"/>
      <c r="M386" s="523"/>
    </row>
    <row r="387" spans="1:13" ht="18" customHeight="1">
      <c r="A387" s="530" t="s">
        <v>237</v>
      </c>
      <c r="B387" s="531"/>
      <c r="C387" s="531"/>
      <c r="D387" s="531"/>
      <c r="E387" s="532"/>
      <c r="F387" s="566" t="s">
        <v>232</v>
      </c>
      <c r="G387" s="525"/>
      <c r="H387" s="525"/>
      <c r="I387" s="525"/>
      <c r="J387" s="533"/>
      <c r="K387" s="566" t="s">
        <v>232</v>
      </c>
      <c r="L387" s="525"/>
      <c r="M387" s="526"/>
    </row>
    <row r="388" spans="1:13" ht="18" customHeight="1">
      <c r="A388" s="530" t="s">
        <v>238</v>
      </c>
      <c r="B388" s="531"/>
      <c r="C388" s="531"/>
      <c r="D388" s="531"/>
      <c r="E388" s="532"/>
      <c r="F388" s="566" t="s">
        <v>236</v>
      </c>
      <c r="G388" s="525"/>
      <c r="H388" s="525"/>
      <c r="I388" s="525"/>
      <c r="J388" s="533"/>
      <c r="K388" s="566" t="s">
        <v>236</v>
      </c>
      <c r="L388" s="525"/>
      <c r="M388" s="526"/>
    </row>
    <row r="389" spans="1:13" ht="18" customHeight="1">
      <c r="A389" s="527" t="s">
        <v>239</v>
      </c>
      <c r="B389" s="528"/>
      <c r="C389" s="528"/>
      <c r="D389" s="528"/>
      <c r="E389" s="528"/>
      <c r="F389" s="528"/>
      <c r="G389" s="528"/>
      <c r="H389" s="528"/>
      <c r="I389" s="528"/>
      <c r="J389" s="528"/>
      <c r="K389" s="528"/>
      <c r="L389" s="528"/>
      <c r="M389" s="529"/>
    </row>
    <row r="390" spans="1:13" ht="18" customHeight="1">
      <c r="A390" s="527" t="s">
        <v>229</v>
      </c>
      <c r="B390" s="528"/>
      <c r="C390" s="528"/>
      <c r="D390" s="528"/>
      <c r="E390" s="528"/>
      <c r="F390" s="528" t="s">
        <v>230</v>
      </c>
      <c r="G390" s="528"/>
      <c r="H390" s="528"/>
      <c r="I390" s="528"/>
      <c r="J390" s="528"/>
      <c r="K390" s="528" t="s">
        <v>465</v>
      </c>
      <c r="L390" s="528"/>
      <c r="M390" s="529"/>
    </row>
    <row r="391" spans="1:13" ht="18" customHeight="1">
      <c r="A391" s="519" t="s">
        <v>240</v>
      </c>
      <c r="B391" s="520"/>
      <c r="C391" s="520"/>
      <c r="D391" s="520"/>
      <c r="E391" s="520"/>
      <c r="F391" s="520"/>
      <c r="G391" s="521"/>
      <c r="H391" s="522"/>
      <c r="I391" s="522"/>
      <c r="J391" s="522"/>
      <c r="K391" s="522"/>
      <c r="L391" s="522"/>
      <c r="M391" s="523"/>
    </row>
    <row r="392" spans="1:13" ht="18" customHeight="1">
      <c r="A392" s="192" t="s">
        <v>466</v>
      </c>
      <c r="B392" s="563" t="s">
        <v>202</v>
      </c>
      <c r="C392" s="564"/>
      <c r="D392" s="564"/>
      <c r="E392" s="564"/>
      <c r="F392" s="564"/>
      <c r="G392" s="564"/>
      <c r="H392" s="564"/>
      <c r="I392" s="564"/>
      <c r="J392" s="564"/>
      <c r="K392" s="564"/>
      <c r="L392" s="564"/>
      <c r="M392" s="565"/>
    </row>
    <row r="393" spans="1:13" ht="18" customHeight="1">
      <c r="A393" s="192" t="s">
        <v>195</v>
      </c>
      <c r="B393" s="563" t="s">
        <v>542</v>
      </c>
      <c r="C393" s="564"/>
      <c r="D393" s="564"/>
      <c r="E393" s="564"/>
      <c r="F393" s="564"/>
      <c r="G393" s="564"/>
      <c r="H393" s="564"/>
      <c r="I393" s="564"/>
      <c r="J393" s="564"/>
      <c r="K393" s="564"/>
      <c r="L393" s="564"/>
      <c r="M393" s="565"/>
    </row>
    <row r="394" spans="1:13" ht="18" customHeight="1">
      <c r="A394" s="527" t="s">
        <v>467</v>
      </c>
      <c r="B394" s="528"/>
      <c r="C394" s="528"/>
      <c r="D394" s="522"/>
      <c r="E394" s="522"/>
      <c r="F394" s="522"/>
      <c r="G394" s="522"/>
      <c r="H394" s="522"/>
      <c r="I394" s="522"/>
      <c r="J394" s="528" t="s">
        <v>468</v>
      </c>
      <c r="K394" s="528"/>
      <c r="L394" s="528"/>
      <c r="M394" s="529"/>
    </row>
    <row r="395" spans="1:13" ht="18" customHeight="1">
      <c r="A395" s="527"/>
      <c r="B395" s="528"/>
      <c r="C395" s="528"/>
      <c r="D395" s="522"/>
      <c r="E395" s="522"/>
      <c r="F395" s="522"/>
      <c r="G395" s="522"/>
      <c r="H395" s="522"/>
      <c r="I395" s="522"/>
      <c r="J395" s="528"/>
      <c r="K395" s="528"/>
      <c r="L395" s="528"/>
      <c r="M395" s="529"/>
    </row>
    <row r="396" spans="1:13" ht="18" customHeight="1">
      <c r="A396" s="527"/>
      <c r="B396" s="528"/>
      <c r="C396" s="528"/>
      <c r="D396" s="522"/>
      <c r="E396" s="522"/>
      <c r="F396" s="522"/>
      <c r="G396" s="522"/>
      <c r="H396" s="522"/>
      <c r="I396" s="522"/>
      <c r="J396" s="528"/>
      <c r="K396" s="528"/>
      <c r="L396" s="528"/>
      <c r="M396" s="529"/>
    </row>
    <row r="397" spans="1:13" ht="18" customHeight="1">
      <c r="A397" s="527"/>
      <c r="B397" s="528"/>
      <c r="C397" s="528"/>
      <c r="D397" s="522"/>
      <c r="E397" s="522"/>
      <c r="F397" s="522"/>
      <c r="G397" s="522"/>
      <c r="H397" s="522"/>
      <c r="I397" s="522"/>
      <c r="J397" s="528"/>
      <c r="K397" s="528"/>
      <c r="L397" s="528"/>
      <c r="M397" s="529"/>
    </row>
    <row r="398" spans="1:13" ht="18" customHeight="1">
      <c r="A398" s="514" t="s">
        <v>243</v>
      </c>
      <c r="B398" s="515"/>
      <c r="C398" s="515"/>
      <c r="D398" s="515"/>
      <c r="E398" s="515"/>
      <c r="F398" s="515"/>
      <c r="G398" s="515"/>
      <c r="H398" s="516" t="s">
        <v>244</v>
      </c>
      <c r="I398" s="517"/>
      <c r="J398" s="517"/>
      <c r="K398" s="517"/>
      <c r="L398" s="517"/>
      <c r="M398" s="518"/>
    </row>
    <row r="399" spans="1:13" ht="18" customHeight="1">
      <c r="A399" s="200" t="s">
        <v>245</v>
      </c>
      <c r="B399" s="515" t="s">
        <v>12</v>
      </c>
      <c r="C399" s="515"/>
      <c r="D399" s="177" t="s">
        <v>245</v>
      </c>
      <c r="E399" s="201"/>
      <c r="F399" s="515" t="s">
        <v>12</v>
      </c>
      <c r="G399" s="515"/>
      <c r="H399" s="179"/>
      <c r="I399" s="179"/>
      <c r="J399" s="180" t="s">
        <v>246</v>
      </c>
      <c r="K399" s="179"/>
      <c r="L399" s="181" t="s">
        <v>12</v>
      </c>
      <c r="M399" s="182"/>
    </row>
    <row r="400" spans="1:13" ht="18" customHeight="1">
      <c r="A400" s="183" t="s">
        <v>247</v>
      </c>
      <c r="B400" s="511" t="s">
        <v>221</v>
      </c>
      <c r="C400" s="511"/>
      <c r="D400" s="511" t="s">
        <v>248</v>
      </c>
      <c r="E400" s="511"/>
      <c r="F400" s="511" t="s">
        <v>249</v>
      </c>
      <c r="G400" s="511"/>
      <c r="H400" s="179"/>
      <c r="I400" s="179"/>
      <c r="J400" s="512">
        <v>3</v>
      </c>
      <c r="K400" s="513"/>
      <c r="L400" s="201" t="s">
        <v>236</v>
      </c>
      <c r="M400" s="182"/>
    </row>
    <row r="401" spans="1:13" ht="18" customHeight="1">
      <c r="A401" s="183" t="s">
        <v>250</v>
      </c>
      <c r="B401" s="511" t="s">
        <v>251</v>
      </c>
      <c r="C401" s="511"/>
      <c r="D401" s="511" t="s">
        <v>252</v>
      </c>
      <c r="E401" s="511"/>
      <c r="F401" s="511" t="s">
        <v>253</v>
      </c>
      <c r="G401" s="511"/>
      <c r="H401" s="179"/>
      <c r="I401" s="179"/>
      <c r="J401" s="512">
        <v>2</v>
      </c>
      <c r="K401" s="513"/>
      <c r="L401" s="201" t="s">
        <v>232</v>
      </c>
      <c r="M401" s="182"/>
    </row>
    <row r="402" spans="1:13" ht="18" customHeight="1">
      <c r="A402" s="183" t="s">
        <v>254</v>
      </c>
      <c r="B402" s="511" t="s">
        <v>255</v>
      </c>
      <c r="C402" s="511"/>
      <c r="D402" s="511" t="s">
        <v>256</v>
      </c>
      <c r="E402" s="511"/>
      <c r="F402" s="511" t="s">
        <v>257</v>
      </c>
      <c r="G402" s="511"/>
      <c r="H402" s="179"/>
      <c r="I402" s="179"/>
      <c r="J402" s="512">
        <v>1</v>
      </c>
      <c r="K402" s="513"/>
      <c r="L402" s="201" t="s">
        <v>258</v>
      </c>
      <c r="M402" s="182"/>
    </row>
    <row r="403" spans="1:13" ht="18" customHeight="1" thickBot="1">
      <c r="A403" s="184" t="s">
        <v>259</v>
      </c>
      <c r="B403" s="509" t="s">
        <v>260</v>
      </c>
      <c r="C403" s="509"/>
      <c r="D403" s="510" t="s">
        <v>261</v>
      </c>
      <c r="E403" s="510"/>
      <c r="F403" s="510" t="s">
        <v>262</v>
      </c>
      <c r="G403" s="510"/>
      <c r="H403" s="185"/>
      <c r="I403" s="185"/>
      <c r="J403" s="185"/>
      <c r="K403" s="185"/>
      <c r="L403" s="185"/>
      <c r="M403" s="186"/>
    </row>
    <row r="407" spans="1:13" ht="18" customHeight="1" thickBot="1"/>
    <row r="408" spans="1:13" ht="18" customHeight="1">
      <c r="A408" s="157"/>
      <c r="B408" s="557" t="s">
        <v>426</v>
      </c>
      <c r="C408" s="557"/>
      <c r="D408" s="557"/>
      <c r="E408" s="557"/>
      <c r="F408" s="557"/>
      <c r="G408" s="557"/>
      <c r="H408" s="557"/>
      <c r="I408" s="558"/>
      <c r="J408" s="559" t="s">
        <v>427</v>
      </c>
      <c r="K408" s="557"/>
      <c r="L408" s="557"/>
      <c r="M408" s="560"/>
    </row>
    <row r="409" spans="1:13" ht="18" customHeight="1">
      <c r="A409" s="546" t="s">
        <v>428</v>
      </c>
      <c r="B409" s="547"/>
      <c r="C409" s="547"/>
      <c r="D409" s="547"/>
      <c r="E409" s="547"/>
      <c r="F409" s="547"/>
      <c r="G409" s="547"/>
      <c r="H409" s="547"/>
      <c r="I409" s="547"/>
      <c r="J409" s="547"/>
      <c r="K409" s="547"/>
      <c r="L409" s="547"/>
      <c r="M409" s="548"/>
    </row>
    <row r="410" spans="1:13" ht="18" customHeight="1">
      <c r="A410" s="158"/>
      <c r="B410" s="549" t="s">
        <v>429</v>
      </c>
      <c r="C410" s="549"/>
      <c r="D410" s="549"/>
      <c r="E410" s="550"/>
      <c r="F410" s="159" t="s">
        <v>430</v>
      </c>
      <c r="G410" s="159"/>
      <c r="H410" s="551" t="s">
        <v>431</v>
      </c>
      <c r="I410" s="552"/>
      <c r="J410" s="553"/>
      <c r="K410" s="160" t="s">
        <v>432</v>
      </c>
      <c r="L410" s="193"/>
      <c r="M410" s="162"/>
    </row>
    <row r="411" spans="1:13" ht="18" customHeight="1">
      <c r="A411" s="554" t="s">
        <v>433</v>
      </c>
      <c r="B411" s="552"/>
      <c r="C411" s="552"/>
      <c r="D411" s="552"/>
      <c r="E411" s="552"/>
      <c r="F411" s="552"/>
      <c r="G411" s="552"/>
      <c r="H411" s="552"/>
      <c r="I411" s="552"/>
      <c r="J411" s="552"/>
      <c r="K411" s="552"/>
      <c r="L411" s="552"/>
      <c r="M411" s="555"/>
    </row>
    <row r="412" spans="1:13" ht="18" customHeight="1">
      <c r="A412" s="530" t="s">
        <v>434</v>
      </c>
      <c r="B412" s="531"/>
      <c r="C412" s="531"/>
      <c r="D412" s="531"/>
      <c r="E412" s="531"/>
      <c r="F412" s="531"/>
      <c r="G412" s="531"/>
      <c r="H412" s="531"/>
      <c r="I412" s="531"/>
      <c r="J412" s="531"/>
      <c r="K412" s="531"/>
      <c r="L412" s="531"/>
      <c r="M412" s="556"/>
    </row>
    <row r="413" spans="1:13" ht="18" customHeight="1">
      <c r="A413" s="534" t="s">
        <v>435</v>
      </c>
      <c r="B413" s="535"/>
      <c r="C413" s="573" t="s">
        <v>87</v>
      </c>
      <c r="D413" s="569"/>
      <c r="E413" s="569"/>
      <c r="F413" s="569"/>
      <c r="G413" s="570"/>
      <c r="H413" s="194" t="s">
        <v>436</v>
      </c>
      <c r="I413" s="164"/>
      <c r="J413" s="571">
        <v>9</v>
      </c>
      <c r="K413" s="571"/>
      <c r="L413" s="571"/>
      <c r="M413" s="572"/>
    </row>
    <row r="414" spans="1:13" ht="18" customHeight="1">
      <c r="A414" s="534" t="s">
        <v>437</v>
      </c>
      <c r="B414" s="535"/>
      <c r="C414" s="573" t="s">
        <v>478</v>
      </c>
      <c r="D414" s="569"/>
      <c r="E414" s="569"/>
      <c r="F414" s="569"/>
      <c r="G414" s="570"/>
      <c r="H414" s="194" t="s">
        <v>438</v>
      </c>
      <c r="I414" s="164"/>
      <c r="J414" s="571">
        <v>1570</v>
      </c>
      <c r="K414" s="571"/>
      <c r="L414" s="571"/>
      <c r="M414" s="572"/>
    </row>
    <row r="415" spans="1:13" ht="18" customHeight="1">
      <c r="A415" s="534" t="s">
        <v>439</v>
      </c>
      <c r="B415" s="535"/>
      <c r="C415" s="568">
        <v>42393</v>
      </c>
      <c r="D415" s="569"/>
      <c r="E415" s="569"/>
      <c r="F415" s="569"/>
      <c r="G415" s="570"/>
      <c r="H415" s="194" t="s">
        <v>440</v>
      </c>
      <c r="I415" s="164"/>
      <c r="J415" s="571">
        <v>9906112068</v>
      </c>
      <c r="K415" s="571"/>
      <c r="L415" s="571"/>
      <c r="M415" s="572"/>
    </row>
    <row r="416" spans="1:13" ht="18" customHeight="1">
      <c r="A416" s="534" t="s">
        <v>441</v>
      </c>
      <c r="B416" s="535"/>
      <c r="C416" s="573" t="s">
        <v>89</v>
      </c>
      <c r="D416" s="569"/>
      <c r="E416" s="569"/>
      <c r="F416" s="569"/>
      <c r="G416" s="570"/>
      <c r="H416" s="519" t="s">
        <v>134</v>
      </c>
      <c r="I416" s="520"/>
      <c r="J416" s="571" t="s">
        <v>88</v>
      </c>
      <c r="K416" s="571"/>
      <c r="L416" s="571"/>
      <c r="M416" s="572"/>
    </row>
    <row r="417" spans="1:13" ht="18" customHeight="1">
      <c r="A417" s="527" t="s">
        <v>442</v>
      </c>
      <c r="B417" s="528"/>
      <c r="C417" s="528"/>
      <c r="D417" s="528"/>
      <c r="E417" s="528"/>
      <c r="F417" s="528"/>
      <c r="G417" s="528"/>
      <c r="H417" s="528"/>
      <c r="I417" s="528"/>
      <c r="J417" s="528"/>
      <c r="K417" s="528"/>
      <c r="L417" s="528"/>
      <c r="M417" s="529"/>
    </row>
    <row r="418" spans="1:13" ht="18" customHeight="1">
      <c r="A418" s="541" t="s">
        <v>443</v>
      </c>
      <c r="B418" s="528" t="s">
        <v>444</v>
      </c>
      <c r="C418" s="528"/>
      <c r="D418" s="528"/>
      <c r="E418" s="528"/>
      <c r="F418" s="528"/>
      <c r="G418" s="528"/>
      <c r="H418" s="528" t="s">
        <v>445</v>
      </c>
      <c r="I418" s="528"/>
      <c r="J418" s="528"/>
      <c r="K418" s="528"/>
      <c r="L418" s="528"/>
      <c r="M418" s="529"/>
    </row>
    <row r="419" spans="1:13" ht="30">
      <c r="A419" s="541"/>
      <c r="B419" s="165" t="s">
        <v>446</v>
      </c>
      <c r="C419" s="165" t="s">
        <v>447</v>
      </c>
      <c r="D419" s="165" t="s">
        <v>448</v>
      </c>
      <c r="E419" s="165" t="s">
        <v>449</v>
      </c>
      <c r="F419" s="165">
        <v>100</v>
      </c>
      <c r="G419" s="166" t="s">
        <v>126</v>
      </c>
      <c r="H419" s="165" t="s">
        <v>450</v>
      </c>
      <c r="I419" s="165" t="s">
        <v>447</v>
      </c>
      <c r="J419" s="165" t="s">
        <v>448</v>
      </c>
      <c r="K419" s="165" t="s">
        <v>451</v>
      </c>
      <c r="L419" s="165">
        <v>100</v>
      </c>
      <c r="M419" s="167" t="s">
        <v>126</v>
      </c>
    </row>
    <row r="420" spans="1:13" ht="18" customHeight="1">
      <c r="A420" s="234" t="s">
        <v>5</v>
      </c>
      <c r="B420" s="215">
        <v>6.25</v>
      </c>
      <c r="C420" s="239">
        <v>4</v>
      </c>
      <c r="D420" s="239">
        <v>3</v>
      </c>
      <c r="E420" s="215">
        <v>41</v>
      </c>
      <c r="F420" s="150">
        <v>54.25</v>
      </c>
      <c r="G420" s="239" t="s">
        <v>249</v>
      </c>
      <c r="H420" s="239">
        <v>6.5</v>
      </c>
      <c r="I420" s="239">
        <v>4</v>
      </c>
      <c r="J420" s="239">
        <v>3</v>
      </c>
      <c r="K420" s="240">
        <v>37</v>
      </c>
      <c r="L420" s="150">
        <v>50.5</v>
      </c>
      <c r="M420" s="241" t="s">
        <v>253</v>
      </c>
    </row>
    <row r="421" spans="1:13" ht="18" customHeight="1">
      <c r="A421" s="234" t="s">
        <v>6</v>
      </c>
      <c r="B421" s="217">
        <v>5.75</v>
      </c>
      <c r="C421" s="239">
        <v>4</v>
      </c>
      <c r="D421" s="239">
        <v>3</v>
      </c>
      <c r="E421" s="239">
        <v>52</v>
      </c>
      <c r="F421" s="150">
        <v>64.75</v>
      </c>
      <c r="G421" s="239" t="s">
        <v>260</v>
      </c>
      <c r="H421" s="239">
        <v>5.5</v>
      </c>
      <c r="I421" s="239">
        <v>4</v>
      </c>
      <c r="J421" s="239">
        <v>3</v>
      </c>
      <c r="K421" s="239">
        <v>43</v>
      </c>
      <c r="L421" s="150">
        <v>55.5</v>
      </c>
      <c r="M421" s="241" t="s">
        <v>249</v>
      </c>
    </row>
    <row r="422" spans="1:13" ht="18" customHeight="1">
      <c r="A422" s="234" t="s">
        <v>452</v>
      </c>
      <c r="B422" s="239">
        <v>7</v>
      </c>
      <c r="C422" s="239">
        <v>4</v>
      </c>
      <c r="D422" s="239">
        <v>3</v>
      </c>
      <c r="E422" s="239">
        <v>55</v>
      </c>
      <c r="F422" s="233">
        <v>69</v>
      </c>
      <c r="G422" s="239" t="s">
        <v>260</v>
      </c>
      <c r="H422" s="239">
        <v>6</v>
      </c>
      <c r="I422" s="239">
        <v>4</v>
      </c>
      <c r="J422" s="239">
        <v>3</v>
      </c>
      <c r="K422" s="242">
        <v>40</v>
      </c>
      <c r="L422" s="233">
        <v>53</v>
      </c>
      <c r="M422" s="241" t="s">
        <v>249</v>
      </c>
    </row>
    <row r="423" spans="1:13" ht="18" customHeight="1">
      <c r="A423" s="234" t="s">
        <v>417</v>
      </c>
      <c r="B423" s="239">
        <v>7.25</v>
      </c>
      <c r="C423" s="239">
        <v>4</v>
      </c>
      <c r="D423" s="239">
        <v>3</v>
      </c>
      <c r="E423" s="239">
        <v>53</v>
      </c>
      <c r="F423" s="233">
        <v>67.25</v>
      </c>
      <c r="G423" s="239" t="s">
        <v>260</v>
      </c>
      <c r="H423" s="243">
        <v>7</v>
      </c>
      <c r="I423" s="240">
        <v>4</v>
      </c>
      <c r="J423" s="240">
        <v>3</v>
      </c>
      <c r="K423" s="242">
        <v>50</v>
      </c>
      <c r="L423" s="233">
        <v>64</v>
      </c>
      <c r="M423" s="241" t="s">
        <v>260</v>
      </c>
    </row>
    <row r="424" spans="1:13" ht="18" customHeight="1">
      <c r="A424" s="234" t="s">
        <v>474</v>
      </c>
      <c r="B424" s="239"/>
      <c r="C424" s="239"/>
      <c r="D424" s="239"/>
      <c r="E424" s="244"/>
      <c r="F424" s="147">
        <v>24.5</v>
      </c>
      <c r="G424" s="239"/>
      <c r="H424" s="239"/>
      <c r="I424" s="239"/>
      <c r="J424" s="239"/>
      <c r="K424" s="239"/>
      <c r="L424" s="239">
        <v>26.5</v>
      </c>
      <c r="M424" s="241"/>
    </row>
    <row r="425" spans="1:13" ht="18" customHeight="1">
      <c r="A425" s="372" t="s">
        <v>579</v>
      </c>
      <c r="B425" s="239"/>
      <c r="C425" s="239"/>
      <c r="D425" s="239"/>
      <c r="E425" s="245">
        <v>45</v>
      </c>
      <c r="F425" s="239"/>
      <c r="G425" s="239"/>
      <c r="H425" s="239"/>
      <c r="I425" s="239"/>
      <c r="J425" s="239"/>
      <c r="K425" s="245" t="s">
        <v>150</v>
      </c>
      <c r="L425" s="239"/>
      <c r="M425" s="241"/>
    </row>
    <row r="426" spans="1:13" ht="15">
      <c r="A426" s="372" t="s">
        <v>580</v>
      </c>
      <c r="B426" s="239"/>
      <c r="C426" s="239"/>
      <c r="D426" s="239"/>
      <c r="E426" s="239">
        <v>48</v>
      </c>
      <c r="F426" s="239"/>
      <c r="G426" s="239"/>
      <c r="H426" s="239"/>
      <c r="I426" s="239"/>
      <c r="J426" s="239"/>
      <c r="K426" s="239">
        <v>40</v>
      </c>
      <c r="L426" s="239"/>
      <c r="M426" s="241"/>
    </row>
    <row r="427" spans="1:13" ht="26.25">
      <c r="A427" s="235" t="s">
        <v>454</v>
      </c>
      <c r="B427" s="235"/>
      <c r="C427" s="236" t="s">
        <v>455</v>
      </c>
      <c r="D427" s="187">
        <f>(F420+F421+F422+F423+F424)</f>
        <v>279.75</v>
      </c>
      <c r="E427" s="170"/>
      <c r="F427" s="236" t="s">
        <v>456</v>
      </c>
      <c r="G427" s="170">
        <f>(D427/450)*100</f>
        <v>62.166666666666671</v>
      </c>
      <c r="H427" s="170"/>
      <c r="I427" s="171"/>
      <c r="J427" s="536" t="s">
        <v>457</v>
      </c>
      <c r="K427" s="536"/>
      <c r="L427" s="561" t="str">
        <f>IF(G427&gt;=91,"A1",IF(G427&gt;=81,"A2",IF(G427&gt;=71,"B1",IF(G427&gt;=61,"B2",IF(G427&gt;=51,"C1",IF(G427&gt;=41,"C2",IF(G427&gt;=33,"D","E")))))))</f>
        <v>B2</v>
      </c>
      <c r="M427" s="561" t="str">
        <f t="shared" ref="M427:M429" si="8">IF(K427&gt;=91,"A1",IF(K427&gt;=81,"A2",IF(K427&gt;=71,"B1",IF(K427&gt;=61,"B2",IF(K427&gt;=51,"C1",IF(K427&gt;=41,"C2",IF(K427&gt;=33,"D","E")))))))</f>
        <v>E</v>
      </c>
    </row>
    <row r="428" spans="1:13" ht="26.25">
      <c r="A428" s="172" t="s">
        <v>458</v>
      </c>
      <c r="B428" s="235"/>
      <c r="C428" s="236" t="s">
        <v>459</v>
      </c>
      <c r="D428" s="187">
        <f>(L420+L421+L422+L423+L424)</f>
        <v>249.5</v>
      </c>
      <c r="E428" s="170"/>
      <c r="F428" s="236" t="s">
        <v>460</v>
      </c>
      <c r="G428" s="170">
        <f>D428/450*100</f>
        <v>55.444444444444443</v>
      </c>
      <c r="H428" s="170"/>
      <c r="I428" s="171"/>
      <c r="J428" s="536" t="s">
        <v>461</v>
      </c>
      <c r="K428" s="536"/>
      <c r="L428" s="561" t="str">
        <f>IF(G428&gt;=91,"A1",IF(G428&gt;=81,"A2",IF(G428&gt;=71,"B1",IF(G428&gt;=61,"B2",IF(G428&gt;=51,"C1",IF(G428&gt;=41,"C2",IF(G428&gt;=33,"D","E")))))))</f>
        <v>C1</v>
      </c>
      <c r="M428" s="561" t="str">
        <f t="shared" si="8"/>
        <v>E</v>
      </c>
    </row>
    <row r="429" spans="1:13" ht="18" customHeight="1">
      <c r="A429" s="197" t="s">
        <v>462</v>
      </c>
      <c r="B429" s="197"/>
      <c r="C429" s="197">
        <f>(D427+D428)</f>
        <v>529.25</v>
      </c>
      <c r="D429" s="197" t="s">
        <v>463</v>
      </c>
      <c r="E429" s="197"/>
      <c r="G429" s="197"/>
      <c r="H429" s="197"/>
      <c r="I429" s="376">
        <f>(C429/900)*100</f>
        <v>58.805555555555557</v>
      </c>
      <c r="J429" s="197" t="s">
        <v>464</v>
      </c>
      <c r="K429" s="197"/>
      <c r="L429" s="537" t="str">
        <f>IF(I429&gt;=91,"A1",IF(I429&gt;=81,"A2",IF(I429&gt;=71,"B1",IF(I429&gt;=61,"B2",IF(I429&gt;=51,"C1",IF(I429&gt;=41,"C2",IF(I429&gt;=33,"D","E")))))))</f>
        <v>C1</v>
      </c>
      <c r="M429" s="537" t="str">
        <f t="shared" si="8"/>
        <v>E</v>
      </c>
    </row>
    <row r="430" spans="1:13" ht="18" customHeight="1">
      <c r="A430" s="538" t="s">
        <v>227</v>
      </c>
      <c r="B430" s="539"/>
      <c r="C430" s="539"/>
      <c r="D430" s="539"/>
      <c r="E430" s="539"/>
      <c r="F430" s="539"/>
      <c r="G430" s="539"/>
      <c r="H430" s="539"/>
      <c r="I430" s="539"/>
      <c r="J430" s="539"/>
      <c r="K430" s="539"/>
      <c r="L430" s="539"/>
      <c r="M430" s="540"/>
    </row>
    <row r="431" spans="1:13" ht="18" customHeight="1">
      <c r="A431" s="527" t="s">
        <v>228</v>
      </c>
      <c r="B431" s="528"/>
      <c r="C431" s="528"/>
      <c r="D431" s="528"/>
      <c r="E431" s="528"/>
      <c r="F431" s="528"/>
      <c r="G431" s="528"/>
      <c r="H431" s="528"/>
      <c r="I431" s="528"/>
      <c r="J431" s="528"/>
      <c r="K431" s="528"/>
      <c r="L431" s="528"/>
      <c r="M431" s="529"/>
    </row>
    <row r="432" spans="1:13" ht="18" customHeight="1">
      <c r="A432" s="527" t="s">
        <v>229</v>
      </c>
      <c r="B432" s="528"/>
      <c r="C432" s="528"/>
      <c r="D432" s="528"/>
      <c r="E432" s="528"/>
      <c r="F432" s="528" t="s">
        <v>230</v>
      </c>
      <c r="G432" s="528"/>
      <c r="H432" s="528"/>
      <c r="I432" s="528"/>
      <c r="J432" s="528"/>
      <c r="K432" s="528" t="s">
        <v>465</v>
      </c>
      <c r="L432" s="528"/>
      <c r="M432" s="529"/>
    </row>
    <row r="433" spans="1:13" ht="18" customHeight="1">
      <c r="A433" s="519" t="s">
        <v>231</v>
      </c>
      <c r="B433" s="520"/>
      <c r="C433" s="520"/>
      <c r="D433" s="520"/>
      <c r="E433" s="520"/>
      <c r="F433" s="521" t="s">
        <v>236</v>
      </c>
      <c r="G433" s="522"/>
      <c r="H433" s="522"/>
      <c r="I433" s="522"/>
      <c r="J433" s="522"/>
      <c r="K433" s="521" t="s">
        <v>236</v>
      </c>
      <c r="L433" s="522"/>
      <c r="M433" s="523"/>
    </row>
    <row r="434" spans="1:13" ht="18" customHeight="1">
      <c r="A434" s="527" t="s">
        <v>233</v>
      </c>
      <c r="B434" s="528"/>
      <c r="C434" s="528"/>
      <c r="D434" s="528"/>
      <c r="E434" s="528"/>
      <c r="F434" s="528"/>
      <c r="G434" s="528"/>
      <c r="H434" s="528"/>
      <c r="I434" s="528"/>
      <c r="J434" s="528"/>
      <c r="K434" s="528"/>
      <c r="L434" s="528"/>
      <c r="M434" s="529"/>
    </row>
    <row r="435" spans="1:13" ht="18" customHeight="1">
      <c r="A435" s="527" t="s">
        <v>229</v>
      </c>
      <c r="B435" s="528"/>
      <c r="C435" s="528"/>
      <c r="D435" s="528"/>
      <c r="E435" s="528"/>
      <c r="F435" s="528" t="s">
        <v>230</v>
      </c>
      <c r="G435" s="528"/>
      <c r="H435" s="528"/>
      <c r="I435" s="528"/>
      <c r="J435" s="528"/>
      <c r="K435" s="528" t="s">
        <v>465</v>
      </c>
      <c r="L435" s="528"/>
      <c r="M435" s="529"/>
    </row>
    <row r="436" spans="1:13" ht="18" customHeight="1">
      <c r="A436" s="534" t="s">
        <v>234</v>
      </c>
      <c r="B436" s="535"/>
      <c r="C436" s="535"/>
      <c r="D436" s="535"/>
      <c r="E436" s="535"/>
      <c r="F436" s="528" t="s">
        <v>258</v>
      </c>
      <c r="G436" s="528"/>
      <c r="H436" s="528"/>
      <c r="I436" s="528"/>
      <c r="J436" s="528"/>
      <c r="K436" s="528" t="s">
        <v>258</v>
      </c>
      <c r="L436" s="528"/>
      <c r="M436" s="529"/>
    </row>
    <row r="437" spans="1:13" ht="18" customHeight="1">
      <c r="A437" s="534" t="s">
        <v>235</v>
      </c>
      <c r="B437" s="535"/>
      <c r="C437" s="535"/>
      <c r="D437" s="535"/>
      <c r="E437" s="535"/>
      <c r="F437" s="567" t="s">
        <v>232</v>
      </c>
      <c r="G437" s="522"/>
      <c r="H437" s="522"/>
      <c r="I437" s="522"/>
      <c r="J437" s="522"/>
      <c r="K437" s="567" t="s">
        <v>232</v>
      </c>
      <c r="L437" s="522"/>
      <c r="M437" s="523"/>
    </row>
    <row r="438" spans="1:13" ht="18" customHeight="1">
      <c r="A438" s="530" t="s">
        <v>237</v>
      </c>
      <c r="B438" s="531"/>
      <c r="C438" s="531"/>
      <c r="D438" s="531"/>
      <c r="E438" s="532"/>
      <c r="F438" s="566" t="s">
        <v>236</v>
      </c>
      <c r="G438" s="525"/>
      <c r="H438" s="525"/>
      <c r="I438" s="525"/>
      <c r="J438" s="533"/>
      <c r="K438" s="566" t="s">
        <v>236</v>
      </c>
      <c r="L438" s="525"/>
      <c r="M438" s="526"/>
    </row>
    <row r="439" spans="1:13" ht="18" customHeight="1">
      <c r="A439" s="530" t="s">
        <v>238</v>
      </c>
      <c r="B439" s="531"/>
      <c r="C439" s="531"/>
      <c r="D439" s="531"/>
      <c r="E439" s="532"/>
      <c r="F439" s="566" t="s">
        <v>236</v>
      </c>
      <c r="G439" s="525"/>
      <c r="H439" s="525"/>
      <c r="I439" s="525"/>
      <c r="J439" s="533"/>
      <c r="K439" s="566" t="s">
        <v>236</v>
      </c>
      <c r="L439" s="525"/>
      <c r="M439" s="526"/>
    </row>
    <row r="440" spans="1:13" ht="18" customHeight="1">
      <c r="A440" s="527" t="s">
        <v>239</v>
      </c>
      <c r="B440" s="528"/>
      <c r="C440" s="528"/>
      <c r="D440" s="528"/>
      <c r="E440" s="528"/>
      <c r="F440" s="528"/>
      <c r="G440" s="528"/>
      <c r="H440" s="528"/>
      <c r="I440" s="528"/>
      <c r="J440" s="528"/>
      <c r="K440" s="528"/>
      <c r="L440" s="528"/>
      <c r="M440" s="529"/>
    </row>
    <row r="441" spans="1:13" ht="18" customHeight="1">
      <c r="A441" s="527" t="s">
        <v>229</v>
      </c>
      <c r="B441" s="528"/>
      <c r="C441" s="528"/>
      <c r="D441" s="528"/>
      <c r="E441" s="528"/>
      <c r="F441" s="528" t="s">
        <v>230</v>
      </c>
      <c r="G441" s="528"/>
      <c r="H441" s="528"/>
      <c r="I441" s="528"/>
      <c r="J441" s="528"/>
      <c r="K441" s="528" t="s">
        <v>465</v>
      </c>
      <c r="L441" s="528"/>
      <c r="M441" s="529"/>
    </row>
    <row r="442" spans="1:13" ht="18" customHeight="1">
      <c r="A442" s="519" t="s">
        <v>240</v>
      </c>
      <c r="B442" s="520"/>
      <c r="C442" s="520"/>
      <c r="D442" s="520"/>
      <c r="E442" s="520"/>
      <c r="F442" s="520"/>
      <c r="G442" s="561" t="s">
        <v>548</v>
      </c>
      <c r="H442" s="561"/>
      <c r="I442" s="561"/>
      <c r="J442" s="561"/>
      <c r="K442" s="561"/>
      <c r="L442" s="561"/>
      <c r="M442" s="562"/>
    </row>
    <row r="443" spans="1:13" ht="18" customHeight="1">
      <c r="A443" s="192" t="s">
        <v>466</v>
      </c>
      <c r="B443" s="563" t="s">
        <v>203</v>
      </c>
      <c r="C443" s="564"/>
      <c r="D443" s="564"/>
      <c r="E443" s="564"/>
      <c r="F443" s="564"/>
      <c r="G443" s="564"/>
      <c r="H443" s="564"/>
      <c r="I443" s="564"/>
      <c r="J443" s="564"/>
      <c r="K443" s="564"/>
      <c r="L443" s="564"/>
      <c r="M443" s="565"/>
    </row>
    <row r="444" spans="1:13" ht="18" customHeight="1">
      <c r="A444" s="192" t="s">
        <v>195</v>
      </c>
      <c r="B444" s="563" t="s">
        <v>542</v>
      </c>
      <c r="C444" s="564"/>
      <c r="D444" s="564"/>
      <c r="E444" s="564"/>
      <c r="F444" s="564"/>
      <c r="G444" s="564"/>
      <c r="H444" s="564"/>
      <c r="I444" s="564"/>
      <c r="J444" s="564"/>
      <c r="K444" s="564"/>
      <c r="L444" s="564"/>
      <c r="M444" s="565"/>
    </row>
    <row r="445" spans="1:13" ht="18" customHeight="1">
      <c r="A445" s="527" t="s">
        <v>467</v>
      </c>
      <c r="B445" s="528"/>
      <c r="C445" s="528"/>
      <c r="D445" s="522"/>
      <c r="E445" s="522"/>
      <c r="F445" s="522"/>
      <c r="G445" s="522"/>
      <c r="H445" s="522"/>
      <c r="I445" s="522"/>
      <c r="J445" s="528" t="s">
        <v>468</v>
      </c>
      <c r="K445" s="528"/>
      <c r="L445" s="528"/>
      <c r="M445" s="529"/>
    </row>
    <row r="446" spans="1:13" ht="18" customHeight="1">
      <c r="A446" s="527"/>
      <c r="B446" s="528"/>
      <c r="C446" s="528"/>
      <c r="D446" s="522"/>
      <c r="E446" s="522"/>
      <c r="F446" s="522"/>
      <c r="G446" s="522"/>
      <c r="H446" s="522"/>
      <c r="I446" s="522"/>
      <c r="J446" s="528"/>
      <c r="K446" s="528"/>
      <c r="L446" s="528"/>
      <c r="M446" s="529"/>
    </row>
    <row r="447" spans="1:13" ht="18" customHeight="1">
      <c r="A447" s="527"/>
      <c r="B447" s="528"/>
      <c r="C447" s="528"/>
      <c r="D447" s="522"/>
      <c r="E447" s="522"/>
      <c r="F447" s="522"/>
      <c r="G447" s="522"/>
      <c r="H447" s="522"/>
      <c r="I447" s="522"/>
      <c r="J447" s="528"/>
      <c r="K447" s="528"/>
      <c r="L447" s="528"/>
      <c r="M447" s="529"/>
    </row>
    <row r="448" spans="1:13" ht="18" customHeight="1">
      <c r="A448" s="527"/>
      <c r="B448" s="528"/>
      <c r="C448" s="528"/>
      <c r="D448" s="522"/>
      <c r="E448" s="522"/>
      <c r="F448" s="522"/>
      <c r="G448" s="522"/>
      <c r="H448" s="522"/>
      <c r="I448" s="522"/>
      <c r="J448" s="528"/>
      <c r="K448" s="528"/>
      <c r="L448" s="528"/>
      <c r="M448" s="529"/>
    </row>
    <row r="449" spans="1:13" ht="18" customHeight="1">
      <c r="A449" s="514" t="s">
        <v>243</v>
      </c>
      <c r="B449" s="515"/>
      <c r="C449" s="515"/>
      <c r="D449" s="515"/>
      <c r="E449" s="515"/>
      <c r="F449" s="515"/>
      <c r="G449" s="515"/>
      <c r="H449" s="516" t="s">
        <v>244</v>
      </c>
      <c r="I449" s="517"/>
      <c r="J449" s="517"/>
      <c r="K449" s="517"/>
      <c r="L449" s="517"/>
      <c r="M449" s="518"/>
    </row>
    <row r="450" spans="1:13" ht="18" customHeight="1">
      <c r="A450" s="200" t="s">
        <v>245</v>
      </c>
      <c r="B450" s="515" t="s">
        <v>12</v>
      </c>
      <c r="C450" s="515"/>
      <c r="D450" s="177" t="s">
        <v>245</v>
      </c>
      <c r="E450" s="201"/>
      <c r="F450" s="515" t="s">
        <v>12</v>
      </c>
      <c r="G450" s="515"/>
      <c r="H450" s="179"/>
      <c r="I450" s="179"/>
      <c r="J450" s="180" t="s">
        <v>246</v>
      </c>
      <c r="K450" s="179"/>
      <c r="L450" s="181" t="s">
        <v>12</v>
      </c>
      <c r="M450" s="182"/>
    </row>
    <row r="451" spans="1:13" ht="18" customHeight="1">
      <c r="A451" s="183" t="s">
        <v>247</v>
      </c>
      <c r="B451" s="511" t="s">
        <v>221</v>
      </c>
      <c r="C451" s="511"/>
      <c r="D451" s="511" t="s">
        <v>248</v>
      </c>
      <c r="E451" s="511"/>
      <c r="F451" s="511" t="s">
        <v>249</v>
      </c>
      <c r="G451" s="511"/>
      <c r="H451" s="179"/>
      <c r="I451" s="179"/>
      <c r="J451" s="512">
        <v>3</v>
      </c>
      <c r="K451" s="513"/>
      <c r="L451" s="201" t="s">
        <v>236</v>
      </c>
      <c r="M451" s="182"/>
    </row>
    <row r="452" spans="1:13" ht="18" customHeight="1">
      <c r="A452" s="183" t="s">
        <v>250</v>
      </c>
      <c r="B452" s="511" t="s">
        <v>251</v>
      </c>
      <c r="C452" s="511"/>
      <c r="D452" s="511" t="s">
        <v>252</v>
      </c>
      <c r="E452" s="511"/>
      <c r="F452" s="511" t="s">
        <v>253</v>
      </c>
      <c r="G452" s="511"/>
      <c r="H452" s="179"/>
      <c r="I452" s="179"/>
      <c r="J452" s="512">
        <v>2</v>
      </c>
      <c r="K452" s="513"/>
      <c r="L452" s="201" t="s">
        <v>232</v>
      </c>
      <c r="M452" s="182"/>
    </row>
    <row r="453" spans="1:13" ht="18" customHeight="1">
      <c r="A453" s="183" t="s">
        <v>254</v>
      </c>
      <c r="B453" s="511" t="s">
        <v>255</v>
      </c>
      <c r="C453" s="511"/>
      <c r="D453" s="511" t="s">
        <v>256</v>
      </c>
      <c r="E453" s="511"/>
      <c r="F453" s="511" t="s">
        <v>257</v>
      </c>
      <c r="G453" s="511"/>
      <c r="H453" s="179"/>
      <c r="I453" s="179"/>
      <c r="J453" s="512">
        <v>1</v>
      </c>
      <c r="K453" s="513"/>
      <c r="L453" s="201" t="s">
        <v>258</v>
      </c>
      <c r="M453" s="182"/>
    </row>
    <row r="454" spans="1:13" ht="18" customHeight="1" thickBot="1">
      <c r="A454" s="184" t="s">
        <v>259</v>
      </c>
      <c r="B454" s="509" t="s">
        <v>260</v>
      </c>
      <c r="C454" s="509"/>
      <c r="D454" s="510" t="s">
        <v>261</v>
      </c>
      <c r="E454" s="510"/>
      <c r="F454" s="510" t="s">
        <v>262</v>
      </c>
      <c r="G454" s="510"/>
      <c r="H454" s="185"/>
      <c r="I454" s="185"/>
      <c r="J454" s="185"/>
      <c r="K454" s="185"/>
      <c r="L454" s="185"/>
      <c r="M454" s="186"/>
    </row>
    <row r="458" spans="1:13" ht="18" customHeight="1" thickBot="1"/>
    <row r="459" spans="1:13" ht="18" customHeight="1">
      <c r="A459" s="157"/>
      <c r="B459" s="557" t="s">
        <v>426</v>
      </c>
      <c r="C459" s="557"/>
      <c r="D459" s="557"/>
      <c r="E459" s="557"/>
      <c r="F459" s="557"/>
      <c r="G459" s="557"/>
      <c r="H459" s="557"/>
      <c r="I459" s="558"/>
      <c r="J459" s="559" t="s">
        <v>427</v>
      </c>
      <c r="K459" s="557"/>
      <c r="L459" s="557"/>
      <c r="M459" s="560"/>
    </row>
    <row r="460" spans="1:13" ht="18" customHeight="1">
      <c r="A460" s="546" t="s">
        <v>428</v>
      </c>
      <c r="B460" s="547"/>
      <c r="C460" s="547"/>
      <c r="D460" s="547"/>
      <c r="E460" s="547"/>
      <c r="F460" s="547"/>
      <c r="G460" s="547"/>
      <c r="H460" s="547"/>
      <c r="I460" s="547"/>
      <c r="J460" s="547"/>
      <c r="K460" s="547"/>
      <c r="L460" s="547"/>
      <c r="M460" s="548"/>
    </row>
    <row r="461" spans="1:13" ht="18" customHeight="1">
      <c r="A461" s="158"/>
      <c r="B461" s="549" t="s">
        <v>429</v>
      </c>
      <c r="C461" s="549"/>
      <c r="D461" s="549"/>
      <c r="E461" s="550"/>
      <c r="F461" s="159" t="s">
        <v>430</v>
      </c>
      <c r="G461" s="159"/>
      <c r="H461" s="551" t="s">
        <v>431</v>
      </c>
      <c r="I461" s="552"/>
      <c r="J461" s="553"/>
      <c r="K461" s="160" t="s">
        <v>432</v>
      </c>
      <c r="L461" s="193"/>
      <c r="M461" s="162"/>
    </row>
    <row r="462" spans="1:13" ht="18" customHeight="1">
      <c r="A462" s="554" t="s">
        <v>433</v>
      </c>
      <c r="B462" s="552"/>
      <c r="C462" s="552"/>
      <c r="D462" s="552"/>
      <c r="E462" s="552"/>
      <c r="F462" s="552"/>
      <c r="G462" s="552"/>
      <c r="H462" s="552"/>
      <c r="I462" s="552"/>
      <c r="J462" s="552"/>
      <c r="K462" s="552"/>
      <c r="L462" s="552"/>
      <c r="M462" s="555"/>
    </row>
    <row r="463" spans="1:13" ht="18" customHeight="1">
      <c r="A463" s="530" t="s">
        <v>434</v>
      </c>
      <c r="B463" s="531"/>
      <c r="C463" s="531"/>
      <c r="D463" s="531"/>
      <c r="E463" s="531"/>
      <c r="F463" s="531"/>
      <c r="G463" s="531"/>
      <c r="H463" s="531"/>
      <c r="I463" s="531"/>
      <c r="J463" s="531"/>
      <c r="K463" s="531"/>
      <c r="L463" s="531"/>
      <c r="M463" s="556"/>
    </row>
    <row r="464" spans="1:13" ht="18" customHeight="1">
      <c r="A464" s="534" t="s">
        <v>435</v>
      </c>
      <c r="B464" s="535"/>
      <c r="C464" s="573" t="s">
        <v>22</v>
      </c>
      <c r="D464" s="569"/>
      <c r="E464" s="569"/>
      <c r="F464" s="569"/>
      <c r="G464" s="570"/>
      <c r="H464" s="194" t="s">
        <v>436</v>
      </c>
      <c r="I464" s="164"/>
      <c r="J464" s="571">
        <v>10</v>
      </c>
      <c r="K464" s="571"/>
      <c r="L464" s="571"/>
      <c r="M464" s="572"/>
    </row>
    <row r="465" spans="1:13" ht="18" customHeight="1">
      <c r="A465" s="534" t="s">
        <v>437</v>
      </c>
      <c r="B465" s="535"/>
      <c r="C465" s="573" t="s">
        <v>478</v>
      </c>
      <c r="D465" s="569"/>
      <c r="E465" s="569"/>
      <c r="F465" s="569"/>
      <c r="G465" s="570"/>
      <c r="H465" s="194" t="s">
        <v>438</v>
      </c>
      <c r="I465" s="164"/>
      <c r="J465" s="571">
        <v>1410</v>
      </c>
      <c r="K465" s="571"/>
      <c r="L465" s="571"/>
      <c r="M465" s="572"/>
    </row>
    <row r="466" spans="1:13" ht="18" customHeight="1">
      <c r="A466" s="534" t="s">
        <v>439</v>
      </c>
      <c r="B466" s="535"/>
      <c r="C466" s="568">
        <v>42657</v>
      </c>
      <c r="D466" s="569"/>
      <c r="E466" s="569"/>
      <c r="F466" s="569"/>
      <c r="G466" s="570"/>
      <c r="H466" s="194" t="s">
        <v>440</v>
      </c>
      <c r="I466" s="164"/>
      <c r="J466" s="571">
        <v>7006203383</v>
      </c>
      <c r="K466" s="571"/>
      <c r="L466" s="571"/>
      <c r="M466" s="572"/>
    </row>
    <row r="467" spans="1:13" ht="18" customHeight="1">
      <c r="A467" s="534" t="s">
        <v>441</v>
      </c>
      <c r="B467" s="535"/>
      <c r="C467" s="573" t="s">
        <v>293</v>
      </c>
      <c r="D467" s="569"/>
      <c r="E467" s="569"/>
      <c r="F467" s="569"/>
      <c r="G467" s="570"/>
      <c r="H467" s="519" t="s">
        <v>134</v>
      </c>
      <c r="I467" s="520"/>
      <c r="J467" s="571" t="s">
        <v>90</v>
      </c>
      <c r="K467" s="571"/>
      <c r="L467" s="571"/>
      <c r="M467" s="572"/>
    </row>
    <row r="468" spans="1:13" ht="18" customHeight="1">
      <c r="A468" s="527" t="s">
        <v>442</v>
      </c>
      <c r="B468" s="528"/>
      <c r="C468" s="528"/>
      <c r="D468" s="528"/>
      <c r="E468" s="528"/>
      <c r="F468" s="528"/>
      <c r="G468" s="528"/>
      <c r="H468" s="528"/>
      <c r="I468" s="528"/>
      <c r="J468" s="528"/>
      <c r="K468" s="528"/>
      <c r="L468" s="528"/>
      <c r="M468" s="529"/>
    </row>
    <row r="469" spans="1:13" ht="18" customHeight="1">
      <c r="A469" s="541" t="s">
        <v>443</v>
      </c>
      <c r="B469" s="528" t="s">
        <v>444</v>
      </c>
      <c r="C469" s="528"/>
      <c r="D469" s="528"/>
      <c r="E469" s="528"/>
      <c r="F469" s="528"/>
      <c r="G469" s="528"/>
      <c r="H469" s="528" t="s">
        <v>445</v>
      </c>
      <c r="I469" s="528"/>
      <c r="J469" s="528"/>
      <c r="K469" s="528"/>
      <c r="L469" s="528"/>
      <c r="M469" s="529"/>
    </row>
    <row r="470" spans="1:13" ht="30">
      <c r="A470" s="541"/>
      <c r="B470" s="165" t="s">
        <v>446</v>
      </c>
      <c r="C470" s="165" t="s">
        <v>447</v>
      </c>
      <c r="D470" s="165" t="s">
        <v>448</v>
      </c>
      <c r="E470" s="165" t="s">
        <v>449</v>
      </c>
      <c r="F470" s="165">
        <v>100</v>
      </c>
      <c r="G470" s="166" t="s">
        <v>126</v>
      </c>
      <c r="H470" s="165" t="s">
        <v>450</v>
      </c>
      <c r="I470" s="165" t="s">
        <v>447</v>
      </c>
      <c r="J470" s="165" t="s">
        <v>448</v>
      </c>
      <c r="K470" s="165" t="s">
        <v>451</v>
      </c>
      <c r="L470" s="165">
        <v>100</v>
      </c>
      <c r="M470" s="167" t="s">
        <v>126</v>
      </c>
    </row>
    <row r="471" spans="1:13" ht="18" customHeight="1">
      <c r="A471" s="192" t="s">
        <v>5</v>
      </c>
      <c r="B471" s="215">
        <v>7.75</v>
      </c>
      <c r="C471" s="239">
        <v>4</v>
      </c>
      <c r="D471" s="239">
        <v>3</v>
      </c>
      <c r="E471" s="215">
        <v>66</v>
      </c>
      <c r="F471" s="150">
        <v>80.75</v>
      </c>
      <c r="G471" s="239" t="s">
        <v>255</v>
      </c>
      <c r="H471" s="239">
        <v>8.75</v>
      </c>
      <c r="I471" s="239">
        <v>4</v>
      </c>
      <c r="J471" s="239">
        <v>3</v>
      </c>
      <c r="K471" s="246">
        <v>60</v>
      </c>
      <c r="L471" s="150">
        <v>75.75</v>
      </c>
      <c r="M471" s="241" t="s">
        <v>255</v>
      </c>
    </row>
    <row r="472" spans="1:13" ht="18" customHeight="1">
      <c r="A472" s="192" t="s">
        <v>6</v>
      </c>
      <c r="B472" s="217">
        <v>8.25</v>
      </c>
      <c r="C472" s="239">
        <v>4</v>
      </c>
      <c r="D472" s="239">
        <v>3</v>
      </c>
      <c r="E472" s="239">
        <v>70</v>
      </c>
      <c r="F472" s="150">
        <v>85.25</v>
      </c>
      <c r="G472" s="239" t="s">
        <v>251</v>
      </c>
      <c r="H472" s="239">
        <v>7.5</v>
      </c>
      <c r="I472" s="239">
        <v>4</v>
      </c>
      <c r="J472" s="239">
        <v>3</v>
      </c>
      <c r="K472" s="239">
        <v>55</v>
      </c>
      <c r="L472" s="150">
        <v>69.5</v>
      </c>
      <c r="M472" s="241" t="s">
        <v>260</v>
      </c>
    </row>
    <row r="473" spans="1:13" ht="18" customHeight="1">
      <c r="A473" s="192" t="s">
        <v>452</v>
      </c>
      <c r="B473" s="239">
        <v>9</v>
      </c>
      <c r="C473" s="239">
        <v>4</v>
      </c>
      <c r="D473" s="239">
        <v>3</v>
      </c>
      <c r="E473" s="239">
        <v>60</v>
      </c>
      <c r="F473" s="233">
        <v>76</v>
      </c>
      <c r="G473" s="239" t="s">
        <v>255</v>
      </c>
      <c r="H473" s="239">
        <v>7</v>
      </c>
      <c r="I473" s="239">
        <v>4</v>
      </c>
      <c r="J473" s="239">
        <v>3</v>
      </c>
      <c r="K473" s="242">
        <v>69</v>
      </c>
      <c r="L473" s="233">
        <v>83</v>
      </c>
      <c r="M473" s="241" t="s">
        <v>251</v>
      </c>
    </row>
    <row r="474" spans="1:13" ht="18" customHeight="1">
      <c r="A474" s="192" t="s">
        <v>417</v>
      </c>
      <c r="B474" s="239">
        <v>7.75</v>
      </c>
      <c r="C474" s="239">
        <v>4</v>
      </c>
      <c r="D474" s="239">
        <v>3</v>
      </c>
      <c r="E474" s="239">
        <v>63</v>
      </c>
      <c r="F474" s="233">
        <v>77.75</v>
      </c>
      <c r="G474" s="239" t="s">
        <v>255</v>
      </c>
      <c r="H474" s="243">
        <v>7.25</v>
      </c>
      <c r="I474" s="246">
        <v>4</v>
      </c>
      <c r="J474" s="246">
        <v>3</v>
      </c>
      <c r="K474" s="242">
        <v>58</v>
      </c>
      <c r="L474" s="233">
        <v>72.25</v>
      </c>
      <c r="M474" s="241" t="s">
        <v>255</v>
      </c>
    </row>
    <row r="475" spans="1:13" ht="18" customHeight="1">
      <c r="A475" s="372" t="s">
        <v>474</v>
      </c>
      <c r="B475" s="239"/>
      <c r="C475" s="239"/>
      <c r="D475" s="239"/>
      <c r="E475" s="244"/>
      <c r="F475" s="147">
        <v>40.5</v>
      </c>
      <c r="G475" s="239"/>
      <c r="H475" s="239"/>
      <c r="I475" s="239"/>
      <c r="J475" s="239"/>
      <c r="K475" s="239"/>
      <c r="L475" s="239">
        <v>42.5</v>
      </c>
      <c r="M475" s="241"/>
    </row>
    <row r="476" spans="1:13" ht="18" customHeight="1">
      <c r="A476" s="372" t="s">
        <v>579</v>
      </c>
      <c r="B476" s="239"/>
      <c r="C476" s="239"/>
      <c r="D476" s="239"/>
      <c r="E476" s="245">
        <v>48</v>
      </c>
      <c r="F476" s="239"/>
      <c r="G476" s="239"/>
      <c r="H476" s="239"/>
      <c r="I476" s="239"/>
      <c r="J476" s="239"/>
      <c r="K476" s="245">
        <v>48</v>
      </c>
      <c r="L476" s="239"/>
      <c r="M476" s="241"/>
    </row>
    <row r="477" spans="1:13" ht="18" customHeight="1">
      <c r="A477" s="372" t="s">
        <v>580</v>
      </c>
      <c r="B477" s="239"/>
      <c r="C477" s="239"/>
      <c r="D477" s="239"/>
      <c r="E477" s="239">
        <v>48</v>
      </c>
      <c r="F477" s="239"/>
      <c r="G477" s="239"/>
      <c r="H477" s="239"/>
      <c r="I477" s="239"/>
      <c r="J477" s="239"/>
      <c r="K477" s="239">
        <v>45</v>
      </c>
      <c r="L477" s="239"/>
      <c r="M477" s="241"/>
    </row>
    <row r="478" spans="1:13" ht="26.25">
      <c r="A478" s="193" t="s">
        <v>454</v>
      </c>
      <c r="B478" s="235"/>
      <c r="C478" s="236" t="s">
        <v>455</v>
      </c>
      <c r="D478" s="187">
        <f>(F471+F472+F473+F474+F475)</f>
        <v>360.25</v>
      </c>
      <c r="E478" s="170"/>
      <c r="F478" s="236" t="s">
        <v>456</v>
      </c>
      <c r="G478" s="170">
        <f>(D478/450)*100</f>
        <v>80.055555555555557</v>
      </c>
      <c r="H478" s="170"/>
      <c r="I478" s="171"/>
      <c r="J478" s="536" t="s">
        <v>457</v>
      </c>
      <c r="K478" s="536"/>
      <c r="L478" s="561" t="str">
        <f>IF(G478&gt;=91,"A1",IF(G478&gt;=81,"A2",IF(G478&gt;=71,"B1",IF(G478&gt;=61,"B2",IF(G478&gt;=51,"C1",IF(G478&gt;=41,"C2",IF(G478&gt;=33,"D","E")))))))</f>
        <v>B1</v>
      </c>
      <c r="M478" s="561" t="str">
        <f t="shared" ref="M478:M480" si="9">IF(K478&gt;=91,"A1",IF(K478&gt;=81,"A2",IF(K478&gt;=71,"B1",IF(K478&gt;=61,"B2",IF(K478&gt;=51,"C1",IF(K478&gt;=41,"C2",IF(K478&gt;=33,"D","E")))))))</f>
        <v>E</v>
      </c>
    </row>
    <row r="479" spans="1:13" ht="26.25">
      <c r="A479" s="172" t="s">
        <v>458</v>
      </c>
      <c r="B479" s="235"/>
      <c r="C479" s="236" t="s">
        <v>459</v>
      </c>
      <c r="D479" s="187">
        <f>(L471+L472+L473+L474+L475)</f>
        <v>343</v>
      </c>
      <c r="E479" s="170"/>
      <c r="F479" s="236" t="s">
        <v>460</v>
      </c>
      <c r="G479" s="170">
        <f>D479/450*100</f>
        <v>76.222222222222229</v>
      </c>
      <c r="H479" s="170"/>
      <c r="I479" s="171"/>
      <c r="J479" s="536" t="s">
        <v>461</v>
      </c>
      <c r="K479" s="536"/>
      <c r="L479" s="561" t="str">
        <f>IF(G479&gt;=91,"A1",IF(G479&gt;=81,"A2",IF(G479&gt;=71,"B1",IF(G479&gt;=61,"B2",IF(G479&gt;=51,"C1",IF(G479&gt;=41,"C2",IF(G479&gt;=33,"D","E")))))))</f>
        <v>B1</v>
      </c>
      <c r="M479" s="561" t="str">
        <f t="shared" si="9"/>
        <v>E</v>
      </c>
    </row>
    <row r="480" spans="1:13" ht="18" customHeight="1">
      <c r="A480" s="197" t="s">
        <v>462</v>
      </c>
      <c r="B480" s="237"/>
      <c r="C480" s="237">
        <f>(D478+D479)</f>
        <v>703.25</v>
      </c>
      <c r="D480" s="237" t="s">
        <v>463</v>
      </c>
      <c r="E480" s="237"/>
      <c r="F480" s="232"/>
      <c r="G480" s="237"/>
      <c r="H480" s="237"/>
      <c r="I480" s="375">
        <f>(C480/900)*100</f>
        <v>78.138888888888886</v>
      </c>
      <c r="J480" s="237" t="s">
        <v>464</v>
      </c>
      <c r="K480" s="237"/>
      <c r="L480" s="537" t="str">
        <f>IF(I480&gt;=91,"A1",IF(I480&gt;=81,"A2",IF(I480&gt;=71,"B1",IF(I480&gt;=61,"B2",IF(I480&gt;=51,"C1",IF(I480&gt;=41,"C2",IF(I480&gt;=33,"D","E")))))))</f>
        <v>B1</v>
      </c>
      <c r="M480" s="537" t="str">
        <f t="shared" si="9"/>
        <v>E</v>
      </c>
    </row>
    <row r="481" spans="1:13" ht="18" customHeight="1">
      <c r="A481" s="538" t="s">
        <v>227</v>
      </c>
      <c r="B481" s="539"/>
      <c r="C481" s="539"/>
      <c r="D481" s="539"/>
      <c r="E481" s="539"/>
      <c r="F481" s="539"/>
      <c r="G481" s="539"/>
      <c r="H481" s="539"/>
      <c r="I481" s="539"/>
      <c r="J481" s="539"/>
      <c r="K481" s="539"/>
      <c r="L481" s="539"/>
      <c r="M481" s="540"/>
    </row>
    <row r="482" spans="1:13" ht="18" customHeight="1">
      <c r="A482" s="527" t="s">
        <v>228</v>
      </c>
      <c r="B482" s="528"/>
      <c r="C482" s="528"/>
      <c r="D482" s="528"/>
      <c r="E482" s="528"/>
      <c r="F482" s="528"/>
      <c r="G482" s="528"/>
      <c r="H482" s="528"/>
      <c r="I482" s="528"/>
      <c r="J482" s="528"/>
      <c r="K482" s="528"/>
      <c r="L482" s="528"/>
      <c r="M482" s="529"/>
    </row>
    <row r="483" spans="1:13" ht="18" customHeight="1">
      <c r="A483" s="527" t="s">
        <v>229</v>
      </c>
      <c r="B483" s="528"/>
      <c r="C483" s="528"/>
      <c r="D483" s="528"/>
      <c r="E483" s="528"/>
      <c r="F483" s="528" t="s">
        <v>230</v>
      </c>
      <c r="G483" s="528"/>
      <c r="H483" s="528"/>
      <c r="I483" s="528"/>
      <c r="J483" s="528"/>
      <c r="K483" s="528" t="s">
        <v>465</v>
      </c>
      <c r="L483" s="528"/>
      <c r="M483" s="529"/>
    </row>
    <row r="484" spans="1:13" ht="18" customHeight="1">
      <c r="A484" s="519" t="s">
        <v>231</v>
      </c>
      <c r="B484" s="520"/>
      <c r="C484" s="520"/>
      <c r="D484" s="520"/>
      <c r="E484" s="520"/>
      <c r="F484" s="521" t="s">
        <v>236</v>
      </c>
      <c r="G484" s="522"/>
      <c r="H484" s="522"/>
      <c r="I484" s="522"/>
      <c r="J484" s="522"/>
      <c r="K484" s="521" t="s">
        <v>236</v>
      </c>
      <c r="L484" s="522"/>
      <c r="M484" s="523"/>
    </row>
    <row r="485" spans="1:13" ht="18" customHeight="1">
      <c r="A485" s="527" t="s">
        <v>233</v>
      </c>
      <c r="B485" s="528"/>
      <c r="C485" s="528"/>
      <c r="D485" s="528"/>
      <c r="E485" s="528"/>
      <c r="F485" s="528"/>
      <c r="G485" s="528"/>
      <c r="H485" s="528"/>
      <c r="I485" s="528"/>
      <c r="J485" s="528"/>
      <c r="K485" s="528"/>
      <c r="L485" s="528"/>
      <c r="M485" s="529"/>
    </row>
    <row r="486" spans="1:13" ht="18" customHeight="1">
      <c r="A486" s="527" t="s">
        <v>229</v>
      </c>
      <c r="B486" s="528"/>
      <c r="C486" s="528"/>
      <c r="D486" s="528"/>
      <c r="E486" s="528"/>
      <c r="F486" s="528" t="s">
        <v>230</v>
      </c>
      <c r="G486" s="528"/>
      <c r="H486" s="528"/>
      <c r="I486" s="528"/>
      <c r="J486" s="528"/>
      <c r="K486" s="528" t="s">
        <v>465</v>
      </c>
      <c r="L486" s="528"/>
      <c r="M486" s="529"/>
    </row>
    <row r="487" spans="1:13" ht="18" customHeight="1">
      <c r="A487" s="534" t="s">
        <v>234</v>
      </c>
      <c r="B487" s="535"/>
      <c r="C487" s="535"/>
      <c r="D487" s="535"/>
      <c r="E487" s="535"/>
      <c r="F487" s="528" t="s">
        <v>232</v>
      </c>
      <c r="G487" s="528"/>
      <c r="H487" s="528"/>
      <c r="I487" s="528"/>
      <c r="J487" s="528"/>
      <c r="K487" s="528" t="s">
        <v>232</v>
      </c>
      <c r="L487" s="528"/>
      <c r="M487" s="529"/>
    </row>
    <row r="488" spans="1:13" ht="18" customHeight="1">
      <c r="A488" s="534" t="s">
        <v>235</v>
      </c>
      <c r="B488" s="535"/>
      <c r="C488" s="535"/>
      <c r="D488" s="535"/>
      <c r="E488" s="535"/>
      <c r="F488" s="567" t="s">
        <v>232</v>
      </c>
      <c r="G488" s="522"/>
      <c r="H488" s="522"/>
      <c r="I488" s="522"/>
      <c r="J488" s="522"/>
      <c r="K488" s="567" t="s">
        <v>232</v>
      </c>
      <c r="L488" s="522"/>
      <c r="M488" s="523"/>
    </row>
    <row r="489" spans="1:13" ht="18" customHeight="1">
      <c r="A489" s="530" t="s">
        <v>237</v>
      </c>
      <c r="B489" s="531"/>
      <c r="C489" s="531"/>
      <c r="D489" s="531"/>
      <c r="E489" s="532"/>
      <c r="F489" s="566" t="s">
        <v>232</v>
      </c>
      <c r="G489" s="525"/>
      <c r="H489" s="525"/>
      <c r="I489" s="525"/>
      <c r="J489" s="533"/>
      <c r="K489" s="566" t="s">
        <v>232</v>
      </c>
      <c r="L489" s="525"/>
      <c r="M489" s="526"/>
    </row>
    <row r="490" spans="1:13" ht="18" customHeight="1">
      <c r="A490" s="530" t="s">
        <v>238</v>
      </c>
      <c r="B490" s="531"/>
      <c r="C490" s="531"/>
      <c r="D490" s="531"/>
      <c r="E490" s="532"/>
      <c r="F490" s="566" t="s">
        <v>232</v>
      </c>
      <c r="G490" s="525"/>
      <c r="H490" s="525"/>
      <c r="I490" s="525"/>
      <c r="J490" s="533"/>
      <c r="K490" s="566" t="s">
        <v>232</v>
      </c>
      <c r="L490" s="525"/>
      <c r="M490" s="526"/>
    </row>
    <row r="491" spans="1:13" ht="18" customHeight="1">
      <c r="A491" s="527" t="s">
        <v>239</v>
      </c>
      <c r="B491" s="528"/>
      <c r="C491" s="528"/>
      <c r="D491" s="528"/>
      <c r="E491" s="528"/>
      <c r="F491" s="528"/>
      <c r="G491" s="528"/>
      <c r="H491" s="528"/>
      <c r="I491" s="528"/>
      <c r="J491" s="528"/>
      <c r="K491" s="528"/>
      <c r="L491" s="528"/>
      <c r="M491" s="529"/>
    </row>
    <row r="492" spans="1:13" ht="18" customHeight="1">
      <c r="A492" s="527" t="s">
        <v>229</v>
      </c>
      <c r="B492" s="528"/>
      <c r="C492" s="528"/>
      <c r="D492" s="528"/>
      <c r="E492" s="528"/>
      <c r="F492" s="528" t="s">
        <v>230</v>
      </c>
      <c r="G492" s="528"/>
      <c r="H492" s="528"/>
      <c r="I492" s="528"/>
      <c r="J492" s="528"/>
      <c r="K492" s="528" t="s">
        <v>465</v>
      </c>
      <c r="L492" s="528"/>
      <c r="M492" s="529"/>
    </row>
    <row r="493" spans="1:13" ht="18" customHeight="1">
      <c r="A493" s="519" t="s">
        <v>240</v>
      </c>
      <c r="B493" s="520"/>
      <c r="C493" s="520"/>
      <c r="D493" s="520"/>
      <c r="E493" s="520"/>
      <c r="F493" s="520"/>
      <c r="G493" s="561" t="s">
        <v>549</v>
      </c>
      <c r="H493" s="561"/>
      <c r="I493" s="561"/>
      <c r="J493" s="561"/>
      <c r="K493" s="561"/>
      <c r="L493" s="561"/>
      <c r="M493" s="562"/>
    </row>
    <row r="494" spans="1:13" ht="18" customHeight="1">
      <c r="A494" s="192" t="s">
        <v>466</v>
      </c>
      <c r="B494" s="563" t="s">
        <v>392</v>
      </c>
      <c r="C494" s="564"/>
      <c r="D494" s="564"/>
      <c r="E494" s="564"/>
      <c r="F494" s="564"/>
      <c r="G494" s="564"/>
      <c r="H494" s="564"/>
      <c r="I494" s="564"/>
      <c r="J494" s="564"/>
      <c r="K494" s="564"/>
      <c r="L494" s="564"/>
      <c r="M494" s="565"/>
    </row>
    <row r="495" spans="1:13" ht="18" customHeight="1">
      <c r="A495" s="192" t="s">
        <v>195</v>
      </c>
      <c r="B495" s="563" t="s">
        <v>542</v>
      </c>
      <c r="C495" s="564"/>
      <c r="D495" s="564"/>
      <c r="E495" s="564"/>
      <c r="F495" s="564"/>
      <c r="G495" s="564"/>
      <c r="H495" s="564"/>
      <c r="I495" s="564"/>
      <c r="J495" s="564"/>
      <c r="K495" s="564"/>
      <c r="L495" s="564"/>
      <c r="M495" s="565"/>
    </row>
    <row r="496" spans="1:13" ht="18" customHeight="1">
      <c r="A496" s="527" t="s">
        <v>467</v>
      </c>
      <c r="B496" s="528"/>
      <c r="C496" s="528"/>
      <c r="D496" s="522"/>
      <c r="E496" s="522"/>
      <c r="F496" s="522"/>
      <c r="G496" s="522"/>
      <c r="H496" s="522"/>
      <c r="I496" s="522"/>
      <c r="J496" s="528" t="s">
        <v>468</v>
      </c>
      <c r="K496" s="528"/>
      <c r="L496" s="528"/>
      <c r="M496" s="529"/>
    </row>
    <row r="497" spans="1:13" ht="18" customHeight="1">
      <c r="A497" s="527"/>
      <c r="B497" s="528"/>
      <c r="C497" s="528"/>
      <c r="D497" s="522"/>
      <c r="E497" s="522"/>
      <c r="F497" s="522"/>
      <c r="G497" s="522"/>
      <c r="H497" s="522"/>
      <c r="I497" s="522"/>
      <c r="J497" s="528"/>
      <c r="K497" s="528"/>
      <c r="L497" s="528"/>
      <c r="M497" s="529"/>
    </row>
    <row r="498" spans="1:13" ht="18" customHeight="1">
      <c r="A498" s="527"/>
      <c r="B498" s="528"/>
      <c r="C498" s="528"/>
      <c r="D498" s="522"/>
      <c r="E498" s="522"/>
      <c r="F498" s="522"/>
      <c r="G498" s="522"/>
      <c r="H498" s="522"/>
      <c r="I498" s="522"/>
      <c r="J498" s="528"/>
      <c r="K498" s="528"/>
      <c r="L498" s="528"/>
      <c r="M498" s="529"/>
    </row>
    <row r="499" spans="1:13" ht="18" customHeight="1">
      <c r="A499" s="527"/>
      <c r="B499" s="528"/>
      <c r="C499" s="528"/>
      <c r="D499" s="522"/>
      <c r="E499" s="522"/>
      <c r="F499" s="522"/>
      <c r="G499" s="522"/>
      <c r="H499" s="522"/>
      <c r="I499" s="522"/>
      <c r="J499" s="528"/>
      <c r="K499" s="528"/>
      <c r="L499" s="528"/>
      <c r="M499" s="529"/>
    </row>
    <row r="500" spans="1:13" ht="18" customHeight="1">
      <c r="A500" s="514" t="s">
        <v>243</v>
      </c>
      <c r="B500" s="515"/>
      <c r="C500" s="515"/>
      <c r="D500" s="515"/>
      <c r="E500" s="515"/>
      <c r="F500" s="515"/>
      <c r="G500" s="515"/>
      <c r="H500" s="516" t="s">
        <v>244</v>
      </c>
      <c r="I500" s="517"/>
      <c r="J500" s="517"/>
      <c r="K500" s="517"/>
      <c r="L500" s="517"/>
      <c r="M500" s="518"/>
    </row>
    <row r="501" spans="1:13" ht="18" customHeight="1">
      <c r="A501" s="200" t="s">
        <v>245</v>
      </c>
      <c r="B501" s="515" t="s">
        <v>12</v>
      </c>
      <c r="C501" s="515"/>
      <c r="D501" s="177" t="s">
        <v>245</v>
      </c>
      <c r="E501" s="201"/>
      <c r="F501" s="515" t="s">
        <v>12</v>
      </c>
      <c r="G501" s="515"/>
      <c r="H501" s="179"/>
      <c r="I501" s="179"/>
      <c r="J501" s="180" t="s">
        <v>246</v>
      </c>
      <c r="K501" s="179"/>
      <c r="L501" s="181" t="s">
        <v>12</v>
      </c>
      <c r="M501" s="182"/>
    </row>
    <row r="502" spans="1:13" ht="18" customHeight="1">
      <c r="A502" s="183" t="s">
        <v>247</v>
      </c>
      <c r="B502" s="511" t="s">
        <v>221</v>
      </c>
      <c r="C502" s="511"/>
      <c r="D502" s="511" t="s">
        <v>248</v>
      </c>
      <c r="E502" s="511"/>
      <c r="F502" s="511" t="s">
        <v>249</v>
      </c>
      <c r="G502" s="511"/>
      <c r="H502" s="179"/>
      <c r="I502" s="179"/>
      <c r="J502" s="512">
        <v>3</v>
      </c>
      <c r="K502" s="513"/>
      <c r="L502" s="201" t="s">
        <v>236</v>
      </c>
      <c r="M502" s="182"/>
    </row>
    <row r="503" spans="1:13" ht="18" customHeight="1">
      <c r="A503" s="183" t="s">
        <v>250</v>
      </c>
      <c r="B503" s="511" t="s">
        <v>251</v>
      </c>
      <c r="C503" s="511"/>
      <c r="D503" s="511" t="s">
        <v>252</v>
      </c>
      <c r="E503" s="511"/>
      <c r="F503" s="511" t="s">
        <v>253</v>
      </c>
      <c r="G503" s="511"/>
      <c r="H503" s="179"/>
      <c r="I503" s="179"/>
      <c r="J503" s="512">
        <v>2</v>
      </c>
      <c r="K503" s="513"/>
      <c r="L503" s="201" t="s">
        <v>232</v>
      </c>
      <c r="M503" s="182"/>
    </row>
    <row r="504" spans="1:13" ht="18" customHeight="1">
      <c r="A504" s="183" t="s">
        <v>254</v>
      </c>
      <c r="B504" s="511" t="s">
        <v>255</v>
      </c>
      <c r="C504" s="511"/>
      <c r="D504" s="511" t="s">
        <v>256</v>
      </c>
      <c r="E504" s="511"/>
      <c r="F504" s="511" t="s">
        <v>257</v>
      </c>
      <c r="G504" s="511"/>
      <c r="H504" s="179"/>
      <c r="I504" s="179"/>
      <c r="J504" s="512">
        <v>1</v>
      </c>
      <c r="K504" s="513"/>
      <c r="L504" s="201" t="s">
        <v>258</v>
      </c>
      <c r="M504" s="182"/>
    </row>
    <row r="505" spans="1:13" ht="18" customHeight="1" thickBot="1">
      <c r="A505" s="184" t="s">
        <v>259</v>
      </c>
      <c r="B505" s="509" t="s">
        <v>260</v>
      </c>
      <c r="C505" s="509"/>
      <c r="D505" s="510" t="s">
        <v>261</v>
      </c>
      <c r="E505" s="510"/>
      <c r="F505" s="510" t="s">
        <v>262</v>
      </c>
      <c r="G505" s="510"/>
      <c r="H505" s="185"/>
      <c r="I505" s="185"/>
      <c r="J505" s="185"/>
      <c r="K505" s="185"/>
      <c r="L505" s="185"/>
      <c r="M505" s="186"/>
    </row>
    <row r="509" spans="1:13" ht="18" customHeight="1" thickBot="1"/>
    <row r="510" spans="1:13" ht="18" customHeight="1">
      <c r="A510" s="157"/>
      <c r="B510" s="557" t="s">
        <v>426</v>
      </c>
      <c r="C510" s="557"/>
      <c r="D510" s="557"/>
      <c r="E510" s="557"/>
      <c r="F510" s="557"/>
      <c r="G510" s="557"/>
      <c r="H510" s="557"/>
      <c r="I510" s="558"/>
      <c r="J510" s="559" t="s">
        <v>427</v>
      </c>
      <c r="K510" s="557"/>
      <c r="L510" s="557"/>
      <c r="M510" s="560"/>
    </row>
    <row r="511" spans="1:13" ht="18" customHeight="1">
      <c r="A511" s="546" t="s">
        <v>428</v>
      </c>
      <c r="B511" s="547"/>
      <c r="C511" s="547"/>
      <c r="D511" s="547"/>
      <c r="E511" s="547"/>
      <c r="F511" s="547"/>
      <c r="G511" s="547"/>
      <c r="H511" s="547"/>
      <c r="I511" s="547"/>
      <c r="J511" s="547"/>
      <c r="K511" s="547"/>
      <c r="L511" s="547"/>
      <c r="M511" s="548"/>
    </row>
    <row r="512" spans="1:13" ht="18" customHeight="1">
      <c r="A512" s="158"/>
      <c r="B512" s="549" t="s">
        <v>429</v>
      </c>
      <c r="C512" s="549"/>
      <c r="D512" s="549"/>
      <c r="E512" s="550"/>
      <c r="F512" s="159" t="s">
        <v>430</v>
      </c>
      <c r="G512" s="159"/>
      <c r="H512" s="551" t="s">
        <v>431</v>
      </c>
      <c r="I512" s="552"/>
      <c r="J512" s="553"/>
      <c r="K512" s="160" t="s">
        <v>432</v>
      </c>
      <c r="L512" s="193"/>
      <c r="M512" s="162"/>
    </row>
    <row r="513" spans="1:13" ht="18" customHeight="1">
      <c r="A513" s="554" t="s">
        <v>433</v>
      </c>
      <c r="B513" s="552"/>
      <c r="C513" s="552"/>
      <c r="D513" s="552"/>
      <c r="E513" s="552"/>
      <c r="F513" s="552"/>
      <c r="G513" s="552"/>
      <c r="H513" s="552"/>
      <c r="I513" s="552"/>
      <c r="J513" s="552"/>
      <c r="K513" s="552"/>
      <c r="L513" s="552"/>
      <c r="M513" s="555"/>
    </row>
    <row r="514" spans="1:13" ht="18" customHeight="1">
      <c r="A514" s="530" t="s">
        <v>434</v>
      </c>
      <c r="B514" s="531"/>
      <c r="C514" s="531"/>
      <c r="D514" s="531"/>
      <c r="E514" s="531"/>
      <c r="F514" s="531"/>
      <c r="G514" s="531"/>
      <c r="H514" s="531"/>
      <c r="I514" s="531"/>
      <c r="J514" s="531"/>
      <c r="K514" s="531"/>
      <c r="L514" s="531"/>
      <c r="M514" s="556"/>
    </row>
    <row r="515" spans="1:13" ht="18" customHeight="1">
      <c r="A515" s="534" t="s">
        <v>435</v>
      </c>
      <c r="B515" s="535"/>
      <c r="C515" s="573" t="s">
        <v>23</v>
      </c>
      <c r="D515" s="569"/>
      <c r="E515" s="569"/>
      <c r="F515" s="569"/>
      <c r="G515" s="570"/>
      <c r="H515" s="194" t="s">
        <v>436</v>
      </c>
      <c r="I515" s="164"/>
      <c r="J515" s="571">
        <v>11</v>
      </c>
      <c r="K515" s="571"/>
      <c r="L515" s="571"/>
      <c r="M515" s="572"/>
    </row>
    <row r="516" spans="1:13" ht="18" customHeight="1">
      <c r="A516" s="534" t="s">
        <v>437</v>
      </c>
      <c r="B516" s="535"/>
      <c r="C516" s="573" t="s">
        <v>478</v>
      </c>
      <c r="D516" s="569"/>
      <c r="E516" s="569"/>
      <c r="F516" s="569"/>
      <c r="G516" s="570"/>
      <c r="H516" s="194" t="s">
        <v>438</v>
      </c>
      <c r="I516" s="164"/>
      <c r="J516" s="571">
        <v>1377</v>
      </c>
      <c r="K516" s="571"/>
      <c r="L516" s="571"/>
      <c r="M516" s="572"/>
    </row>
    <row r="517" spans="1:13" ht="18" customHeight="1">
      <c r="A517" s="534" t="s">
        <v>439</v>
      </c>
      <c r="B517" s="535"/>
      <c r="C517" s="568">
        <v>42691</v>
      </c>
      <c r="D517" s="569"/>
      <c r="E517" s="569"/>
      <c r="F517" s="569"/>
      <c r="G517" s="570"/>
      <c r="H517" s="194" t="s">
        <v>440</v>
      </c>
      <c r="I517" s="164"/>
      <c r="J517" s="571">
        <v>9070091980</v>
      </c>
      <c r="K517" s="571"/>
      <c r="L517" s="571"/>
      <c r="M517" s="572"/>
    </row>
    <row r="518" spans="1:13" ht="18" customHeight="1">
      <c r="A518" s="534" t="s">
        <v>441</v>
      </c>
      <c r="B518" s="535"/>
      <c r="C518" s="573" t="s">
        <v>93</v>
      </c>
      <c r="D518" s="569"/>
      <c r="E518" s="569"/>
      <c r="F518" s="569"/>
      <c r="G518" s="570"/>
      <c r="H518" s="519" t="s">
        <v>134</v>
      </c>
      <c r="I518" s="520"/>
      <c r="J518" s="571" t="s">
        <v>92</v>
      </c>
      <c r="K518" s="571"/>
      <c r="L518" s="571"/>
      <c r="M518" s="572"/>
    </row>
    <row r="519" spans="1:13" ht="18" customHeight="1">
      <c r="A519" s="527" t="s">
        <v>442</v>
      </c>
      <c r="B519" s="528"/>
      <c r="C519" s="528"/>
      <c r="D519" s="528"/>
      <c r="E519" s="528"/>
      <c r="F519" s="528"/>
      <c r="G519" s="528"/>
      <c r="H519" s="528"/>
      <c r="I519" s="528"/>
      <c r="J519" s="528"/>
      <c r="K519" s="528"/>
      <c r="L519" s="528"/>
      <c r="M519" s="529"/>
    </row>
    <row r="520" spans="1:13" ht="18" customHeight="1">
      <c r="A520" s="541" t="s">
        <v>443</v>
      </c>
      <c r="B520" s="528" t="s">
        <v>444</v>
      </c>
      <c r="C520" s="528"/>
      <c r="D520" s="528"/>
      <c r="E520" s="528"/>
      <c r="F520" s="528"/>
      <c r="G520" s="528"/>
      <c r="H520" s="528" t="s">
        <v>445</v>
      </c>
      <c r="I520" s="528"/>
      <c r="J520" s="528"/>
      <c r="K520" s="528"/>
      <c r="L520" s="528"/>
      <c r="M520" s="529"/>
    </row>
    <row r="521" spans="1:13" ht="30">
      <c r="A521" s="541"/>
      <c r="B521" s="165" t="s">
        <v>446</v>
      </c>
      <c r="C521" s="165" t="s">
        <v>447</v>
      </c>
      <c r="D521" s="165" t="s">
        <v>448</v>
      </c>
      <c r="E521" s="165" t="s">
        <v>449</v>
      </c>
      <c r="F521" s="165">
        <v>100</v>
      </c>
      <c r="G521" s="166" t="s">
        <v>126</v>
      </c>
      <c r="H521" s="165" t="s">
        <v>450</v>
      </c>
      <c r="I521" s="165" t="s">
        <v>447</v>
      </c>
      <c r="J521" s="165" t="s">
        <v>448</v>
      </c>
      <c r="K521" s="165" t="s">
        <v>451</v>
      </c>
      <c r="L521" s="165">
        <v>100</v>
      </c>
      <c r="M521" s="167" t="s">
        <v>126</v>
      </c>
    </row>
    <row r="522" spans="1:13" ht="18" customHeight="1">
      <c r="A522" s="192" t="s">
        <v>5</v>
      </c>
      <c r="B522" s="215">
        <v>10</v>
      </c>
      <c r="C522" s="239">
        <v>5</v>
      </c>
      <c r="D522" s="239">
        <v>5</v>
      </c>
      <c r="E522" s="215">
        <v>78</v>
      </c>
      <c r="F522" s="249">
        <v>98</v>
      </c>
      <c r="G522" s="239" t="s">
        <v>221</v>
      </c>
      <c r="H522" s="239">
        <v>10</v>
      </c>
      <c r="I522" s="239">
        <v>5</v>
      </c>
      <c r="J522" s="239">
        <v>5</v>
      </c>
      <c r="K522" s="246">
        <v>78</v>
      </c>
      <c r="L522" s="249">
        <v>98</v>
      </c>
      <c r="M522" s="241" t="s">
        <v>221</v>
      </c>
    </row>
    <row r="523" spans="1:13" ht="18" customHeight="1">
      <c r="A523" s="192" t="s">
        <v>6</v>
      </c>
      <c r="B523" s="217">
        <v>10</v>
      </c>
      <c r="C523" s="239">
        <v>5</v>
      </c>
      <c r="D523" s="239">
        <v>5</v>
      </c>
      <c r="E523" s="239">
        <v>80</v>
      </c>
      <c r="F523" s="249">
        <v>100</v>
      </c>
      <c r="G523" s="239" t="s">
        <v>221</v>
      </c>
      <c r="H523" s="239">
        <v>9.75</v>
      </c>
      <c r="I523" s="239">
        <v>5</v>
      </c>
      <c r="J523" s="239">
        <v>5</v>
      </c>
      <c r="K523" s="239">
        <v>77</v>
      </c>
      <c r="L523" s="150">
        <v>96.75</v>
      </c>
      <c r="M523" s="241" t="s">
        <v>221</v>
      </c>
    </row>
    <row r="524" spans="1:13" ht="18" customHeight="1">
      <c r="A524" s="192" t="s">
        <v>452</v>
      </c>
      <c r="B524" s="239">
        <v>10</v>
      </c>
      <c r="C524" s="239">
        <v>5</v>
      </c>
      <c r="D524" s="239">
        <v>5</v>
      </c>
      <c r="E524" s="239">
        <v>80</v>
      </c>
      <c r="F524" s="233">
        <v>100</v>
      </c>
      <c r="G524" s="239" t="s">
        <v>221</v>
      </c>
      <c r="H524" s="239">
        <v>10</v>
      </c>
      <c r="I524" s="239">
        <v>5</v>
      </c>
      <c r="J524" s="239">
        <v>5</v>
      </c>
      <c r="K524" s="242">
        <v>79</v>
      </c>
      <c r="L524" s="233">
        <v>99</v>
      </c>
      <c r="M524" s="241" t="s">
        <v>221</v>
      </c>
    </row>
    <row r="525" spans="1:13" ht="18" customHeight="1">
      <c r="A525" s="192" t="s">
        <v>417</v>
      </c>
      <c r="B525" s="239">
        <v>10</v>
      </c>
      <c r="C525" s="239">
        <v>5</v>
      </c>
      <c r="D525" s="239">
        <v>5</v>
      </c>
      <c r="E525" s="239">
        <v>80</v>
      </c>
      <c r="F525" s="233">
        <v>100</v>
      </c>
      <c r="G525" s="239" t="s">
        <v>221</v>
      </c>
      <c r="H525" s="243">
        <v>10</v>
      </c>
      <c r="I525" s="246">
        <v>5</v>
      </c>
      <c r="J525" s="246">
        <v>5</v>
      </c>
      <c r="K525" s="242">
        <v>78</v>
      </c>
      <c r="L525" s="233">
        <v>98</v>
      </c>
      <c r="M525" s="241" t="s">
        <v>221</v>
      </c>
    </row>
    <row r="526" spans="1:13" ht="18" customHeight="1">
      <c r="A526" s="192" t="s">
        <v>474</v>
      </c>
      <c r="B526" s="239"/>
      <c r="C526" s="239"/>
      <c r="D526" s="239"/>
      <c r="E526" s="244"/>
      <c r="F526" s="147">
        <v>48</v>
      </c>
      <c r="G526" s="239"/>
      <c r="H526" s="239"/>
      <c r="I526" s="239"/>
      <c r="J526" s="239"/>
      <c r="K526" s="239"/>
      <c r="L526" s="239">
        <v>50</v>
      </c>
      <c r="M526" s="241"/>
    </row>
    <row r="527" spans="1:13" ht="18" customHeight="1">
      <c r="A527" s="372" t="s">
        <v>579</v>
      </c>
      <c r="B527" s="239"/>
      <c r="C527" s="239"/>
      <c r="D527" s="239"/>
      <c r="E527" s="245">
        <v>50</v>
      </c>
      <c r="F527" s="239"/>
      <c r="G527" s="239"/>
      <c r="H527" s="239"/>
      <c r="I527" s="239"/>
      <c r="J527" s="239"/>
      <c r="K527" s="245">
        <v>50</v>
      </c>
      <c r="L527" s="239"/>
      <c r="M527" s="241"/>
    </row>
    <row r="528" spans="1:13" ht="18" customHeight="1">
      <c r="A528" s="372" t="s">
        <v>580</v>
      </c>
      <c r="B528" s="239"/>
      <c r="C528" s="239"/>
      <c r="D528" s="239"/>
      <c r="E528" s="239">
        <v>50</v>
      </c>
      <c r="F528" s="239"/>
      <c r="G528" s="239"/>
      <c r="H528" s="239"/>
      <c r="I528" s="239"/>
      <c r="J528" s="239"/>
      <c r="K528" s="239">
        <v>50</v>
      </c>
      <c r="L528" s="239"/>
      <c r="M528" s="241"/>
    </row>
    <row r="529" spans="1:13" ht="26.25">
      <c r="A529" s="193" t="s">
        <v>454</v>
      </c>
      <c r="B529" s="235"/>
      <c r="C529" s="236" t="s">
        <v>455</v>
      </c>
      <c r="D529" s="187">
        <f>(F522+F523+F524+F525+F526)</f>
        <v>446</v>
      </c>
      <c r="E529" s="170"/>
      <c r="F529" s="236" t="s">
        <v>456</v>
      </c>
      <c r="G529" s="170">
        <f>(D529/450)*100</f>
        <v>99.111111111111114</v>
      </c>
      <c r="H529" s="170"/>
      <c r="I529" s="171"/>
      <c r="J529" s="536" t="s">
        <v>457</v>
      </c>
      <c r="K529" s="536"/>
      <c r="L529" s="561" t="str">
        <f>IF(G529&gt;=91,"A1",IF(G529&gt;=81,"A2",IF(G529&gt;=71,"B1",IF(G529&gt;=61,"B2",IF(G529&gt;=51,"C1",IF(G529&gt;=41,"C2",IF(G529&gt;=33,"D","E")))))))</f>
        <v>A1</v>
      </c>
      <c r="M529" s="561" t="str">
        <f t="shared" ref="M529:M531" si="10">IF(K529&gt;=91,"A1",IF(K529&gt;=81,"A2",IF(K529&gt;=71,"B1",IF(K529&gt;=61,"B2",IF(K529&gt;=51,"C1",IF(K529&gt;=41,"C2",IF(K529&gt;=33,"D","E")))))))</f>
        <v>E</v>
      </c>
    </row>
    <row r="530" spans="1:13" ht="26.25">
      <c r="A530" s="172" t="s">
        <v>458</v>
      </c>
      <c r="B530" s="235"/>
      <c r="C530" s="236" t="s">
        <v>459</v>
      </c>
      <c r="D530" s="187">
        <f>(L522+L523+L524+L525+L526)</f>
        <v>441.75</v>
      </c>
      <c r="E530" s="170"/>
      <c r="F530" s="236" t="s">
        <v>460</v>
      </c>
      <c r="G530" s="170">
        <f>D530/450*100</f>
        <v>98.166666666666671</v>
      </c>
      <c r="H530" s="170"/>
      <c r="I530" s="171"/>
      <c r="J530" s="536" t="s">
        <v>461</v>
      </c>
      <c r="K530" s="536"/>
      <c r="L530" s="561" t="str">
        <f>IF(G530&gt;=91,"A1",IF(G530&gt;=81,"A2",IF(G530&gt;=71,"B1",IF(G530&gt;=61,"B2",IF(G530&gt;=51,"C1",IF(G530&gt;=41,"C2",IF(G530&gt;=33,"D","E")))))))</f>
        <v>A1</v>
      </c>
      <c r="M530" s="561" t="str">
        <f t="shared" si="10"/>
        <v>E</v>
      </c>
    </row>
    <row r="531" spans="1:13" ht="18" customHeight="1">
      <c r="A531" s="197" t="s">
        <v>462</v>
      </c>
      <c r="B531" s="237"/>
      <c r="C531" s="237">
        <f>(D529+D530)</f>
        <v>887.75</v>
      </c>
      <c r="D531" s="237" t="s">
        <v>463</v>
      </c>
      <c r="E531" s="237"/>
      <c r="F531" s="232"/>
      <c r="G531" s="237"/>
      <c r="H531" s="237"/>
      <c r="I531" s="375">
        <f>(C531/900)*100</f>
        <v>98.638888888888886</v>
      </c>
      <c r="J531" s="237" t="s">
        <v>464</v>
      </c>
      <c r="K531" s="237"/>
      <c r="L531" s="537" t="str">
        <f>IF(I531&gt;=91,"A1",IF(I531&gt;=81,"A2",IF(I531&gt;=71,"B1",IF(I531&gt;=61,"B2",IF(I531&gt;=51,"C1",IF(I531&gt;=41,"C2",IF(I531&gt;=33,"D","E")))))))</f>
        <v>A1</v>
      </c>
      <c r="M531" s="537" t="str">
        <f t="shared" si="10"/>
        <v>E</v>
      </c>
    </row>
    <row r="532" spans="1:13" ht="18" customHeight="1">
      <c r="A532" s="538" t="s">
        <v>227</v>
      </c>
      <c r="B532" s="539"/>
      <c r="C532" s="539"/>
      <c r="D532" s="539"/>
      <c r="E532" s="539"/>
      <c r="F532" s="539"/>
      <c r="G532" s="539"/>
      <c r="H532" s="539"/>
      <c r="I532" s="539"/>
      <c r="J532" s="539"/>
      <c r="K532" s="539"/>
      <c r="L532" s="539"/>
      <c r="M532" s="540"/>
    </row>
    <row r="533" spans="1:13" ht="18" customHeight="1">
      <c r="A533" s="527" t="s">
        <v>228</v>
      </c>
      <c r="B533" s="528"/>
      <c r="C533" s="528"/>
      <c r="D533" s="528"/>
      <c r="E533" s="528"/>
      <c r="F533" s="528"/>
      <c r="G533" s="528"/>
      <c r="H533" s="528"/>
      <c r="I533" s="528"/>
      <c r="J533" s="528"/>
      <c r="K533" s="528"/>
      <c r="L533" s="528"/>
      <c r="M533" s="529"/>
    </row>
    <row r="534" spans="1:13" ht="18" customHeight="1">
      <c r="A534" s="527" t="s">
        <v>229</v>
      </c>
      <c r="B534" s="528"/>
      <c r="C534" s="528"/>
      <c r="D534" s="528"/>
      <c r="E534" s="528"/>
      <c r="F534" s="528" t="s">
        <v>230</v>
      </c>
      <c r="G534" s="528"/>
      <c r="H534" s="528"/>
      <c r="I534" s="528"/>
      <c r="J534" s="528"/>
      <c r="K534" s="528" t="s">
        <v>465</v>
      </c>
      <c r="L534" s="528"/>
      <c r="M534" s="529"/>
    </row>
    <row r="535" spans="1:13" ht="18" customHeight="1">
      <c r="A535" s="519" t="s">
        <v>231</v>
      </c>
      <c r="B535" s="520"/>
      <c r="C535" s="520"/>
      <c r="D535" s="520"/>
      <c r="E535" s="520"/>
      <c r="F535" s="521" t="s">
        <v>236</v>
      </c>
      <c r="G535" s="522"/>
      <c r="H535" s="522"/>
      <c r="I535" s="522"/>
      <c r="J535" s="522"/>
      <c r="K535" s="521" t="s">
        <v>236</v>
      </c>
      <c r="L535" s="522"/>
      <c r="M535" s="523"/>
    </row>
    <row r="536" spans="1:13" ht="18" customHeight="1">
      <c r="A536" s="527" t="s">
        <v>233</v>
      </c>
      <c r="B536" s="528"/>
      <c r="C536" s="528"/>
      <c r="D536" s="528"/>
      <c r="E536" s="528"/>
      <c r="F536" s="528"/>
      <c r="G536" s="528"/>
      <c r="H536" s="528"/>
      <c r="I536" s="528"/>
      <c r="J536" s="528"/>
      <c r="K536" s="528"/>
      <c r="L536" s="528"/>
      <c r="M536" s="529"/>
    </row>
    <row r="537" spans="1:13" ht="18" customHeight="1">
      <c r="A537" s="527" t="s">
        <v>229</v>
      </c>
      <c r="B537" s="528"/>
      <c r="C537" s="528"/>
      <c r="D537" s="528"/>
      <c r="E537" s="528"/>
      <c r="F537" s="528" t="s">
        <v>230</v>
      </c>
      <c r="G537" s="528"/>
      <c r="H537" s="528"/>
      <c r="I537" s="528"/>
      <c r="J537" s="528"/>
      <c r="K537" s="528" t="s">
        <v>465</v>
      </c>
      <c r="L537" s="528"/>
      <c r="M537" s="529"/>
    </row>
    <row r="538" spans="1:13" ht="18" customHeight="1">
      <c r="A538" s="534" t="s">
        <v>234</v>
      </c>
      <c r="B538" s="535"/>
      <c r="C538" s="535"/>
      <c r="D538" s="535"/>
      <c r="E538" s="535"/>
      <c r="F538" s="528" t="s">
        <v>236</v>
      </c>
      <c r="G538" s="528"/>
      <c r="H538" s="528"/>
      <c r="I538" s="528"/>
      <c r="J538" s="528"/>
      <c r="K538" s="528" t="s">
        <v>236</v>
      </c>
      <c r="L538" s="528"/>
      <c r="M538" s="529"/>
    </row>
    <row r="539" spans="1:13" ht="18" customHeight="1">
      <c r="A539" s="534" t="s">
        <v>235</v>
      </c>
      <c r="B539" s="535"/>
      <c r="C539" s="535"/>
      <c r="D539" s="535"/>
      <c r="E539" s="535"/>
      <c r="F539" s="567" t="s">
        <v>236</v>
      </c>
      <c r="G539" s="522"/>
      <c r="H539" s="522"/>
      <c r="I539" s="522"/>
      <c r="J539" s="522"/>
      <c r="K539" s="567" t="s">
        <v>236</v>
      </c>
      <c r="L539" s="522"/>
      <c r="M539" s="523"/>
    </row>
    <row r="540" spans="1:13" ht="18" customHeight="1">
      <c r="A540" s="530" t="s">
        <v>237</v>
      </c>
      <c r="B540" s="531"/>
      <c r="C540" s="531"/>
      <c r="D540" s="531"/>
      <c r="E540" s="532"/>
      <c r="F540" s="566" t="s">
        <v>236</v>
      </c>
      <c r="G540" s="525"/>
      <c r="H540" s="525"/>
      <c r="I540" s="525"/>
      <c r="J540" s="533"/>
      <c r="K540" s="566" t="s">
        <v>236</v>
      </c>
      <c r="L540" s="525"/>
      <c r="M540" s="526"/>
    </row>
    <row r="541" spans="1:13" ht="18" customHeight="1">
      <c r="A541" s="530" t="s">
        <v>238</v>
      </c>
      <c r="B541" s="531"/>
      <c r="C541" s="531"/>
      <c r="D541" s="531"/>
      <c r="E541" s="532"/>
      <c r="F541" s="566" t="s">
        <v>236</v>
      </c>
      <c r="G541" s="525"/>
      <c r="H541" s="525"/>
      <c r="I541" s="525"/>
      <c r="J541" s="533"/>
      <c r="K541" s="566" t="s">
        <v>236</v>
      </c>
      <c r="L541" s="525"/>
      <c r="M541" s="526"/>
    </row>
    <row r="542" spans="1:13" ht="18" customHeight="1">
      <c r="A542" s="527" t="s">
        <v>239</v>
      </c>
      <c r="B542" s="528"/>
      <c r="C542" s="528"/>
      <c r="D542" s="528"/>
      <c r="E542" s="528"/>
      <c r="F542" s="528"/>
      <c r="G542" s="528"/>
      <c r="H542" s="528"/>
      <c r="I542" s="528"/>
      <c r="J542" s="528"/>
      <c r="K542" s="528"/>
      <c r="L542" s="528"/>
      <c r="M542" s="529"/>
    </row>
    <row r="543" spans="1:13" ht="18" customHeight="1">
      <c r="A543" s="527" t="s">
        <v>229</v>
      </c>
      <c r="B543" s="528"/>
      <c r="C543" s="528"/>
      <c r="D543" s="528"/>
      <c r="E543" s="528"/>
      <c r="F543" s="528" t="s">
        <v>230</v>
      </c>
      <c r="G543" s="528"/>
      <c r="H543" s="528"/>
      <c r="I543" s="528"/>
      <c r="J543" s="528"/>
      <c r="K543" s="528" t="s">
        <v>465</v>
      </c>
      <c r="L543" s="528"/>
      <c r="M543" s="529"/>
    </row>
    <row r="544" spans="1:13" ht="18" customHeight="1">
      <c r="A544" s="519" t="s">
        <v>240</v>
      </c>
      <c r="B544" s="520"/>
      <c r="C544" s="520"/>
      <c r="D544" s="520"/>
      <c r="E544" s="520"/>
      <c r="F544" s="520"/>
      <c r="G544" s="561" t="s">
        <v>550</v>
      </c>
      <c r="H544" s="561"/>
      <c r="I544" s="561"/>
      <c r="J544" s="561"/>
      <c r="K544" s="561"/>
      <c r="L544" s="561"/>
      <c r="M544" s="562"/>
    </row>
    <row r="545" spans="1:13" ht="18" customHeight="1">
      <c r="A545" s="192" t="s">
        <v>466</v>
      </c>
      <c r="B545" s="563" t="s">
        <v>210</v>
      </c>
      <c r="C545" s="564"/>
      <c r="D545" s="564"/>
      <c r="E545" s="564"/>
      <c r="F545" s="564"/>
      <c r="G545" s="564"/>
      <c r="H545" s="564"/>
      <c r="I545" s="564"/>
      <c r="J545" s="564"/>
      <c r="K545" s="564"/>
      <c r="L545" s="564"/>
      <c r="M545" s="565"/>
    </row>
    <row r="546" spans="1:13" ht="18" customHeight="1">
      <c r="A546" s="192" t="s">
        <v>195</v>
      </c>
      <c r="B546" s="563" t="s">
        <v>542</v>
      </c>
      <c r="C546" s="564"/>
      <c r="D546" s="564"/>
      <c r="E546" s="564"/>
      <c r="F546" s="564"/>
      <c r="G546" s="564"/>
      <c r="H546" s="564"/>
      <c r="I546" s="564"/>
      <c r="J546" s="564"/>
      <c r="K546" s="564"/>
      <c r="L546" s="564"/>
      <c r="M546" s="565"/>
    </row>
    <row r="547" spans="1:13" ht="18" customHeight="1">
      <c r="A547" s="527" t="s">
        <v>467</v>
      </c>
      <c r="B547" s="528"/>
      <c r="C547" s="528"/>
      <c r="D547" s="522"/>
      <c r="E547" s="522"/>
      <c r="F547" s="522"/>
      <c r="G547" s="522"/>
      <c r="H547" s="522"/>
      <c r="I547" s="522"/>
      <c r="J547" s="528" t="s">
        <v>468</v>
      </c>
      <c r="K547" s="528"/>
      <c r="L547" s="528"/>
      <c r="M547" s="529"/>
    </row>
    <row r="548" spans="1:13" ht="18" customHeight="1">
      <c r="A548" s="527"/>
      <c r="B548" s="528"/>
      <c r="C548" s="528"/>
      <c r="D548" s="522"/>
      <c r="E548" s="522"/>
      <c r="F548" s="522"/>
      <c r="G548" s="522"/>
      <c r="H548" s="522"/>
      <c r="I548" s="522"/>
      <c r="J548" s="528"/>
      <c r="K548" s="528"/>
      <c r="L548" s="528"/>
      <c r="M548" s="529"/>
    </row>
    <row r="549" spans="1:13" ht="18" customHeight="1">
      <c r="A549" s="527"/>
      <c r="B549" s="528"/>
      <c r="C549" s="528"/>
      <c r="D549" s="522"/>
      <c r="E549" s="522"/>
      <c r="F549" s="522"/>
      <c r="G549" s="522"/>
      <c r="H549" s="522"/>
      <c r="I549" s="522"/>
      <c r="J549" s="528"/>
      <c r="K549" s="528"/>
      <c r="L549" s="528"/>
      <c r="M549" s="529"/>
    </row>
    <row r="550" spans="1:13" ht="18" customHeight="1">
      <c r="A550" s="527"/>
      <c r="B550" s="528"/>
      <c r="C550" s="528"/>
      <c r="D550" s="522"/>
      <c r="E550" s="522"/>
      <c r="F550" s="522"/>
      <c r="G550" s="522"/>
      <c r="H550" s="522"/>
      <c r="I550" s="522"/>
      <c r="J550" s="528"/>
      <c r="K550" s="528"/>
      <c r="L550" s="528"/>
      <c r="M550" s="529"/>
    </row>
    <row r="551" spans="1:13" ht="18" customHeight="1">
      <c r="A551" s="514" t="s">
        <v>243</v>
      </c>
      <c r="B551" s="515"/>
      <c r="C551" s="515"/>
      <c r="D551" s="515"/>
      <c r="E551" s="515"/>
      <c r="F551" s="515"/>
      <c r="G551" s="515"/>
      <c r="H551" s="516" t="s">
        <v>244</v>
      </c>
      <c r="I551" s="517"/>
      <c r="J551" s="517"/>
      <c r="K551" s="517"/>
      <c r="L551" s="517"/>
      <c r="M551" s="518"/>
    </row>
    <row r="552" spans="1:13" ht="18" customHeight="1">
      <c r="A552" s="200" t="s">
        <v>245</v>
      </c>
      <c r="B552" s="515" t="s">
        <v>12</v>
      </c>
      <c r="C552" s="515"/>
      <c r="D552" s="177" t="s">
        <v>245</v>
      </c>
      <c r="E552" s="201"/>
      <c r="F552" s="515" t="s">
        <v>12</v>
      </c>
      <c r="G552" s="515"/>
      <c r="H552" s="179"/>
      <c r="I552" s="179"/>
      <c r="J552" s="180" t="s">
        <v>246</v>
      </c>
      <c r="K552" s="179"/>
      <c r="L552" s="181" t="s">
        <v>12</v>
      </c>
      <c r="M552" s="182"/>
    </row>
    <row r="553" spans="1:13" ht="18" customHeight="1">
      <c r="A553" s="183" t="s">
        <v>247</v>
      </c>
      <c r="B553" s="511" t="s">
        <v>221</v>
      </c>
      <c r="C553" s="511"/>
      <c r="D553" s="511" t="s">
        <v>248</v>
      </c>
      <c r="E553" s="511"/>
      <c r="F553" s="511" t="s">
        <v>249</v>
      </c>
      <c r="G553" s="511"/>
      <c r="H553" s="179"/>
      <c r="I553" s="179"/>
      <c r="J553" s="512">
        <v>3</v>
      </c>
      <c r="K553" s="513"/>
      <c r="L553" s="201" t="s">
        <v>236</v>
      </c>
      <c r="M553" s="182"/>
    </row>
    <row r="554" spans="1:13" ht="18" customHeight="1">
      <c r="A554" s="183" t="s">
        <v>250</v>
      </c>
      <c r="B554" s="511" t="s">
        <v>251</v>
      </c>
      <c r="C554" s="511"/>
      <c r="D554" s="511" t="s">
        <v>252</v>
      </c>
      <c r="E554" s="511"/>
      <c r="F554" s="511" t="s">
        <v>253</v>
      </c>
      <c r="G554" s="511"/>
      <c r="H554" s="179"/>
      <c r="I554" s="179"/>
      <c r="J554" s="512">
        <v>2</v>
      </c>
      <c r="K554" s="513"/>
      <c r="L554" s="201" t="s">
        <v>232</v>
      </c>
      <c r="M554" s="182"/>
    </row>
    <row r="555" spans="1:13" ht="18" customHeight="1">
      <c r="A555" s="183" t="s">
        <v>254</v>
      </c>
      <c r="B555" s="511" t="s">
        <v>255</v>
      </c>
      <c r="C555" s="511"/>
      <c r="D555" s="511" t="s">
        <v>256</v>
      </c>
      <c r="E555" s="511"/>
      <c r="F555" s="511" t="s">
        <v>257</v>
      </c>
      <c r="G555" s="511"/>
      <c r="H555" s="179"/>
      <c r="I555" s="179"/>
      <c r="J555" s="512">
        <v>1</v>
      </c>
      <c r="K555" s="513"/>
      <c r="L555" s="201" t="s">
        <v>258</v>
      </c>
      <c r="M555" s="182"/>
    </row>
    <row r="556" spans="1:13" ht="18" customHeight="1" thickBot="1">
      <c r="A556" s="184" t="s">
        <v>259</v>
      </c>
      <c r="B556" s="509" t="s">
        <v>260</v>
      </c>
      <c r="C556" s="509"/>
      <c r="D556" s="510" t="s">
        <v>261</v>
      </c>
      <c r="E556" s="510"/>
      <c r="F556" s="510" t="s">
        <v>262</v>
      </c>
      <c r="G556" s="510"/>
      <c r="H556" s="185"/>
      <c r="I556" s="185"/>
      <c r="J556" s="185"/>
      <c r="K556" s="185"/>
      <c r="L556" s="185"/>
      <c r="M556" s="186"/>
    </row>
    <row r="560" spans="1:13" ht="18" customHeight="1" thickBot="1"/>
    <row r="561" spans="1:14" ht="18" customHeight="1">
      <c r="A561" s="157"/>
      <c r="B561" s="557" t="s">
        <v>426</v>
      </c>
      <c r="C561" s="557"/>
      <c r="D561" s="557"/>
      <c r="E561" s="557"/>
      <c r="F561" s="557"/>
      <c r="G561" s="557"/>
      <c r="H561" s="557"/>
      <c r="I561" s="558"/>
      <c r="J561" s="559" t="s">
        <v>427</v>
      </c>
      <c r="K561" s="557"/>
      <c r="L561" s="557"/>
      <c r="M561" s="560"/>
    </row>
    <row r="562" spans="1:14" ht="18" customHeight="1">
      <c r="A562" s="546" t="s">
        <v>428</v>
      </c>
      <c r="B562" s="547"/>
      <c r="C562" s="547"/>
      <c r="D562" s="547"/>
      <c r="E562" s="547"/>
      <c r="F562" s="547"/>
      <c r="G562" s="547"/>
      <c r="H562" s="547"/>
      <c r="I562" s="547"/>
      <c r="J562" s="547"/>
      <c r="K562" s="547"/>
      <c r="L562" s="547"/>
      <c r="M562" s="548"/>
    </row>
    <row r="563" spans="1:14" ht="18" customHeight="1">
      <c r="A563" s="158"/>
      <c r="B563" s="549" t="s">
        <v>429</v>
      </c>
      <c r="C563" s="549"/>
      <c r="D563" s="549"/>
      <c r="E563" s="550"/>
      <c r="F563" s="159" t="s">
        <v>430</v>
      </c>
      <c r="G563" s="159"/>
      <c r="H563" s="551" t="s">
        <v>431</v>
      </c>
      <c r="I563" s="552"/>
      <c r="J563" s="553"/>
      <c r="K563" s="160" t="s">
        <v>432</v>
      </c>
      <c r="L563" s="193"/>
      <c r="M563" s="162"/>
    </row>
    <row r="564" spans="1:14" ht="18" customHeight="1">
      <c r="A564" s="554" t="s">
        <v>433</v>
      </c>
      <c r="B564" s="552"/>
      <c r="C564" s="552"/>
      <c r="D564" s="552"/>
      <c r="E564" s="552"/>
      <c r="F564" s="552"/>
      <c r="G564" s="552"/>
      <c r="H564" s="552"/>
      <c r="I564" s="552"/>
      <c r="J564" s="552"/>
      <c r="K564" s="552"/>
      <c r="L564" s="552"/>
      <c r="M564" s="555"/>
    </row>
    <row r="565" spans="1:14" ht="18" customHeight="1">
      <c r="A565" s="530" t="s">
        <v>434</v>
      </c>
      <c r="B565" s="531"/>
      <c r="C565" s="531"/>
      <c r="D565" s="531"/>
      <c r="E565" s="531"/>
      <c r="F565" s="531"/>
      <c r="G565" s="531"/>
      <c r="H565" s="531"/>
      <c r="I565" s="531"/>
      <c r="J565" s="531"/>
      <c r="K565" s="531"/>
      <c r="L565" s="531"/>
      <c r="M565" s="556"/>
    </row>
    <row r="566" spans="1:14" ht="18" customHeight="1">
      <c r="A566" s="534" t="s">
        <v>435</v>
      </c>
      <c r="B566" s="535"/>
      <c r="C566" s="573" t="s">
        <v>24</v>
      </c>
      <c r="D566" s="569"/>
      <c r="E566" s="569"/>
      <c r="F566" s="569"/>
      <c r="G566" s="570"/>
      <c r="H566" s="194" t="s">
        <v>436</v>
      </c>
      <c r="I566" s="164"/>
      <c r="J566" s="571">
        <v>12</v>
      </c>
      <c r="K566" s="571"/>
      <c r="L566" s="571"/>
      <c r="M566" s="572"/>
    </row>
    <row r="567" spans="1:14" ht="18" customHeight="1">
      <c r="A567" s="534" t="s">
        <v>437</v>
      </c>
      <c r="B567" s="535"/>
      <c r="C567" s="573" t="s">
        <v>478</v>
      </c>
      <c r="D567" s="569"/>
      <c r="E567" s="569"/>
      <c r="F567" s="569"/>
      <c r="G567" s="570"/>
      <c r="H567" s="194" t="s">
        <v>438</v>
      </c>
      <c r="I567" s="164"/>
      <c r="J567" s="571">
        <v>1469</v>
      </c>
      <c r="K567" s="571"/>
      <c r="L567" s="571"/>
      <c r="M567" s="572"/>
    </row>
    <row r="568" spans="1:14" ht="18" customHeight="1">
      <c r="A568" s="534" t="s">
        <v>439</v>
      </c>
      <c r="B568" s="535"/>
      <c r="C568" s="568">
        <v>42474</v>
      </c>
      <c r="D568" s="569"/>
      <c r="E568" s="569"/>
      <c r="F568" s="569"/>
      <c r="G568" s="570"/>
      <c r="H568" s="194" t="s">
        <v>440</v>
      </c>
      <c r="I568" s="164"/>
      <c r="J568" s="571">
        <v>8144207465</v>
      </c>
      <c r="K568" s="571"/>
      <c r="L568" s="571"/>
      <c r="M568" s="572"/>
    </row>
    <row r="569" spans="1:14" ht="18" customHeight="1">
      <c r="A569" s="534" t="s">
        <v>441</v>
      </c>
      <c r="B569" s="535"/>
      <c r="C569" s="573" t="s">
        <v>95</v>
      </c>
      <c r="D569" s="569"/>
      <c r="E569" s="569"/>
      <c r="F569" s="569"/>
      <c r="G569" s="570"/>
      <c r="H569" s="519" t="s">
        <v>134</v>
      </c>
      <c r="I569" s="520"/>
      <c r="J569" s="571" t="s">
        <v>94</v>
      </c>
      <c r="K569" s="571"/>
      <c r="L569" s="571"/>
      <c r="M569" s="572"/>
    </row>
    <row r="570" spans="1:14" ht="18" customHeight="1">
      <c r="A570" s="527" t="s">
        <v>442</v>
      </c>
      <c r="B570" s="528"/>
      <c r="C570" s="528"/>
      <c r="D570" s="528"/>
      <c r="E570" s="528"/>
      <c r="F570" s="528"/>
      <c r="G570" s="528"/>
      <c r="H570" s="528"/>
      <c r="I570" s="528"/>
      <c r="J570" s="528"/>
      <c r="K570" s="528"/>
      <c r="L570" s="528"/>
      <c r="M570" s="529"/>
    </row>
    <row r="571" spans="1:14" ht="18" customHeight="1">
      <c r="A571" s="541" t="s">
        <v>443</v>
      </c>
      <c r="B571" s="528" t="s">
        <v>444</v>
      </c>
      <c r="C571" s="528"/>
      <c r="D571" s="528"/>
      <c r="E571" s="528"/>
      <c r="F571" s="528"/>
      <c r="G571" s="528"/>
      <c r="H571" s="528" t="s">
        <v>445</v>
      </c>
      <c r="I571" s="528"/>
      <c r="J571" s="528"/>
      <c r="K571" s="528"/>
      <c r="L571" s="528"/>
      <c r="M571" s="529"/>
    </row>
    <row r="572" spans="1:14" ht="30">
      <c r="A572" s="541"/>
      <c r="B572" s="165" t="s">
        <v>446</v>
      </c>
      <c r="C572" s="165" t="s">
        <v>447</v>
      </c>
      <c r="D572" s="165" t="s">
        <v>448</v>
      </c>
      <c r="E572" s="165" t="s">
        <v>449</v>
      </c>
      <c r="F572" s="165">
        <v>100</v>
      </c>
      <c r="G572" s="166" t="s">
        <v>126</v>
      </c>
      <c r="H572" s="165" t="s">
        <v>450</v>
      </c>
      <c r="I572" s="165" t="s">
        <v>447</v>
      </c>
      <c r="J572" s="165" t="s">
        <v>448</v>
      </c>
      <c r="K572" s="165" t="s">
        <v>451</v>
      </c>
      <c r="L572" s="165">
        <v>100</v>
      </c>
      <c r="M572" s="167" t="s">
        <v>126</v>
      </c>
    </row>
    <row r="573" spans="1:14" ht="18" customHeight="1">
      <c r="A573" s="234" t="s">
        <v>5</v>
      </c>
      <c r="B573" s="215">
        <v>9.25</v>
      </c>
      <c r="C573" s="239">
        <v>5</v>
      </c>
      <c r="D573" s="239">
        <v>4</v>
      </c>
      <c r="E573" s="215">
        <v>72</v>
      </c>
      <c r="F573" s="150">
        <v>90.25</v>
      </c>
      <c r="G573" s="239" t="s">
        <v>251</v>
      </c>
      <c r="H573" s="239">
        <v>7.75</v>
      </c>
      <c r="I573" s="239">
        <v>5</v>
      </c>
      <c r="J573" s="239">
        <v>4</v>
      </c>
      <c r="K573" s="246">
        <v>66</v>
      </c>
      <c r="L573" s="150">
        <v>82.75</v>
      </c>
      <c r="M573" s="241" t="s">
        <v>251</v>
      </c>
      <c r="N573" s="232"/>
    </row>
    <row r="574" spans="1:14" ht="18" customHeight="1">
      <c r="A574" s="234" t="s">
        <v>6</v>
      </c>
      <c r="B574" s="217">
        <v>8.75</v>
      </c>
      <c r="C574" s="239">
        <v>5</v>
      </c>
      <c r="D574" s="239">
        <v>4</v>
      </c>
      <c r="E574" s="239">
        <v>66</v>
      </c>
      <c r="F574" s="150">
        <v>83.75</v>
      </c>
      <c r="G574" s="239" t="s">
        <v>251</v>
      </c>
      <c r="H574" s="239">
        <v>7.5</v>
      </c>
      <c r="I574" s="239">
        <v>5</v>
      </c>
      <c r="J574" s="239">
        <v>4</v>
      </c>
      <c r="K574" s="239">
        <v>62</v>
      </c>
      <c r="L574" s="248">
        <v>78.5</v>
      </c>
      <c r="M574" s="241" t="s">
        <v>255</v>
      </c>
      <c r="N574" s="232"/>
    </row>
    <row r="575" spans="1:14" ht="18" customHeight="1">
      <c r="A575" s="234" t="s">
        <v>452</v>
      </c>
      <c r="B575" s="239">
        <v>8.75</v>
      </c>
      <c r="C575" s="239">
        <v>5</v>
      </c>
      <c r="D575" s="239">
        <v>4</v>
      </c>
      <c r="E575" s="239">
        <v>72</v>
      </c>
      <c r="F575" s="233">
        <v>89.75</v>
      </c>
      <c r="G575" s="239" t="s">
        <v>251</v>
      </c>
      <c r="H575" s="239">
        <v>7.25</v>
      </c>
      <c r="I575" s="239">
        <v>5</v>
      </c>
      <c r="J575" s="239">
        <v>4</v>
      </c>
      <c r="K575" s="242">
        <v>61</v>
      </c>
      <c r="L575" s="233">
        <v>77.25</v>
      </c>
      <c r="M575" s="241" t="s">
        <v>255</v>
      </c>
      <c r="N575" s="232"/>
    </row>
    <row r="576" spans="1:14" ht="18" customHeight="1">
      <c r="A576" s="234" t="s">
        <v>417</v>
      </c>
      <c r="B576" s="239">
        <v>8.5</v>
      </c>
      <c r="C576" s="239">
        <v>5</v>
      </c>
      <c r="D576" s="239">
        <v>4</v>
      </c>
      <c r="E576" s="239">
        <v>70</v>
      </c>
      <c r="F576" s="233">
        <v>87.5</v>
      </c>
      <c r="G576" s="239" t="s">
        <v>251</v>
      </c>
      <c r="H576" s="243">
        <v>6.75</v>
      </c>
      <c r="I576" s="246">
        <v>5</v>
      </c>
      <c r="J576" s="240">
        <v>4</v>
      </c>
      <c r="K576" s="242">
        <v>67</v>
      </c>
      <c r="L576" s="233">
        <v>82.75</v>
      </c>
      <c r="M576" s="241" t="s">
        <v>251</v>
      </c>
      <c r="N576" s="232"/>
    </row>
    <row r="577" spans="1:14" ht="18" customHeight="1">
      <c r="A577" s="234" t="s">
        <v>474</v>
      </c>
      <c r="B577" s="239"/>
      <c r="C577" s="239"/>
      <c r="D577" s="239"/>
      <c r="E577" s="244"/>
      <c r="F577" s="147">
        <v>49.5</v>
      </c>
      <c r="G577" s="239"/>
      <c r="H577" s="239"/>
      <c r="I577" s="239"/>
      <c r="J577" s="239"/>
      <c r="K577" s="239"/>
      <c r="L577" s="239">
        <v>44.5</v>
      </c>
      <c r="M577" s="241"/>
      <c r="N577" s="232"/>
    </row>
    <row r="578" spans="1:14" ht="18" customHeight="1">
      <c r="A578" s="234" t="s">
        <v>490</v>
      </c>
      <c r="B578" s="239"/>
      <c r="C578" s="239"/>
      <c r="D578" s="239"/>
      <c r="E578" s="245">
        <v>50</v>
      </c>
      <c r="F578" s="239"/>
      <c r="G578" s="239"/>
      <c r="H578" s="239"/>
      <c r="I578" s="239"/>
      <c r="J578" s="239"/>
      <c r="K578" s="245" t="s">
        <v>150</v>
      </c>
      <c r="L578" s="239"/>
      <c r="M578" s="241"/>
      <c r="N578" s="232"/>
    </row>
    <row r="579" spans="1:14" ht="18" customHeight="1">
      <c r="A579" s="234" t="s">
        <v>453</v>
      </c>
      <c r="B579" s="239"/>
      <c r="C579" s="239"/>
      <c r="D579" s="239"/>
      <c r="E579" s="239">
        <v>50</v>
      </c>
      <c r="F579" s="239"/>
      <c r="G579" s="239"/>
      <c r="H579" s="239"/>
      <c r="I579" s="239"/>
      <c r="J579" s="239"/>
      <c r="K579" s="239">
        <v>49</v>
      </c>
      <c r="L579" s="239"/>
      <c r="M579" s="241"/>
      <c r="N579" s="232"/>
    </row>
    <row r="580" spans="1:14" ht="26.25">
      <c r="A580" s="235" t="s">
        <v>454</v>
      </c>
      <c r="B580" s="235"/>
      <c r="C580" s="236" t="s">
        <v>455</v>
      </c>
      <c r="D580" s="187">
        <f>(F573+F574+F575+F576+F577)</f>
        <v>400.75</v>
      </c>
      <c r="E580" s="170"/>
      <c r="F580" s="236" t="s">
        <v>456</v>
      </c>
      <c r="G580" s="170">
        <f>(D580/450)*100</f>
        <v>89.055555555555557</v>
      </c>
      <c r="H580" s="170"/>
      <c r="I580" s="171"/>
      <c r="J580" s="536" t="s">
        <v>457</v>
      </c>
      <c r="K580" s="536"/>
      <c r="L580" s="561" t="str">
        <f>IF(G580&gt;=91,"A1",IF(G580&gt;=81,"A2",IF(G580&gt;=71,"B1",IF(G580&gt;=61,"B2",IF(G580&gt;=51,"C1",IF(G580&gt;=41,"C2",IF(G580&gt;=33,"D","E")))))))</f>
        <v>A2</v>
      </c>
      <c r="M580" s="561" t="str">
        <f t="shared" ref="M580:M582" si="11">IF(K580&gt;=91,"A1",IF(K580&gt;=81,"A2",IF(K580&gt;=71,"B1",IF(K580&gt;=61,"B2",IF(K580&gt;=51,"C1",IF(K580&gt;=41,"C2",IF(K580&gt;=33,"D","E")))))))</f>
        <v>E</v>
      </c>
      <c r="N580" s="232"/>
    </row>
    <row r="581" spans="1:14" ht="26.25">
      <c r="A581" s="172" t="s">
        <v>458</v>
      </c>
      <c r="B581" s="235"/>
      <c r="C581" s="236" t="s">
        <v>459</v>
      </c>
      <c r="D581" s="187">
        <f>(L573+L574+L575+L576+L577)</f>
        <v>365.75</v>
      </c>
      <c r="E581" s="170"/>
      <c r="F581" s="236" t="s">
        <v>460</v>
      </c>
      <c r="G581" s="170">
        <f>D581/450*100</f>
        <v>81.277777777777786</v>
      </c>
      <c r="H581" s="170"/>
      <c r="I581" s="171"/>
      <c r="J581" s="536" t="s">
        <v>461</v>
      </c>
      <c r="K581" s="536"/>
      <c r="L581" s="561" t="str">
        <f>IF(G581&gt;=91,"A1",IF(G581&gt;=81,"A2",IF(G581&gt;=71,"B1",IF(G581&gt;=61,"B2",IF(G581&gt;=51,"C1",IF(G581&gt;=41,"C2",IF(G581&gt;=33,"D","E")))))))</f>
        <v>A2</v>
      </c>
      <c r="M581" s="561" t="str">
        <f t="shared" si="11"/>
        <v>E</v>
      </c>
      <c r="N581" s="232"/>
    </row>
    <row r="582" spans="1:14" ht="18" customHeight="1">
      <c r="A582" s="237" t="s">
        <v>462</v>
      </c>
      <c r="B582" s="237"/>
      <c r="C582" s="237">
        <f>(D580+D581)</f>
        <v>766.5</v>
      </c>
      <c r="D582" s="237" t="s">
        <v>463</v>
      </c>
      <c r="E582" s="237"/>
      <c r="F582" s="232"/>
      <c r="G582" s="237"/>
      <c r="H582" s="237"/>
      <c r="I582" s="375">
        <f>(C582/900)*100</f>
        <v>85.166666666666671</v>
      </c>
      <c r="J582" s="237" t="s">
        <v>464</v>
      </c>
      <c r="K582" s="237"/>
      <c r="L582" s="537" t="str">
        <f>IF(I582&gt;=91,"A1",IF(I582&gt;=81,"A2",IF(I582&gt;=71,"B1",IF(I582&gt;=61,"B2",IF(I582&gt;=51,"C1",IF(I582&gt;=41,"C2",IF(I582&gt;=33,"D","E")))))))</f>
        <v>A2</v>
      </c>
      <c r="M582" s="537" t="str">
        <f t="shared" si="11"/>
        <v>E</v>
      </c>
      <c r="N582" s="232"/>
    </row>
    <row r="583" spans="1:14" ht="18" customHeight="1">
      <c r="A583" s="576" t="s">
        <v>227</v>
      </c>
      <c r="B583" s="577"/>
      <c r="C583" s="577"/>
      <c r="D583" s="577"/>
      <c r="E583" s="577"/>
      <c r="F583" s="577"/>
      <c r="G583" s="577"/>
      <c r="H583" s="577"/>
      <c r="I583" s="577"/>
      <c r="J583" s="577"/>
      <c r="K583" s="577"/>
      <c r="L583" s="577"/>
      <c r="M583" s="578"/>
      <c r="N583" s="232"/>
    </row>
    <row r="584" spans="1:14" ht="18" customHeight="1">
      <c r="A584" s="527" t="s">
        <v>228</v>
      </c>
      <c r="B584" s="528"/>
      <c r="C584" s="528"/>
      <c r="D584" s="528"/>
      <c r="E584" s="528"/>
      <c r="F584" s="528"/>
      <c r="G584" s="528"/>
      <c r="H584" s="528"/>
      <c r="I584" s="528"/>
      <c r="J584" s="528"/>
      <c r="K584" s="528"/>
      <c r="L584" s="528"/>
      <c r="M584" s="529"/>
      <c r="N584" s="232"/>
    </row>
    <row r="585" spans="1:14" ht="18" customHeight="1">
      <c r="A585" s="527" t="s">
        <v>229</v>
      </c>
      <c r="B585" s="528"/>
      <c r="C585" s="528"/>
      <c r="D585" s="528"/>
      <c r="E585" s="528"/>
      <c r="F585" s="528" t="s">
        <v>230</v>
      </c>
      <c r="G585" s="528"/>
      <c r="H585" s="528"/>
      <c r="I585" s="528"/>
      <c r="J585" s="528"/>
      <c r="K585" s="528" t="s">
        <v>465</v>
      </c>
      <c r="L585" s="528"/>
      <c r="M585" s="529"/>
      <c r="N585" s="232"/>
    </row>
    <row r="586" spans="1:14" ht="18" customHeight="1">
      <c r="A586" s="519" t="s">
        <v>231</v>
      </c>
      <c r="B586" s="520"/>
      <c r="C586" s="520"/>
      <c r="D586" s="520"/>
      <c r="E586" s="520"/>
      <c r="F586" s="561" t="s">
        <v>236</v>
      </c>
      <c r="G586" s="561"/>
      <c r="H586" s="561"/>
      <c r="I586" s="561"/>
      <c r="J586" s="561"/>
      <c r="K586" s="561" t="s">
        <v>236</v>
      </c>
      <c r="L586" s="561"/>
      <c r="M586" s="562"/>
      <c r="N586" s="232"/>
    </row>
    <row r="587" spans="1:14" ht="18" customHeight="1">
      <c r="A587" s="527" t="s">
        <v>233</v>
      </c>
      <c r="B587" s="528"/>
      <c r="C587" s="528"/>
      <c r="D587" s="528"/>
      <c r="E587" s="528"/>
      <c r="F587" s="528"/>
      <c r="G587" s="528"/>
      <c r="H587" s="528"/>
      <c r="I587" s="528"/>
      <c r="J587" s="528"/>
      <c r="K587" s="528"/>
      <c r="L587" s="528"/>
      <c r="M587" s="529"/>
      <c r="N587" s="232"/>
    </row>
    <row r="588" spans="1:14" ht="18" customHeight="1">
      <c r="A588" s="527" t="s">
        <v>229</v>
      </c>
      <c r="B588" s="528"/>
      <c r="C588" s="528"/>
      <c r="D588" s="528"/>
      <c r="E588" s="528"/>
      <c r="F588" s="528" t="s">
        <v>230</v>
      </c>
      <c r="G588" s="528"/>
      <c r="H588" s="528"/>
      <c r="I588" s="528"/>
      <c r="J588" s="528"/>
      <c r="K588" s="528" t="s">
        <v>465</v>
      </c>
      <c r="L588" s="528"/>
      <c r="M588" s="529"/>
    </row>
    <row r="589" spans="1:14" ht="18" customHeight="1">
      <c r="A589" s="534" t="s">
        <v>234</v>
      </c>
      <c r="B589" s="535"/>
      <c r="C589" s="535"/>
      <c r="D589" s="535"/>
      <c r="E589" s="535"/>
      <c r="F589" s="528" t="s">
        <v>232</v>
      </c>
      <c r="G589" s="528"/>
      <c r="H589" s="528"/>
      <c r="I589" s="528"/>
      <c r="J589" s="528"/>
      <c r="K589" s="528" t="s">
        <v>232</v>
      </c>
      <c r="L589" s="528"/>
      <c r="M589" s="529"/>
    </row>
    <row r="590" spans="1:14" ht="18" customHeight="1">
      <c r="A590" s="534" t="s">
        <v>235</v>
      </c>
      <c r="B590" s="535"/>
      <c r="C590" s="535"/>
      <c r="D590" s="535"/>
      <c r="E590" s="535"/>
      <c r="F590" s="561" t="s">
        <v>232</v>
      </c>
      <c r="G590" s="561"/>
      <c r="H590" s="561"/>
      <c r="I590" s="561"/>
      <c r="J590" s="561"/>
      <c r="K590" s="561" t="s">
        <v>232</v>
      </c>
      <c r="L590" s="561"/>
      <c r="M590" s="562"/>
    </row>
    <row r="591" spans="1:14" ht="18" customHeight="1">
      <c r="A591" s="530" t="s">
        <v>237</v>
      </c>
      <c r="B591" s="531"/>
      <c r="C591" s="531"/>
      <c r="D591" s="531"/>
      <c r="E591" s="532"/>
      <c r="F591" s="563" t="s">
        <v>236</v>
      </c>
      <c r="G591" s="564"/>
      <c r="H591" s="564"/>
      <c r="I591" s="564"/>
      <c r="J591" s="579"/>
      <c r="K591" s="563" t="s">
        <v>236</v>
      </c>
      <c r="L591" s="564"/>
      <c r="M591" s="565"/>
    </row>
    <row r="592" spans="1:14" ht="18" customHeight="1">
      <c r="A592" s="530" t="s">
        <v>238</v>
      </c>
      <c r="B592" s="531"/>
      <c r="C592" s="531"/>
      <c r="D592" s="531"/>
      <c r="E592" s="532"/>
      <c r="F592" s="563" t="s">
        <v>236</v>
      </c>
      <c r="G592" s="564"/>
      <c r="H592" s="564"/>
      <c r="I592" s="564"/>
      <c r="J592" s="579"/>
      <c r="K592" s="563"/>
      <c r="L592" s="564"/>
      <c r="M592" s="565"/>
    </row>
    <row r="593" spans="1:13" ht="18" customHeight="1">
      <c r="A593" s="527" t="s">
        <v>236</v>
      </c>
      <c r="B593" s="528"/>
      <c r="C593" s="528"/>
      <c r="D593" s="528"/>
      <c r="E593" s="528"/>
      <c r="F593" s="528"/>
      <c r="G593" s="528"/>
      <c r="H593" s="528"/>
      <c r="I593" s="528"/>
      <c r="J593" s="528"/>
      <c r="K593" s="528"/>
      <c r="L593" s="528"/>
      <c r="M593" s="529"/>
    </row>
    <row r="594" spans="1:13" ht="18" customHeight="1">
      <c r="A594" s="527" t="s">
        <v>229</v>
      </c>
      <c r="B594" s="528"/>
      <c r="C594" s="528"/>
      <c r="D594" s="528"/>
      <c r="E594" s="528"/>
      <c r="F594" s="528" t="s">
        <v>230</v>
      </c>
      <c r="G594" s="528"/>
      <c r="H594" s="528"/>
      <c r="I594" s="528"/>
      <c r="J594" s="528"/>
      <c r="K594" s="528" t="s">
        <v>465</v>
      </c>
      <c r="L594" s="528"/>
      <c r="M594" s="529"/>
    </row>
    <row r="595" spans="1:13" ht="18" customHeight="1">
      <c r="A595" s="519" t="s">
        <v>240</v>
      </c>
      <c r="B595" s="520"/>
      <c r="C595" s="520"/>
      <c r="D595" s="520"/>
      <c r="E595" s="520"/>
      <c r="F595" s="520"/>
      <c r="G595" s="561" t="s">
        <v>551</v>
      </c>
      <c r="H595" s="561"/>
      <c r="I595" s="561"/>
      <c r="J595" s="561"/>
      <c r="K595" s="561"/>
      <c r="L595" s="561"/>
      <c r="M595" s="562"/>
    </row>
    <row r="596" spans="1:13" ht="18" customHeight="1">
      <c r="A596" s="192" t="s">
        <v>466</v>
      </c>
      <c r="B596" s="563" t="s">
        <v>209</v>
      </c>
      <c r="C596" s="564"/>
      <c r="D596" s="564"/>
      <c r="E596" s="564"/>
      <c r="F596" s="564"/>
      <c r="G596" s="564"/>
      <c r="H596" s="564"/>
      <c r="I596" s="564"/>
      <c r="J596" s="564"/>
      <c r="K596" s="564"/>
      <c r="L596" s="564"/>
      <c r="M596" s="565"/>
    </row>
    <row r="597" spans="1:13" ht="18" customHeight="1">
      <c r="A597" s="192" t="s">
        <v>195</v>
      </c>
      <c r="B597" s="563" t="s">
        <v>552</v>
      </c>
      <c r="C597" s="564"/>
      <c r="D597" s="564"/>
      <c r="E597" s="564"/>
      <c r="F597" s="564"/>
      <c r="G597" s="564"/>
      <c r="H597" s="564"/>
      <c r="I597" s="564"/>
      <c r="J597" s="564"/>
      <c r="K597" s="564"/>
      <c r="L597" s="564"/>
      <c r="M597" s="565"/>
    </row>
    <row r="598" spans="1:13" ht="18" customHeight="1">
      <c r="A598" s="527" t="s">
        <v>467</v>
      </c>
      <c r="B598" s="528"/>
      <c r="C598" s="528"/>
      <c r="D598" s="522"/>
      <c r="E598" s="522"/>
      <c r="F598" s="522"/>
      <c r="G598" s="522"/>
      <c r="H598" s="522"/>
      <c r="I598" s="522"/>
      <c r="J598" s="528" t="s">
        <v>468</v>
      </c>
      <c r="K598" s="528"/>
      <c r="L598" s="528"/>
      <c r="M598" s="529"/>
    </row>
    <row r="599" spans="1:13" ht="18" customHeight="1">
      <c r="A599" s="527"/>
      <c r="B599" s="528"/>
      <c r="C599" s="528"/>
      <c r="D599" s="522"/>
      <c r="E599" s="522"/>
      <c r="F599" s="522"/>
      <c r="G599" s="522"/>
      <c r="H599" s="522"/>
      <c r="I599" s="522"/>
      <c r="J599" s="528"/>
      <c r="K599" s="528"/>
      <c r="L599" s="528"/>
      <c r="M599" s="529"/>
    </row>
    <row r="600" spans="1:13" ht="18" customHeight="1">
      <c r="A600" s="527"/>
      <c r="B600" s="528"/>
      <c r="C600" s="528"/>
      <c r="D600" s="522"/>
      <c r="E600" s="522"/>
      <c r="F600" s="522"/>
      <c r="G600" s="522"/>
      <c r="H600" s="522"/>
      <c r="I600" s="522"/>
      <c r="J600" s="528"/>
      <c r="K600" s="528"/>
      <c r="L600" s="528"/>
      <c r="M600" s="529"/>
    </row>
    <row r="601" spans="1:13" ht="18" customHeight="1">
      <c r="A601" s="527"/>
      <c r="B601" s="528"/>
      <c r="C601" s="528"/>
      <c r="D601" s="522"/>
      <c r="E601" s="522"/>
      <c r="F601" s="522"/>
      <c r="G601" s="522"/>
      <c r="H601" s="522"/>
      <c r="I601" s="522"/>
      <c r="J601" s="528"/>
      <c r="K601" s="528"/>
      <c r="L601" s="528"/>
      <c r="M601" s="529"/>
    </row>
    <row r="602" spans="1:13" ht="18" customHeight="1">
      <c r="A602" s="514" t="s">
        <v>243</v>
      </c>
      <c r="B602" s="515"/>
      <c r="C602" s="515"/>
      <c r="D602" s="515"/>
      <c r="E602" s="515"/>
      <c r="F602" s="515"/>
      <c r="G602" s="515"/>
      <c r="H602" s="516" t="s">
        <v>244</v>
      </c>
      <c r="I602" s="517"/>
      <c r="J602" s="517"/>
      <c r="K602" s="517"/>
      <c r="L602" s="517"/>
      <c r="M602" s="518"/>
    </row>
    <row r="603" spans="1:13" ht="18" customHeight="1">
      <c r="A603" s="200" t="s">
        <v>245</v>
      </c>
      <c r="B603" s="515" t="s">
        <v>12</v>
      </c>
      <c r="C603" s="515"/>
      <c r="D603" s="177" t="s">
        <v>245</v>
      </c>
      <c r="E603" s="201"/>
      <c r="F603" s="515" t="s">
        <v>12</v>
      </c>
      <c r="G603" s="515"/>
      <c r="H603" s="179"/>
      <c r="I603" s="179"/>
      <c r="J603" s="180" t="s">
        <v>246</v>
      </c>
      <c r="K603" s="179"/>
      <c r="L603" s="181" t="s">
        <v>12</v>
      </c>
      <c r="M603" s="182"/>
    </row>
    <row r="604" spans="1:13" ht="18" customHeight="1">
      <c r="A604" s="183" t="s">
        <v>247</v>
      </c>
      <c r="B604" s="511" t="s">
        <v>221</v>
      </c>
      <c r="C604" s="511"/>
      <c r="D604" s="511" t="s">
        <v>248</v>
      </c>
      <c r="E604" s="511"/>
      <c r="F604" s="511" t="s">
        <v>249</v>
      </c>
      <c r="G604" s="511"/>
      <c r="H604" s="179"/>
      <c r="I604" s="179"/>
      <c r="J604" s="512">
        <v>3</v>
      </c>
      <c r="K604" s="513"/>
      <c r="L604" s="201" t="s">
        <v>236</v>
      </c>
      <c r="M604" s="182"/>
    </row>
    <row r="605" spans="1:13" ht="18" customHeight="1">
      <c r="A605" s="183" t="s">
        <v>250</v>
      </c>
      <c r="B605" s="511" t="s">
        <v>251</v>
      </c>
      <c r="C605" s="511"/>
      <c r="D605" s="511" t="s">
        <v>252</v>
      </c>
      <c r="E605" s="511"/>
      <c r="F605" s="511" t="s">
        <v>253</v>
      </c>
      <c r="G605" s="511"/>
      <c r="H605" s="179"/>
      <c r="I605" s="179"/>
      <c r="J605" s="512">
        <v>2</v>
      </c>
      <c r="K605" s="513"/>
      <c r="L605" s="201" t="s">
        <v>232</v>
      </c>
      <c r="M605" s="182"/>
    </row>
    <row r="606" spans="1:13" ht="18" customHeight="1">
      <c r="A606" s="183" t="s">
        <v>254</v>
      </c>
      <c r="B606" s="511" t="s">
        <v>255</v>
      </c>
      <c r="C606" s="511"/>
      <c r="D606" s="511" t="s">
        <v>256</v>
      </c>
      <c r="E606" s="511"/>
      <c r="F606" s="511" t="s">
        <v>257</v>
      </c>
      <c r="G606" s="511"/>
      <c r="H606" s="179"/>
      <c r="I606" s="179"/>
      <c r="J606" s="512">
        <v>1</v>
      </c>
      <c r="K606" s="513"/>
      <c r="L606" s="201" t="s">
        <v>258</v>
      </c>
      <c r="M606" s="182"/>
    </row>
    <row r="607" spans="1:13" ht="18" customHeight="1" thickBot="1">
      <c r="A607" s="184" t="s">
        <v>259</v>
      </c>
      <c r="B607" s="509" t="s">
        <v>260</v>
      </c>
      <c r="C607" s="509"/>
      <c r="D607" s="510" t="s">
        <v>261</v>
      </c>
      <c r="E607" s="510"/>
      <c r="F607" s="510" t="s">
        <v>262</v>
      </c>
      <c r="G607" s="510"/>
      <c r="H607" s="185"/>
      <c r="I607" s="185"/>
      <c r="J607" s="185"/>
      <c r="K607" s="185"/>
      <c r="L607" s="185"/>
      <c r="M607" s="186"/>
    </row>
    <row r="611" spans="1:13" ht="18" customHeight="1" thickBot="1"/>
    <row r="612" spans="1:13" ht="18" customHeight="1">
      <c r="A612" s="157"/>
      <c r="B612" s="557" t="s">
        <v>426</v>
      </c>
      <c r="C612" s="557"/>
      <c r="D612" s="557"/>
      <c r="E612" s="557"/>
      <c r="F612" s="557"/>
      <c r="G612" s="557"/>
      <c r="H612" s="557"/>
      <c r="I612" s="558"/>
      <c r="J612" s="559" t="s">
        <v>427</v>
      </c>
      <c r="K612" s="557"/>
      <c r="L612" s="557"/>
      <c r="M612" s="560"/>
    </row>
    <row r="613" spans="1:13" ht="18" customHeight="1">
      <c r="A613" s="546" t="s">
        <v>428</v>
      </c>
      <c r="B613" s="547"/>
      <c r="C613" s="547"/>
      <c r="D613" s="547"/>
      <c r="E613" s="547"/>
      <c r="F613" s="547"/>
      <c r="G613" s="547"/>
      <c r="H613" s="547"/>
      <c r="I613" s="547"/>
      <c r="J613" s="547"/>
      <c r="K613" s="547"/>
      <c r="L613" s="547"/>
      <c r="M613" s="548"/>
    </row>
    <row r="614" spans="1:13" ht="18" customHeight="1">
      <c r="A614" s="158"/>
      <c r="B614" s="549" t="s">
        <v>429</v>
      </c>
      <c r="C614" s="549"/>
      <c r="D614" s="549"/>
      <c r="E614" s="550"/>
      <c r="F614" s="159" t="s">
        <v>430</v>
      </c>
      <c r="G614" s="159"/>
      <c r="H614" s="551" t="s">
        <v>431</v>
      </c>
      <c r="I614" s="552"/>
      <c r="J614" s="553"/>
      <c r="K614" s="160" t="s">
        <v>432</v>
      </c>
      <c r="L614" s="193"/>
      <c r="M614" s="162"/>
    </row>
    <row r="615" spans="1:13" ht="18" customHeight="1">
      <c r="A615" s="554" t="s">
        <v>433</v>
      </c>
      <c r="B615" s="552"/>
      <c r="C615" s="552"/>
      <c r="D615" s="552"/>
      <c r="E615" s="552"/>
      <c r="F615" s="552"/>
      <c r="G615" s="552"/>
      <c r="H615" s="552"/>
      <c r="I615" s="552"/>
      <c r="J615" s="552"/>
      <c r="K615" s="552"/>
      <c r="L615" s="552"/>
      <c r="M615" s="555"/>
    </row>
    <row r="616" spans="1:13" ht="18" customHeight="1">
      <c r="A616" s="530" t="s">
        <v>434</v>
      </c>
      <c r="B616" s="531"/>
      <c r="C616" s="531"/>
      <c r="D616" s="531"/>
      <c r="E616" s="531"/>
      <c r="F616" s="531"/>
      <c r="G616" s="531"/>
      <c r="H616" s="531"/>
      <c r="I616" s="531"/>
      <c r="J616" s="531"/>
      <c r="K616" s="531"/>
      <c r="L616" s="531"/>
      <c r="M616" s="556"/>
    </row>
    <row r="617" spans="1:13" ht="18" customHeight="1">
      <c r="A617" s="534" t="s">
        <v>435</v>
      </c>
      <c r="B617" s="535"/>
      <c r="C617" s="573" t="s">
        <v>25</v>
      </c>
      <c r="D617" s="569"/>
      <c r="E617" s="569"/>
      <c r="F617" s="569"/>
      <c r="G617" s="570"/>
      <c r="H617" s="194" t="s">
        <v>436</v>
      </c>
      <c r="I617" s="164"/>
      <c r="J617" s="571">
        <v>13</v>
      </c>
      <c r="K617" s="571"/>
      <c r="L617" s="571"/>
      <c r="M617" s="572"/>
    </row>
    <row r="618" spans="1:13" ht="18" customHeight="1">
      <c r="A618" s="534" t="s">
        <v>437</v>
      </c>
      <c r="B618" s="535"/>
      <c r="C618" s="573" t="s">
        <v>478</v>
      </c>
      <c r="D618" s="569"/>
      <c r="E618" s="569"/>
      <c r="F618" s="569"/>
      <c r="G618" s="570"/>
      <c r="H618" s="194" t="s">
        <v>438</v>
      </c>
      <c r="I618" s="164"/>
      <c r="J618" s="571">
        <v>1296</v>
      </c>
      <c r="K618" s="571"/>
      <c r="L618" s="571"/>
      <c r="M618" s="572"/>
    </row>
    <row r="619" spans="1:13" ht="18" customHeight="1">
      <c r="A619" s="534" t="s">
        <v>439</v>
      </c>
      <c r="B619" s="535"/>
      <c r="C619" s="568">
        <v>42571</v>
      </c>
      <c r="D619" s="569"/>
      <c r="E619" s="569"/>
      <c r="F619" s="569"/>
      <c r="G619" s="570"/>
      <c r="H619" s="194" t="s">
        <v>440</v>
      </c>
      <c r="I619" s="164"/>
      <c r="J619" s="571">
        <v>9149712352</v>
      </c>
      <c r="K619" s="571"/>
      <c r="L619" s="571"/>
      <c r="M619" s="572"/>
    </row>
    <row r="620" spans="1:13" ht="18" customHeight="1">
      <c r="A620" s="534" t="s">
        <v>441</v>
      </c>
      <c r="B620" s="535"/>
      <c r="C620" s="573" t="s">
        <v>481</v>
      </c>
      <c r="D620" s="569"/>
      <c r="E620" s="569"/>
      <c r="F620" s="569"/>
      <c r="G620" s="570"/>
      <c r="H620" s="519" t="s">
        <v>134</v>
      </c>
      <c r="I620" s="520"/>
      <c r="J620" s="571" t="s">
        <v>96</v>
      </c>
      <c r="K620" s="571"/>
      <c r="L620" s="571"/>
      <c r="M620" s="572"/>
    </row>
    <row r="621" spans="1:13" ht="18" customHeight="1">
      <c r="A621" s="527" t="s">
        <v>442</v>
      </c>
      <c r="B621" s="528"/>
      <c r="C621" s="528"/>
      <c r="D621" s="528"/>
      <c r="E621" s="528"/>
      <c r="F621" s="528"/>
      <c r="G621" s="528"/>
      <c r="H621" s="528"/>
      <c r="I621" s="528"/>
      <c r="J621" s="528"/>
      <c r="K621" s="528"/>
      <c r="L621" s="528"/>
      <c r="M621" s="529"/>
    </row>
    <row r="622" spans="1:13" ht="18" customHeight="1">
      <c r="A622" s="541" t="s">
        <v>443</v>
      </c>
      <c r="B622" s="528" t="s">
        <v>444</v>
      </c>
      <c r="C622" s="528"/>
      <c r="D622" s="528"/>
      <c r="E622" s="528"/>
      <c r="F622" s="528"/>
      <c r="G622" s="528"/>
      <c r="H622" s="528" t="s">
        <v>445</v>
      </c>
      <c r="I622" s="528"/>
      <c r="J622" s="528"/>
      <c r="K622" s="528"/>
      <c r="L622" s="528"/>
      <c r="M622" s="529"/>
    </row>
    <row r="623" spans="1:13" ht="30">
      <c r="A623" s="541"/>
      <c r="B623" s="165" t="s">
        <v>446</v>
      </c>
      <c r="C623" s="165" t="s">
        <v>447</v>
      </c>
      <c r="D623" s="165" t="s">
        <v>448</v>
      </c>
      <c r="E623" s="165" t="s">
        <v>449</v>
      </c>
      <c r="F623" s="165">
        <v>100</v>
      </c>
      <c r="G623" s="166" t="s">
        <v>126</v>
      </c>
      <c r="H623" s="165" t="s">
        <v>450</v>
      </c>
      <c r="I623" s="165" t="s">
        <v>447</v>
      </c>
      <c r="J623" s="165" t="s">
        <v>448</v>
      </c>
      <c r="K623" s="165" t="s">
        <v>451</v>
      </c>
      <c r="L623" s="165">
        <v>100</v>
      </c>
      <c r="M623" s="167" t="s">
        <v>126</v>
      </c>
    </row>
    <row r="624" spans="1:13" ht="18" customHeight="1">
      <c r="A624" s="192" t="s">
        <v>5</v>
      </c>
      <c r="B624" s="215">
        <v>9.75</v>
      </c>
      <c r="C624" s="239">
        <v>5</v>
      </c>
      <c r="D624" s="239">
        <v>5</v>
      </c>
      <c r="E624" s="215">
        <v>76</v>
      </c>
      <c r="F624" s="150">
        <v>95.75</v>
      </c>
      <c r="G624" s="239" t="s">
        <v>221</v>
      </c>
      <c r="H624" s="239">
        <v>9.75</v>
      </c>
      <c r="I624" s="239">
        <v>5</v>
      </c>
      <c r="J624" s="239">
        <v>5</v>
      </c>
      <c r="K624" s="246">
        <v>74</v>
      </c>
      <c r="L624" s="150">
        <v>93.75</v>
      </c>
      <c r="M624" s="241" t="s">
        <v>221</v>
      </c>
    </row>
    <row r="625" spans="1:13" ht="18" customHeight="1">
      <c r="A625" s="192" t="s">
        <v>6</v>
      </c>
      <c r="B625" s="217">
        <v>9.5</v>
      </c>
      <c r="C625" s="239">
        <v>5</v>
      </c>
      <c r="D625" s="239">
        <v>5</v>
      </c>
      <c r="E625" s="239">
        <v>78</v>
      </c>
      <c r="F625" s="150">
        <v>97.5</v>
      </c>
      <c r="G625" s="239" t="s">
        <v>221</v>
      </c>
      <c r="H625" s="239">
        <v>10</v>
      </c>
      <c r="I625" s="239">
        <v>5</v>
      </c>
      <c r="J625" s="239">
        <v>5</v>
      </c>
      <c r="K625" s="239">
        <v>75</v>
      </c>
      <c r="L625" s="249">
        <v>95</v>
      </c>
      <c r="M625" s="241" t="s">
        <v>221</v>
      </c>
    </row>
    <row r="626" spans="1:13" ht="18" customHeight="1">
      <c r="A626" s="192" t="s">
        <v>452</v>
      </c>
      <c r="B626" s="239">
        <v>10</v>
      </c>
      <c r="C626" s="239">
        <v>5</v>
      </c>
      <c r="D626" s="239">
        <v>5</v>
      </c>
      <c r="E626" s="239">
        <v>78</v>
      </c>
      <c r="F626" s="233">
        <v>98</v>
      </c>
      <c r="G626" s="239" t="s">
        <v>221</v>
      </c>
      <c r="H626" s="239">
        <v>8.5</v>
      </c>
      <c r="I626" s="239">
        <v>5</v>
      </c>
      <c r="J626" s="239">
        <v>5</v>
      </c>
      <c r="K626" s="242">
        <v>75</v>
      </c>
      <c r="L626" s="233">
        <v>93.5</v>
      </c>
      <c r="M626" s="241" t="s">
        <v>221</v>
      </c>
    </row>
    <row r="627" spans="1:13" ht="18" customHeight="1">
      <c r="A627" s="192" t="s">
        <v>417</v>
      </c>
      <c r="B627" s="239">
        <v>10</v>
      </c>
      <c r="C627" s="239">
        <v>5</v>
      </c>
      <c r="D627" s="239">
        <v>5</v>
      </c>
      <c r="E627" s="239">
        <v>75</v>
      </c>
      <c r="F627" s="233">
        <v>95</v>
      </c>
      <c r="G627" s="239" t="s">
        <v>221</v>
      </c>
      <c r="H627" s="243">
        <v>9.75</v>
      </c>
      <c r="I627" s="246">
        <v>5</v>
      </c>
      <c r="J627" s="246">
        <v>5</v>
      </c>
      <c r="K627" s="242">
        <v>80</v>
      </c>
      <c r="L627" s="233">
        <v>99.75</v>
      </c>
      <c r="M627" s="241" t="s">
        <v>221</v>
      </c>
    </row>
    <row r="628" spans="1:13" ht="18" customHeight="1">
      <c r="A628" s="192" t="s">
        <v>474</v>
      </c>
      <c r="B628" s="239"/>
      <c r="C628" s="239"/>
      <c r="D628" s="239"/>
      <c r="E628" s="244"/>
      <c r="F628" s="147">
        <v>50</v>
      </c>
      <c r="G628" s="239"/>
      <c r="H628" s="239"/>
      <c r="I628" s="239"/>
      <c r="J628" s="239"/>
      <c r="K628" s="239"/>
      <c r="L628" s="239">
        <v>50</v>
      </c>
      <c r="M628" s="241"/>
    </row>
    <row r="629" spans="1:13" ht="18" customHeight="1">
      <c r="A629" s="372" t="s">
        <v>579</v>
      </c>
      <c r="B629" s="239"/>
      <c r="C629" s="239"/>
      <c r="D629" s="239"/>
      <c r="E629" s="245">
        <v>50</v>
      </c>
      <c r="F629" s="239"/>
      <c r="G629" s="239"/>
      <c r="H629" s="239"/>
      <c r="I629" s="239"/>
      <c r="J629" s="239"/>
      <c r="K629" s="245">
        <v>50</v>
      </c>
      <c r="L629" s="239"/>
      <c r="M629" s="241"/>
    </row>
    <row r="630" spans="1:13" ht="18" customHeight="1">
      <c r="A630" s="372" t="s">
        <v>580</v>
      </c>
      <c r="B630" s="239"/>
      <c r="C630" s="239"/>
      <c r="D630" s="239"/>
      <c r="E630" s="239">
        <v>50</v>
      </c>
      <c r="F630" s="239"/>
      <c r="G630" s="239"/>
      <c r="H630" s="239"/>
      <c r="I630" s="239"/>
      <c r="J630" s="239"/>
      <c r="K630" s="239">
        <v>50</v>
      </c>
      <c r="L630" s="239"/>
      <c r="M630" s="241"/>
    </row>
    <row r="631" spans="1:13" ht="26.25">
      <c r="A631" s="193" t="s">
        <v>454</v>
      </c>
      <c r="B631" s="235"/>
      <c r="C631" s="236" t="s">
        <v>455</v>
      </c>
      <c r="D631" s="187">
        <f>(F624+F625+F626+F627+F628)</f>
        <v>436.25</v>
      </c>
      <c r="E631" s="170"/>
      <c r="F631" s="236" t="s">
        <v>456</v>
      </c>
      <c r="G631" s="170">
        <f>(D631/450)*100</f>
        <v>96.944444444444443</v>
      </c>
      <c r="H631" s="170"/>
      <c r="I631" s="171"/>
      <c r="J631" s="536" t="s">
        <v>457</v>
      </c>
      <c r="K631" s="536"/>
      <c r="L631" s="561" t="str">
        <f>IF(G631&gt;=91,"A1",IF(G631&gt;=81,"A2",IF(G631&gt;=71,"B1",IF(G631&gt;=61,"B2",IF(G631&gt;=51,"C1",IF(G631&gt;=41,"C2",IF(G631&gt;=33,"D","E")))))))</f>
        <v>A1</v>
      </c>
      <c r="M631" s="561" t="str">
        <f t="shared" ref="M631:M633" si="12">IF(K631&gt;=91,"A1",IF(K631&gt;=81,"A2",IF(K631&gt;=71,"B1",IF(K631&gt;=61,"B2",IF(K631&gt;=51,"C1",IF(K631&gt;=41,"C2",IF(K631&gt;=33,"D","E")))))))</f>
        <v>E</v>
      </c>
    </row>
    <row r="632" spans="1:13" ht="26.25">
      <c r="A632" s="172" t="s">
        <v>458</v>
      </c>
      <c r="B632" s="235"/>
      <c r="C632" s="236" t="s">
        <v>459</v>
      </c>
      <c r="D632" s="187">
        <f>(L624+L625+L626+L627+L628)</f>
        <v>432</v>
      </c>
      <c r="E632" s="170"/>
      <c r="F632" s="236" t="s">
        <v>460</v>
      </c>
      <c r="G632" s="170">
        <f>D632/450*100</f>
        <v>96</v>
      </c>
      <c r="H632" s="170"/>
      <c r="I632" s="171"/>
      <c r="J632" s="536" t="s">
        <v>461</v>
      </c>
      <c r="K632" s="536"/>
      <c r="L632" s="561" t="str">
        <f>IF(G632&gt;=91,"A1",IF(G632&gt;=81,"A2",IF(G632&gt;=71,"B1",IF(G632&gt;=61,"B2",IF(G632&gt;=51,"C1",IF(G632&gt;=41,"C2",IF(G632&gt;=33,"D","E")))))))</f>
        <v>A1</v>
      </c>
      <c r="M632" s="561" t="str">
        <f t="shared" si="12"/>
        <v>E</v>
      </c>
    </row>
    <row r="633" spans="1:13" ht="18" customHeight="1">
      <c r="A633" s="197" t="s">
        <v>462</v>
      </c>
      <c r="B633" s="197"/>
      <c r="C633" s="197">
        <f>(D631+D632)</f>
        <v>868.25</v>
      </c>
      <c r="D633" s="197" t="s">
        <v>463</v>
      </c>
      <c r="E633" s="197"/>
      <c r="G633" s="197"/>
      <c r="H633" s="197"/>
      <c r="I633" s="375">
        <f>(C633/900)*100</f>
        <v>96.472222222222229</v>
      </c>
      <c r="J633" s="197" t="s">
        <v>464</v>
      </c>
      <c r="K633" s="197"/>
      <c r="L633" s="537" t="str">
        <f>IF(I633&gt;=91,"A1",IF(I633&gt;=81,"A2",IF(I633&gt;=71,"B1",IF(I633&gt;=61,"B2",IF(I633&gt;=51,"C1",IF(I633&gt;=41,"C2",IF(I633&gt;=33,"D","E")))))))</f>
        <v>A1</v>
      </c>
      <c r="M633" s="537" t="str">
        <f t="shared" si="12"/>
        <v>E</v>
      </c>
    </row>
    <row r="634" spans="1:13" ht="18" customHeight="1">
      <c r="A634" s="538" t="s">
        <v>227</v>
      </c>
      <c r="B634" s="539"/>
      <c r="C634" s="539"/>
      <c r="D634" s="539"/>
      <c r="E634" s="539"/>
      <c r="F634" s="539"/>
      <c r="G634" s="539"/>
      <c r="H634" s="539"/>
      <c r="I634" s="539"/>
      <c r="J634" s="539"/>
      <c r="K634" s="539"/>
      <c r="L634" s="539"/>
      <c r="M634" s="540"/>
    </row>
    <row r="635" spans="1:13" ht="18" customHeight="1">
      <c r="A635" s="527" t="s">
        <v>228</v>
      </c>
      <c r="B635" s="528"/>
      <c r="C635" s="528"/>
      <c r="D635" s="528"/>
      <c r="E635" s="528"/>
      <c r="F635" s="528"/>
      <c r="G635" s="528"/>
      <c r="H635" s="528"/>
      <c r="I635" s="528"/>
      <c r="J635" s="528"/>
      <c r="K635" s="528"/>
      <c r="L635" s="528"/>
      <c r="M635" s="529"/>
    </row>
    <row r="636" spans="1:13" ht="18" customHeight="1">
      <c r="A636" s="527" t="s">
        <v>229</v>
      </c>
      <c r="B636" s="528"/>
      <c r="C636" s="528"/>
      <c r="D636" s="528"/>
      <c r="E636" s="528"/>
      <c r="F636" s="528" t="s">
        <v>230</v>
      </c>
      <c r="G636" s="528"/>
      <c r="H636" s="528"/>
      <c r="I636" s="528"/>
      <c r="J636" s="528"/>
      <c r="K636" s="528" t="s">
        <v>465</v>
      </c>
      <c r="L636" s="528"/>
      <c r="M636" s="529"/>
    </row>
    <row r="637" spans="1:13" ht="18" customHeight="1">
      <c r="A637" s="519" t="s">
        <v>231</v>
      </c>
      <c r="B637" s="520"/>
      <c r="C637" s="520"/>
      <c r="D637" s="520"/>
      <c r="E637" s="520"/>
      <c r="F637" s="521" t="s">
        <v>236</v>
      </c>
      <c r="G637" s="522"/>
      <c r="H637" s="522"/>
      <c r="I637" s="522"/>
      <c r="J637" s="522"/>
      <c r="K637" s="521" t="s">
        <v>236</v>
      </c>
      <c r="L637" s="522"/>
      <c r="M637" s="523"/>
    </row>
    <row r="638" spans="1:13" ht="18" customHeight="1">
      <c r="A638" s="527" t="s">
        <v>233</v>
      </c>
      <c r="B638" s="528"/>
      <c r="C638" s="528"/>
      <c r="D638" s="528"/>
      <c r="E638" s="528"/>
      <c r="F638" s="528"/>
      <c r="G638" s="528"/>
      <c r="H638" s="528"/>
      <c r="I638" s="528"/>
      <c r="J638" s="528"/>
      <c r="K638" s="528"/>
      <c r="L638" s="528"/>
      <c r="M638" s="529"/>
    </row>
    <row r="639" spans="1:13" ht="18" customHeight="1">
      <c r="A639" s="527" t="s">
        <v>229</v>
      </c>
      <c r="B639" s="528"/>
      <c r="C639" s="528"/>
      <c r="D639" s="528"/>
      <c r="E639" s="528"/>
      <c r="F639" s="528" t="s">
        <v>230</v>
      </c>
      <c r="G639" s="528"/>
      <c r="H639" s="528"/>
      <c r="I639" s="528"/>
      <c r="J639" s="528"/>
      <c r="K639" s="528" t="s">
        <v>465</v>
      </c>
      <c r="L639" s="528"/>
      <c r="M639" s="529"/>
    </row>
    <row r="640" spans="1:13" ht="18" customHeight="1">
      <c r="A640" s="534" t="s">
        <v>234</v>
      </c>
      <c r="B640" s="535"/>
      <c r="C640" s="535"/>
      <c r="D640" s="535"/>
      <c r="E640" s="535"/>
      <c r="F640" s="528" t="s">
        <v>232</v>
      </c>
      <c r="G640" s="528"/>
      <c r="H640" s="528"/>
      <c r="I640" s="528"/>
      <c r="J640" s="528"/>
      <c r="K640" s="528" t="s">
        <v>232</v>
      </c>
      <c r="L640" s="528"/>
      <c r="M640" s="529"/>
    </row>
    <row r="641" spans="1:13" ht="18" customHeight="1">
      <c r="A641" s="534" t="s">
        <v>235</v>
      </c>
      <c r="B641" s="535"/>
      <c r="C641" s="535"/>
      <c r="D641" s="535"/>
      <c r="E641" s="535"/>
      <c r="F641" s="567" t="s">
        <v>232</v>
      </c>
      <c r="G641" s="522"/>
      <c r="H641" s="522"/>
      <c r="I641" s="522"/>
      <c r="J641" s="522"/>
      <c r="K641" s="567" t="s">
        <v>232</v>
      </c>
      <c r="L641" s="522"/>
      <c r="M641" s="523"/>
    </row>
    <row r="642" spans="1:13" ht="18" customHeight="1">
      <c r="A642" s="530" t="s">
        <v>237</v>
      </c>
      <c r="B642" s="531"/>
      <c r="C642" s="531"/>
      <c r="D642" s="531"/>
      <c r="E642" s="532"/>
      <c r="F642" s="566" t="s">
        <v>236</v>
      </c>
      <c r="G642" s="525"/>
      <c r="H642" s="525"/>
      <c r="I642" s="525"/>
      <c r="J642" s="533"/>
      <c r="K642" s="566" t="s">
        <v>236</v>
      </c>
      <c r="L642" s="525"/>
      <c r="M642" s="526"/>
    </row>
    <row r="643" spans="1:13" ht="18" customHeight="1">
      <c r="A643" s="530" t="s">
        <v>238</v>
      </c>
      <c r="B643" s="531"/>
      <c r="C643" s="531"/>
      <c r="D643" s="531"/>
      <c r="E643" s="532"/>
      <c r="F643" s="566" t="s">
        <v>236</v>
      </c>
      <c r="G643" s="525"/>
      <c r="H643" s="525"/>
      <c r="I643" s="525"/>
      <c r="J643" s="533"/>
      <c r="K643" s="566" t="s">
        <v>236</v>
      </c>
      <c r="L643" s="525"/>
      <c r="M643" s="526"/>
    </row>
    <row r="644" spans="1:13" ht="18" customHeight="1">
      <c r="A644" s="527" t="s">
        <v>239</v>
      </c>
      <c r="B644" s="528"/>
      <c r="C644" s="528"/>
      <c r="D644" s="528"/>
      <c r="E644" s="528"/>
      <c r="F644" s="528"/>
      <c r="G644" s="528"/>
      <c r="H644" s="528"/>
      <c r="I644" s="528"/>
      <c r="J644" s="528"/>
      <c r="K644" s="528"/>
      <c r="L644" s="528"/>
      <c r="M644" s="529"/>
    </row>
    <row r="645" spans="1:13" ht="18" customHeight="1">
      <c r="A645" s="527" t="s">
        <v>229</v>
      </c>
      <c r="B645" s="528"/>
      <c r="C645" s="528"/>
      <c r="D645" s="528"/>
      <c r="E645" s="528"/>
      <c r="F645" s="528" t="s">
        <v>230</v>
      </c>
      <c r="G645" s="528"/>
      <c r="H645" s="528"/>
      <c r="I645" s="528"/>
      <c r="J645" s="528"/>
      <c r="K645" s="528" t="s">
        <v>465</v>
      </c>
      <c r="L645" s="528"/>
      <c r="M645" s="529"/>
    </row>
    <row r="646" spans="1:13" ht="18" customHeight="1">
      <c r="A646" s="519" t="s">
        <v>240</v>
      </c>
      <c r="B646" s="520"/>
      <c r="C646" s="520"/>
      <c r="D646" s="520"/>
      <c r="E646" s="520"/>
      <c r="F646" s="520"/>
      <c r="G646" s="561" t="s">
        <v>553</v>
      </c>
      <c r="H646" s="561"/>
      <c r="I646" s="561"/>
      <c r="J646" s="561"/>
      <c r="K646" s="561"/>
      <c r="L646" s="561"/>
      <c r="M646" s="562"/>
    </row>
    <row r="647" spans="1:13" ht="18" customHeight="1">
      <c r="A647" s="192" t="s">
        <v>466</v>
      </c>
      <c r="B647" s="563" t="s">
        <v>583</v>
      </c>
      <c r="C647" s="564"/>
      <c r="D647" s="564"/>
      <c r="E647" s="564"/>
      <c r="F647" s="564"/>
      <c r="G647" s="564"/>
      <c r="H647" s="564"/>
      <c r="I647" s="564"/>
      <c r="J647" s="564"/>
      <c r="K647" s="564"/>
      <c r="L647" s="564"/>
      <c r="M647" s="565"/>
    </row>
    <row r="648" spans="1:13" ht="18" customHeight="1">
      <c r="A648" s="192" t="s">
        <v>195</v>
      </c>
      <c r="B648" s="563" t="s">
        <v>542</v>
      </c>
      <c r="C648" s="564"/>
      <c r="D648" s="564"/>
      <c r="E648" s="564"/>
      <c r="F648" s="564"/>
      <c r="G648" s="564"/>
      <c r="H648" s="564"/>
      <c r="I648" s="564"/>
      <c r="J648" s="564"/>
      <c r="K648" s="564"/>
      <c r="L648" s="564"/>
      <c r="M648" s="565"/>
    </row>
    <row r="649" spans="1:13" ht="18" customHeight="1">
      <c r="A649" s="527" t="s">
        <v>467</v>
      </c>
      <c r="B649" s="528"/>
      <c r="C649" s="528"/>
      <c r="D649" s="522"/>
      <c r="E649" s="522"/>
      <c r="F649" s="522"/>
      <c r="G649" s="522"/>
      <c r="H649" s="522"/>
      <c r="I649" s="522"/>
      <c r="J649" s="528" t="s">
        <v>468</v>
      </c>
      <c r="K649" s="528"/>
      <c r="L649" s="528"/>
      <c r="M649" s="529"/>
    </row>
    <row r="650" spans="1:13" ht="18" customHeight="1">
      <c r="A650" s="527"/>
      <c r="B650" s="528"/>
      <c r="C650" s="528"/>
      <c r="D650" s="522"/>
      <c r="E650" s="522"/>
      <c r="F650" s="522"/>
      <c r="G650" s="522"/>
      <c r="H650" s="522"/>
      <c r="I650" s="522"/>
      <c r="J650" s="528"/>
      <c r="K650" s="528"/>
      <c r="L650" s="528"/>
      <c r="M650" s="529"/>
    </row>
    <row r="651" spans="1:13" ht="18" customHeight="1">
      <c r="A651" s="527"/>
      <c r="B651" s="528"/>
      <c r="C651" s="528"/>
      <c r="D651" s="522"/>
      <c r="E651" s="522"/>
      <c r="F651" s="522"/>
      <c r="G651" s="522"/>
      <c r="H651" s="522"/>
      <c r="I651" s="522"/>
      <c r="J651" s="528"/>
      <c r="K651" s="528"/>
      <c r="L651" s="528"/>
      <c r="M651" s="529"/>
    </row>
    <row r="652" spans="1:13" ht="18" customHeight="1">
      <c r="A652" s="527"/>
      <c r="B652" s="528"/>
      <c r="C652" s="528"/>
      <c r="D652" s="522"/>
      <c r="E652" s="522"/>
      <c r="F652" s="522"/>
      <c r="G652" s="522"/>
      <c r="H652" s="522"/>
      <c r="I652" s="522"/>
      <c r="J652" s="528"/>
      <c r="K652" s="528"/>
      <c r="L652" s="528"/>
      <c r="M652" s="529"/>
    </row>
    <row r="653" spans="1:13" ht="18" customHeight="1">
      <c r="A653" s="514" t="s">
        <v>243</v>
      </c>
      <c r="B653" s="515"/>
      <c r="C653" s="515"/>
      <c r="D653" s="515"/>
      <c r="E653" s="515"/>
      <c r="F653" s="515"/>
      <c r="G653" s="515"/>
      <c r="H653" s="516" t="s">
        <v>244</v>
      </c>
      <c r="I653" s="517"/>
      <c r="J653" s="517"/>
      <c r="K653" s="517"/>
      <c r="L653" s="517"/>
      <c r="M653" s="518"/>
    </row>
    <row r="654" spans="1:13" ht="18" customHeight="1">
      <c r="A654" s="200" t="s">
        <v>245</v>
      </c>
      <c r="B654" s="515" t="s">
        <v>12</v>
      </c>
      <c r="C654" s="515"/>
      <c r="D654" s="177" t="s">
        <v>245</v>
      </c>
      <c r="E654" s="201"/>
      <c r="F654" s="515" t="s">
        <v>12</v>
      </c>
      <c r="G654" s="515"/>
      <c r="H654" s="179"/>
      <c r="I654" s="179"/>
      <c r="J654" s="180" t="s">
        <v>246</v>
      </c>
      <c r="K654" s="179"/>
      <c r="L654" s="181" t="s">
        <v>12</v>
      </c>
      <c r="M654" s="182"/>
    </row>
    <row r="655" spans="1:13" ht="18" customHeight="1">
      <c r="A655" s="183" t="s">
        <v>247</v>
      </c>
      <c r="B655" s="511" t="s">
        <v>221</v>
      </c>
      <c r="C655" s="511"/>
      <c r="D655" s="511" t="s">
        <v>248</v>
      </c>
      <c r="E655" s="511"/>
      <c r="F655" s="511" t="s">
        <v>249</v>
      </c>
      <c r="G655" s="511"/>
      <c r="H655" s="179"/>
      <c r="I655" s="179"/>
      <c r="J655" s="512">
        <v>3</v>
      </c>
      <c r="K655" s="513"/>
      <c r="L655" s="201" t="s">
        <v>236</v>
      </c>
      <c r="M655" s="182"/>
    </row>
    <row r="656" spans="1:13" ht="18" customHeight="1">
      <c r="A656" s="183" t="s">
        <v>250</v>
      </c>
      <c r="B656" s="511" t="s">
        <v>251</v>
      </c>
      <c r="C656" s="511"/>
      <c r="D656" s="511" t="s">
        <v>252</v>
      </c>
      <c r="E656" s="511"/>
      <c r="F656" s="511" t="s">
        <v>253</v>
      </c>
      <c r="G656" s="511"/>
      <c r="H656" s="179"/>
      <c r="I656" s="179"/>
      <c r="J656" s="512">
        <v>2</v>
      </c>
      <c r="K656" s="513"/>
      <c r="L656" s="201" t="s">
        <v>232</v>
      </c>
      <c r="M656" s="182"/>
    </row>
    <row r="657" spans="1:13" ht="18" customHeight="1">
      <c r="A657" s="183" t="s">
        <v>254</v>
      </c>
      <c r="B657" s="511" t="s">
        <v>255</v>
      </c>
      <c r="C657" s="511"/>
      <c r="D657" s="511" t="s">
        <v>256</v>
      </c>
      <c r="E657" s="511"/>
      <c r="F657" s="511" t="s">
        <v>257</v>
      </c>
      <c r="G657" s="511"/>
      <c r="H657" s="179"/>
      <c r="I657" s="179"/>
      <c r="J657" s="512">
        <v>1</v>
      </c>
      <c r="K657" s="513"/>
      <c r="L657" s="201" t="s">
        <v>258</v>
      </c>
      <c r="M657" s="182"/>
    </row>
    <row r="658" spans="1:13" ht="18" customHeight="1" thickBot="1">
      <c r="A658" s="184" t="s">
        <v>259</v>
      </c>
      <c r="B658" s="509" t="s">
        <v>260</v>
      </c>
      <c r="C658" s="509"/>
      <c r="D658" s="510" t="s">
        <v>261</v>
      </c>
      <c r="E658" s="510"/>
      <c r="F658" s="510" t="s">
        <v>262</v>
      </c>
      <c r="G658" s="510"/>
      <c r="H658" s="185"/>
      <c r="I658" s="185"/>
      <c r="J658" s="185"/>
      <c r="K658" s="185"/>
      <c r="L658" s="185"/>
      <c r="M658" s="186"/>
    </row>
    <row r="662" spans="1:13" ht="18" customHeight="1" thickBot="1"/>
    <row r="663" spans="1:13" ht="18" customHeight="1">
      <c r="A663" s="157"/>
      <c r="B663" s="557" t="s">
        <v>426</v>
      </c>
      <c r="C663" s="557"/>
      <c r="D663" s="557"/>
      <c r="E663" s="557"/>
      <c r="F663" s="557"/>
      <c r="G663" s="557"/>
      <c r="H663" s="557"/>
      <c r="I663" s="558"/>
      <c r="J663" s="559" t="s">
        <v>427</v>
      </c>
      <c r="K663" s="557"/>
      <c r="L663" s="557"/>
      <c r="M663" s="560"/>
    </row>
    <row r="664" spans="1:13" ht="18" customHeight="1">
      <c r="A664" s="546" t="s">
        <v>428</v>
      </c>
      <c r="B664" s="547"/>
      <c r="C664" s="547"/>
      <c r="D664" s="547"/>
      <c r="E664" s="547"/>
      <c r="F664" s="547"/>
      <c r="G664" s="547"/>
      <c r="H664" s="547"/>
      <c r="I664" s="547"/>
      <c r="J664" s="547"/>
      <c r="K664" s="547"/>
      <c r="L664" s="547"/>
      <c r="M664" s="548"/>
    </row>
    <row r="665" spans="1:13" ht="18" customHeight="1">
      <c r="A665" s="158"/>
      <c r="B665" s="549" t="s">
        <v>429</v>
      </c>
      <c r="C665" s="549"/>
      <c r="D665" s="549"/>
      <c r="E665" s="550"/>
      <c r="F665" s="159" t="s">
        <v>430</v>
      </c>
      <c r="G665" s="159"/>
      <c r="H665" s="551" t="s">
        <v>431</v>
      </c>
      <c r="I665" s="552"/>
      <c r="J665" s="553"/>
      <c r="K665" s="160" t="s">
        <v>432</v>
      </c>
      <c r="L665" s="193"/>
      <c r="M665" s="162"/>
    </row>
    <row r="666" spans="1:13" ht="18" customHeight="1">
      <c r="A666" s="554" t="s">
        <v>433</v>
      </c>
      <c r="B666" s="552"/>
      <c r="C666" s="552"/>
      <c r="D666" s="552"/>
      <c r="E666" s="552"/>
      <c r="F666" s="552"/>
      <c r="G666" s="552"/>
      <c r="H666" s="552"/>
      <c r="I666" s="552"/>
      <c r="J666" s="552"/>
      <c r="K666" s="552"/>
      <c r="L666" s="552"/>
      <c r="M666" s="555"/>
    </row>
    <row r="667" spans="1:13" ht="18" customHeight="1">
      <c r="A667" s="530" t="s">
        <v>434</v>
      </c>
      <c r="B667" s="531"/>
      <c r="C667" s="531"/>
      <c r="D667" s="531"/>
      <c r="E667" s="531"/>
      <c r="F667" s="531"/>
      <c r="G667" s="531"/>
      <c r="H667" s="531"/>
      <c r="I667" s="531"/>
      <c r="J667" s="531"/>
      <c r="K667" s="531"/>
      <c r="L667" s="531"/>
      <c r="M667" s="556"/>
    </row>
    <row r="668" spans="1:13" ht="18" customHeight="1">
      <c r="A668" s="534" t="s">
        <v>435</v>
      </c>
      <c r="B668" s="535"/>
      <c r="C668" s="573" t="s">
        <v>26</v>
      </c>
      <c r="D668" s="569"/>
      <c r="E668" s="569"/>
      <c r="F668" s="569"/>
      <c r="G668" s="570"/>
      <c r="H668" s="194" t="s">
        <v>436</v>
      </c>
      <c r="I668" s="164"/>
      <c r="J668" s="571">
        <v>14</v>
      </c>
      <c r="K668" s="571"/>
      <c r="L668" s="571"/>
      <c r="M668" s="572"/>
    </row>
    <row r="669" spans="1:13" ht="18" customHeight="1">
      <c r="A669" s="534" t="s">
        <v>437</v>
      </c>
      <c r="B669" s="535"/>
      <c r="C669" s="573" t="s">
        <v>478</v>
      </c>
      <c r="D669" s="569"/>
      <c r="E669" s="569"/>
      <c r="F669" s="569"/>
      <c r="G669" s="570"/>
      <c r="H669" s="194" t="s">
        <v>438</v>
      </c>
      <c r="I669" s="164"/>
      <c r="J669" s="571">
        <v>1566</v>
      </c>
      <c r="K669" s="571"/>
      <c r="L669" s="571"/>
      <c r="M669" s="572"/>
    </row>
    <row r="670" spans="1:13" ht="18" customHeight="1">
      <c r="A670" s="534" t="s">
        <v>439</v>
      </c>
      <c r="B670" s="535"/>
      <c r="C670" s="568">
        <v>42577</v>
      </c>
      <c r="D670" s="569"/>
      <c r="E670" s="569"/>
      <c r="F670" s="569"/>
      <c r="G670" s="570"/>
      <c r="H670" s="194" t="s">
        <v>440</v>
      </c>
      <c r="I670" s="164"/>
      <c r="J670" s="571">
        <v>7780829891</v>
      </c>
      <c r="K670" s="571"/>
      <c r="L670" s="571"/>
      <c r="M670" s="572"/>
    </row>
    <row r="671" spans="1:13" ht="18" customHeight="1">
      <c r="A671" s="534" t="s">
        <v>441</v>
      </c>
      <c r="B671" s="535"/>
      <c r="C671" s="573" t="s">
        <v>99</v>
      </c>
      <c r="D671" s="569"/>
      <c r="E671" s="569"/>
      <c r="F671" s="569"/>
      <c r="G671" s="570"/>
      <c r="H671" s="519" t="s">
        <v>134</v>
      </c>
      <c r="I671" s="520"/>
      <c r="J671" s="571" t="s">
        <v>98</v>
      </c>
      <c r="K671" s="571"/>
      <c r="L671" s="571"/>
      <c r="M671" s="572"/>
    </row>
    <row r="672" spans="1:13" ht="18" customHeight="1">
      <c r="A672" s="527" t="s">
        <v>442</v>
      </c>
      <c r="B672" s="528"/>
      <c r="C672" s="528"/>
      <c r="D672" s="528"/>
      <c r="E672" s="528"/>
      <c r="F672" s="528"/>
      <c r="G672" s="528"/>
      <c r="H672" s="528"/>
      <c r="I672" s="528"/>
      <c r="J672" s="528"/>
      <c r="K672" s="528"/>
      <c r="L672" s="528"/>
      <c r="M672" s="529"/>
    </row>
    <row r="673" spans="1:13" ht="18" customHeight="1">
      <c r="A673" s="541" t="s">
        <v>443</v>
      </c>
      <c r="B673" s="528" t="s">
        <v>444</v>
      </c>
      <c r="C673" s="528"/>
      <c r="D673" s="528"/>
      <c r="E673" s="528"/>
      <c r="F673" s="528"/>
      <c r="G673" s="528"/>
      <c r="H673" s="528" t="s">
        <v>445</v>
      </c>
      <c r="I673" s="528"/>
      <c r="J673" s="528"/>
      <c r="K673" s="528"/>
      <c r="L673" s="528"/>
      <c r="M673" s="529"/>
    </row>
    <row r="674" spans="1:13" ht="30">
      <c r="A674" s="541"/>
      <c r="B674" s="165" t="s">
        <v>446</v>
      </c>
      <c r="C674" s="165" t="s">
        <v>447</v>
      </c>
      <c r="D674" s="165" t="s">
        <v>448</v>
      </c>
      <c r="E674" s="165" t="s">
        <v>449</v>
      </c>
      <c r="F674" s="165">
        <v>100</v>
      </c>
      <c r="G674" s="166" t="s">
        <v>126</v>
      </c>
      <c r="H674" s="165" t="s">
        <v>450</v>
      </c>
      <c r="I674" s="165" t="s">
        <v>447</v>
      </c>
      <c r="J674" s="165" t="s">
        <v>448</v>
      </c>
      <c r="K674" s="165" t="s">
        <v>451</v>
      </c>
      <c r="L674" s="165">
        <v>100</v>
      </c>
      <c r="M674" s="167" t="s">
        <v>126</v>
      </c>
    </row>
    <row r="675" spans="1:13" ht="18" customHeight="1">
      <c r="A675" s="234" t="s">
        <v>5</v>
      </c>
      <c r="B675" s="215">
        <v>9</v>
      </c>
      <c r="C675" s="239">
        <v>5</v>
      </c>
      <c r="D675" s="239">
        <v>4</v>
      </c>
      <c r="E675" s="215">
        <v>67</v>
      </c>
      <c r="F675" s="249">
        <v>85</v>
      </c>
      <c r="G675" s="239" t="s">
        <v>251</v>
      </c>
      <c r="H675" s="239">
        <v>9.75</v>
      </c>
      <c r="I675" s="239">
        <v>5</v>
      </c>
      <c r="J675" s="239">
        <v>4</v>
      </c>
      <c r="K675" s="246">
        <v>67</v>
      </c>
      <c r="L675" s="150">
        <v>85.75</v>
      </c>
      <c r="M675" s="241" t="s">
        <v>251</v>
      </c>
    </row>
    <row r="676" spans="1:13" ht="18" customHeight="1">
      <c r="A676" s="234" t="s">
        <v>6</v>
      </c>
      <c r="B676" s="217">
        <v>9.25</v>
      </c>
      <c r="C676" s="239">
        <v>5</v>
      </c>
      <c r="D676" s="239">
        <v>4</v>
      </c>
      <c r="E676" s="239">
        <v>75</v>
      </c>
      <c r="F676" s="150">
        <v>93.25</v>
      </c>
      <c r="G676" s="239" t="s">
        <v>221</v>
      </c>
      <c r="H676" s="239">
        <v>10</v>
      </c>
      <c r="I676" s="239">
        <v>5</v>
      </c>
      <c r="J676" s="239">
        <v>4</v>
      </c>
      <c r="K676" s="239">
        <v>68</v>
      </c>
      <c r="L676" s="249">
        <v>87</v>
      </c>
      <c r="M676" s="241" t="s">
        <v>251</v>
      </c>
    </row>
    <row r="677" spans="1:13" ht="18" customHeight="1">
      <c r="A677" s="234" t="s">
        <v>452</v>
      </c>
      <c r="B677" s="239">
        <v>9.75</v>
      </c>
      <c r="C677" s="239">
        <v>5</v>
      </c>
      <c r="D677" s="239">
        <v>4</v>
      </c>
      <c r="E677" s="239">
        <v>75</v>
      </c>
      <c r="F677" s="233">
        <v>93.75</v>
      </c>
      <c r="G677" s="239" t="s">
        <v>221</v>
      </c>
      <c r="H677" s="239">
        <v>7.25</v>
      </c>
      <c r="I677" s="239">
        <v>5</v>
      </c>
      <c r="J677" s="239">
        <v>4</v>
      </c>
      <c r="K677" s="242">
        <v>76</v>
      </c>
      <c r="L677" s="233">
        <v>92.25</v>
      </c>
      <c r="M677" s="241" t="s">
        <v>221</v>
      </c>
    </row>
    <row r="678" spans="1:13" ht="18" customHeight="1">
      <c r="A678" s="234" t="s">
        <v>417</v>
      </c>
      <c r="B678" s="239">
        <v>9.75</v>
      </c>
      <c r="C678" s="239">
        <v>5</v>
      </c>
      <c r="D678" s="239">
        <v>4</v>
      </c>
      <c r="E678" s="239">
        <v>73</v>
      </c>
      <c r="F678" s="233">
        <v>91.75</v>
      </c>
      <c r="G678" s="239" t="s">
        <v>221</v>
      </c>
      <c r="H678" s="243">
        <v>9.75</v>
      </c>
      <c r="I678" s="246">
        <v>5</v>
      </c>
      <c r="J678" s="246">
        <v>4</v>
      </c>
      <c r="K678" s="242">
        <v>72</v>
      </c>
      <c r="L678" s="233">
        <v>90.75</v>
      </c>
      <c r="M678" s="241" t="s">
        <v>251</v>
      </c>
    </row>
    <row r="679" spans="1:13" ht="18" customHeight="1">
      <c r="A679" s="234" t="s">
        <v>474</v>
      </c>
      <c r="B679" s="239"/>
      <c r="C679" s="239"/>
      <c r="D679" s="239"/>
      <c r="E679" s="244"/>
      <c r="F679" s="147">
        <v>49</v>
      </c>
      <c r="G679" s="239"/>
      <c r="H679" s="239"/>
      <c r="I679" s="239"/>
      <c r="J679" s="239"/>
      <c r="K679" s="239"/>
      <c r="L679" s="239">
        <v>49.5</v>
      </c>
      <c r="M679" s="241"/>
    </row>
    <row r="680" spans="1:13" ht="18" customHeight="1">
      <c r="A680" s="372" t="s">
        <v>579</v>
      </c>
      <c r="B680" s="239"/>
      <c r="C680" s="239"/>
      <c r="D680" s="239"/>
      <c r="E680" s="245">
        <v>50</v>
      </c>
      <c r="F680" s="239"/>
      <c r="G680" s="239"/>
      <c r="H680" s="239"/>
      <c r="I680" s="239"/>
      <c r="J680" s="239"/>
      <c r="K680" s="245">
        <v>50</v>
      </c>
      <c r="L680" s="239"/>
      <c r="M680" s="241"/>
    </row>
    <row r="681" spans="1:13" ht="18" customHeight="1">
      <c r="A681" s="372" t="s">
        <v>580</v>
      </c>
      <c r="B681" s="239"/>
      <c r="C681" s="239"/>
      <c r="D681" s="239"/>
      <c r="E681" s="239">
        <v>50</v>
      </c>
      <c r="F681" s="239"/>
      <c r="G681" s="239"/>
      <c r="H681" s="239"/>
      <c r="I681" s="239"/>
      <c r="J681" s="239"/>
      <c r="K681" s="239">
        <v>50</v>
      </c>
      <c r="L681" s="239"/>
      <c r="M681" s="241"/>
    </row>
    <row r="682" spans="1:13" ht="26.25">
      <c r="A682" s="235" t="s">
        <v>454</v>
      </c>
      <c r="B682" s="235"/>
      <c r="C682" s="236" t="s">
        <v>455</v>
      </c>
      <c r="D682" s="187">
        <f>(F675+F676+F677+F678+F679)</f>
        <v>412.75</v>
      </c>
      <c r="E682" s="170"/>
      <c r="F682" s="236" t="s">
        <v>456</v>
      </c>
      <c r="G682" s="187">
        <f>(D682/450)*100</f>
        <v>91.722222222222229</v>
      </c>
      <c r="H682" s="170"/>
      <c r="I682" s="171"/>
      <c r="J682" s="536" t="s">
        <v>457</v>
      </c>
      <c r="K682" s="536"/>
      <c r="L682" s="561" t="str">
        <f>IF(G682&gt;=91,"A1",IF(G682&gt;=81,"A2",IF(G682&gt;=71,"B1",IF(G682&gt;=61,"B2",IF(G682&gt;=51,"C1",IF(G682&gt;=41,"C2",IF(G682&gt;=33,"D","E")))))))</f>
        <v>A1</v>
      </c>
      <c r="M682" s="561" t="str">
        <f t="shared" ref="M682:M684" si="13">IF(K682&gt;=91,"A1",IF(K682&gt;=81,"A2",IF(K682&gt;=71,"B1",IF(K682&gt;=61,"B2",IF(K682&gt;=51,"C1",IF(K682&gt;=41,"C2",IF(K682&gt;=33,"D","E")))))))</f>
        <v>E</v>
      </c>
    </row>
    <row r="683" spans="1:13" ht="26.25">
      <c r="A683" s="172" t="s">
        <v>458</v>
      </c>
      <c r="B683" s="235"/>
      <c r="C683" s="236" t="s">
        <v>459</v>
      </c>
      <c r="D683" s="187">
        <f>(L675+L676+L677+L678+L679)</f>
        <v>405.25</v>
      </c>
      <c r="E683" s="170"/>
      <c r="F683" s="236" t="s">
        <v>460</v>
      </c>
      <c r="G683" s="187">
        <f>D683/450*100</f>
        <v>90.055555555555557</v>
      </c>
      <c r="H683" s="170"/>
      <c r="I683" s="171"/>
      <c r="J683" s="536" t="s">
        <v>461</v>
      </c>
      <c r="K683" s="536"/>
      <c r="L683" s="561" t="str">
        <f>IF(G683&gt;=91,"A1",IF(G683&gt;=81,"A2",IF(G683&gt;=71,"B1",IF(G683&gt;=61,"B2",IF(G683&gt;=51,"C1",IF(G683&gt;=41,"C2",IF(G683&gt;=33,"D","E")))))))</f>
        <v>A2</v>
      </c>
      <c r="M683" s="561" t="str">
        <f t="shared" si="13"/>
        <v>E</v>
      </c>
    </row>
    <row r="684" spans="1:13" ht="18" customHeight="1">
      <c r="A684" s="237" t="s">
        <v>462</v>
      </c>
      <c r="B684" s="237"/>
      <c r="C684" s="237">
        <f>(D682+D683)</f>
        <v>818</v>
      </c>
      <c r="D684" s="237" t="s">
        <v>463</v>
      </c>
      <c r="E684" s="237"/>
      <c r="F684" s="232"/>
      <c r="G684" s="237"/>
      <c r="H684" s="237"/>
      <c r="I684" s="375">
        <f>(C684/900)*100</f>
        <v>90.888888888888886</v>
      </c>
      <c r="J684" s="237" t="s">
        <v>464</v>
      </c>
      <c r="K684" s="237"/>
      <c r="L684" s="537" t="str">
        <f>IF(I684&gt;=91,"A1",IF(I684&gt;=81,"A2",IF(I684&gt;=71,"B1",IF(I684&gt;=61,"B2",IF(I684&gt;=51,"C1",IF(I684&gt;=41,"C2",IF(I684&gt;=33,"D","E")))))))</f>
        <v>A2</v>
      </c>
      <c r="M684" s="537" t="str">
        <f t="shared" si="13"/>
        <v>E</v>
      </c>
    </row>
    <row r="685" spans="1:13" ht="18" customHeight="1">
      <c r="A685" s="576" t="s">
        <v>227</v>
      </c>
      <c r="B685" s="577"/>
      <c r="C685" s="577"/>
      <c r="D685" s="577"/>
      <c r="E685" s="577"/>
      <c r="F685" s="577"/>
      <c r="G685" s="577"/>
      <c r="H685" s="577"/>
      <c r="I685" s="577"/>
      <c r="J685" s="577"/>
      <c r="K685" s="577"/>
      <c r="L685" s="577"/>
      <c r="M685" s="578"/>
    </row>
    <row r="686" spans="1:13" ht="18" customHeight="1">
      <c r="A686" s="527" t="s">
        <v>228</v>
      </c>
      <c r="B686" s="528"/>
      <c r="C686" s="528"/>
      <c r="D686" s="528"/>
      <c r="E686" s="528"/>
      <c r="F686" s="528"/>
      <c r="G686" s="528"/>
      <c r="H686" s="528"/>
      <c r="I686" s="528"/>
      <c r="J686" s="528"/>
      <c r="K686" s="528"/>
      <c r="L686" s="528"/>
      <c r="M686" s="529"/>
    </row>
    <row r="687" spans="1:13" ht="18" customHeight="1">
      <c r="A687" s="527" t="s">
        <v>229</v>
      </c>
      <c r="B687" s="528"/>
      <c r="C687" s="528"/>
      <c r="D687" s="528"/>
      <c r="E687" s="528"/>
      <c r="F687" s="528" t="s">
        <v>230</v>
      </c>
      <c r="G687" s="528"/>
      <c r="H687" s="528"/>
      <c r="I687" s="528"/>
      <c r="J687" s="528"/>
      <c r="K687" s="528" t="s">
        <v>465</v>
      </c>
      <c r="L687" s="528"/>
      <c r="M687" s="529"/>
    </row>
    <row r="688" spans="1:13" ht="18" customHeight="1">
      <c r="A688" s="519" t="s">
        <v>231</v>
      </c>
      <c r="B688" s="520"/>
      <c r="C688" s="520"/>
      <c r="D688" s="520"/>
      <c r="E688" s="520"/>
      <c r="F688" s="521" t="s">
        <v>236</v>
      </c>
      <c r="G688" s="522"/>
      <c r="H688" s="522"/>
      <c r="I688" s="522"/>
      <c r="J688" s="522"/>
      <c r="K688" s="521" t="s">
        <v>236</v>
      </c>
      <c r="L688" s="522"/>
      <c r="M688" s="523"/>
    </row>
    <row r="689" spans="1:13" ht="18" customHeight="1">
      <c r="A689" s="527" t="s">
        <v>233</v>
      </c>
      <c r="B689" s="528"/>
      <c r="C689" s="528"/>
      <c r="D689" s="528"/>
      <c r="E689" s="528"/>
      <c r="F689" s="528"/>
      <c r="G689" s="528"/>
      <c r="H689" s="528"/>
      <c r="I689" s="528"/>
      <c r="J689" s="528"/>
      <c r="K689" s="528"/>
      <c r="L689" s="528"/>
      <c r="M689" s="529"/>
    </row>
    <row r="690" spans="1:13" ht="18" customHeight="1">
      <c r="A690" s="527" t="s">
        <v>229</v>
      </c>
      <c r="B690" s="528"/>
      <c r="C690" s="528"/>
      <c r="D690" s="528"/>
      <c r="E690" s="528"/>
      <c r="F690" s="528" t="s">
        <v>230</v>
      </c>
      <c r="G690" s="528"/>
      <c r="H690" s="528"/>
      <c r="I690" s="528"/>
      <c r="J690" s="528"/>
      <c r="K690" s="528" t="s">
        <v>465</v>
      </c>
      <c r="L690" s="528"/>
      <c r="M690" s="529"/>
    </row>
    <row r="691" spans="1:13" ht="18" customHeight="1">
      <c r="A691" s="534" t="s">
        <v>234</v>
      </c>
      <c r="B691" s="535"/>
      <c r="C691" s="535"/>
      <c r="D691" s="535"/>
      <c r="E691" s="535"/>
      <c r="F691" s="528" t="s">
        <v>232</v>
      </c>
      <c r="G691" s="528"/>
      <c r="H691" s="528"/>
      <c r="I691" s="528"/>
      <c r="J691" s="528"/>
      <c r="K691" s="528" t="s">
        <v>232</v>
      </c>
      <c r="L691" s="528"/>
      <c r="M691" s="529"/>
    </row>
    <row r="692" spans="1:13" ht="18" customHeight="1">
      <c r="A692" s="534" t="s">
        <v>235</v>
      </c>
      <c r="B692" s="535"/>
      <c r="C692" s="535"/>
      <c r="D692" s="535"/>
      <c r="E692" s="535"/>
      <c r="F692" s="567" t="s">
        <v>236</v>
      </c>
      <c r="G692" s="522"/>
      <c r="H692" s="522"/>
      <c r="I692" s="522"/>
      <c r="J692" s="522"/>
      <c r="K692" s="567" t="s">
        <v>236</v>
      </c>
      <c r="L692" s="522"/>
      <c r="M692" s="523"/>
    </row>
    <row r="693" spans="1:13" ht="18" customHeight="1">
      <c r="A693" s="530" t="s">
        <v>237</v>
      </c>
      <c r="B693" s="531"/>
      <c r="C693" s="531"/>
      <c r="D693" s="531"/>
      <c r="E693" s="532"/>
      <c r="F693" s="566" t="s">
        <v>236</v>
      </c>
      <c r="G693" s="525"/>
      <c r="H693" s="525"/>
      <c r="I693" s="525"/>
      <c r="J693" s="533"/>
      <c r="K693" s="566" t="s">
        <v>236</v>
      </c>
      <c r="L693" s="525"/>
      <c r="M693" s="526"/>
    </row>
    <row r="694" spans="1:13" ht="18" customHeight="1">
      <c r="A694" s="530" t="s">
        <v>238</v>
      </c>
      <c r="B694" s="531"/>
      <c r="C694" s="531"/>
      <c r="D694" s="531"/>
      <c r="E694" s="532"/>
      <c r="F694" s="566" t="s">
        <v>236</v>
      </c>
      <c r="G694" s="525"/>
      <c r="H694" s="525"/>
      <c r="I694" s="525"/>
      <c r="J694" s="533"/>
      <c r="K694" s="566" t="s">
        <v>236</v>
      </c>
      <c r="L694" s="525"/>
      <c r="M694" s="526"/>
    </row>
    <row r="695" spans="1:13" ht="18" customHeight="1">
      <c r="A695" s="527" t="s">
        <v>239</v>
      </c>
      <c r="B695" s="528"/>
      <c r="C695" s="528"/>
      <c r="D695" s="528"/>
      <c r="E695" s="528"/>
      <c r="F695" s="528"/>
      <c r="G695" s="528"/>
      <c r="H695" s="528"/>
      <c r="I695" s="528"/>
      <c r="J695" s="528"/>
      <c r="K695" s="528"/>
      <c r="L695" s="528"/>
      <c r="M695" s="529"/>
    </row>
    <row r="696" spans="1:13" ht="18" customHeight="1">
      <c r="A696" s="527" t="s">
        <v>229</v>
      </c>
      <c r="B696" s="528"/>
      <c r="C696" s="528"/>
      <c r="D696" s="528"/>
      <c r="E696" s="528"/>
      <c r="F696" s="528" t="s">
        <v>230</v>
      </c>
      <c r="G696" s="528"/>
      <c r="H696" s="528"/>
      <c r="I696" s="528"/>
      <c r="J696" s="528"/>
      <c r="K696" s="528" t="s">
        <v>465</v>
      </c>
      <c r="L696" s="528"/>
      <c r="M696" s="529"/>
    </row>
    <row r="697" spans="1:13" ht="18" customHeight="1">
      <c r="A697" s="519" t="s">
        <v>240</v>
      </c>
      <c r="B697" s="520"/>
      <c r="C697" s="520"/>
      <c r="D697" s="520"/>
      <c r="E697" s="520"/>
      <c r="F697" s="520"/>
      <c r="G697" s="561" t="s">
        <v>554</v>
      </c>
      <c r="H697" s="561"/>
      <c r="I697" s="561"/>
      <c r="J697" s="561"/>
      <c r="K697" s="561"/>
      <c r="L697" s="561"/>
      <c r="M697" s="562"/>
    </row>
    <row r="698" spans="1:13" ht="18" customHeight="1">
      <c r="A698" s="192" t="s">
        <v>466</v>
      </c>
      <c r="B698" s="563" t="s">
        <v>198</v>
      </c>
      <c r="C698" s="564"/>
      <c r="D698" s="564"/>
      <c r="E698" s="564"/>
      <c r="F698" s="564"/>
      <c r="G698" s="564"/>
      <c r="H698" s="564"/>
      <c r="I698" s="564"/>
      <c r="J698" s="564"/>
      <c r="K698" s="564"/>
      <c r="L698" s="564"/>
      <c r="M698" s="565"/>
    </row>
    <row r="699" spans="1:13" ht="18" customHeight="1">
      <c r="A699" s="192" t="s">
        <v>195</v>
      </c>
      <c r="B699" s="563" t="s">
        <v>542</v>
      </c>
      <c r="C699" s="564"/>
      <c r="D699" s="564"/>
      <c r="E699" s="564"/>
      <c r="F699" s="564"/>
      <c r="G699" s="564"/>
      <c r="H699" s="564"/>
      <c r="I699" s="564"/>
      <c r="J699" s="564"/>
      <c r="K699" s="564"/>
      <c r="L699" s="564"/>
      <c r="M699" s="565"/>
    </row>
    <row r="700" spans="1:13" ht="18" customHeight="1">
      <c r="A700" s="527" t="s">
        <v>467</v>
      </c>
      <c r="B700" s="528"/>
      <c r="C700" s="528"/>
      <c r="D700" s="522"/>
      <c r="E700" s="522"/>
      <c r="F700" s="522"/>
      <c r="G700" s="522"/>
      <c r="H700" s="522"/>
      <c r="I700" s="522"/>
      <c r="J700" s="528" t="s">
        <v>468</v>
      </c>
      <c r="K700" s="528"/>
      <c r="L700" s="528"/>
      <c r="M700" s="529"/>
    </row>
    <row r="701" spans="1:13" ht="18" customHeight="1">
      <c r="A701" s="527"/>
      <c r="B701" s="528"/>
      <c r="C701" s="528"/>
      <c r="D701" s="522"/>
      <c r="E701" s="522"/>
      <c r="F701" s="522"/>
      <c r="G701" s="522"/>
      <c r="H701" s="522"/>
      <c r="I701" s="522"/>
      <c r="J701" s="528"/>
      <c r="K701" s="528"/>
      <c r="L701" s="528"/>
      <c r="M701" s="529"/>
    </row>
    <row r="702" spans="1:13" ht="18" customHeight="1">
      <c r="A702" s="527"/>
      <c r="B702" s="528"/>
      <c r="C702" s="528"/>
      <c r="D702" s="522"/>
      <c r="E702" s="522"/>
      <c r="F702" s="522"/>
      <c r="G702" s="522"/>
      <c r="H702" s="522"/>
      <c r="I702" s="522"/>
      <c r="J702" s="528"/>
      <c r="K702" s="528"/>
      <c r="L702" s="528"/>
      <c r="M702" s="529"/>
    </row>
    <row r="703" spans="1:13" ht="18" customHeight="1">
      <c r="A703" s="527"/>
      <c r="B703" s="528"/>
      <c r="C703" s="528"/>
      <c r="D703" s="522"/>
      <c r="E703" s="522"/>
      <c r="F703" s="522"/>
      <c r="G703" s="522"/>
      <c r="H703" s="522"/>
      <c r="I703" s="522"/>
      <c r="J703" s="528"/>
      <c r="K703" s="528"/>
      <c r="L703" s="528"/>
      <c r="M703" s="529"/>
    </row>
    <row r="704" spans="1:13" ht="18" customHeight="1">
      <c r="A704" s="514" t="s">
        <v>243</v>
      </c>
      <c r="B704" s="515"/>
      <c r="C704" s="515"/>
      <c r="D704" s="515"/>
      <c r="E704" s="515"/>
      <c r="F704" s="515"/>
      <c r="G704" s="515"/>
      <c r="H704" s="516" t="s">
        <v>244</v>
      </c>
      <c r="I704" s="517"/>
      <c r="J704" s="517"/>
      <c r="K704" s="517"/>
      <c r="L704" s="517"/>
      <c r="M704" s="518"/>
    </row>
    <row r="705" spans="1:13" ht="18" customHeight="1">
      <c r="A705" s="200" t="s">
        <v>245</v>
      </c>
      <c r="B705" s="515" t="s">
        <v>12</v>
      </c>
      <c r="C705" s="515"/>
      <c r="D705" s="177" t="s">
        <v>245</v>
      </c>
      <c r="E705" s="201"/>
      <c r="F705" s="515" t="s">
        <v>12</v>
      </c>
      <c r="G705" s="515"/>
      <c r="H705" s="179"/>
      <c r="I705" s="179"/>
      <c r="J705" s="180" t="s">
        <v>246</v>
      </c>
      <c r="K705" s="179"/>
      <c r="L705" s="181" t="s">
        <v>12</v>
      </c>
      <c r="M705" s="182"/>
    </row>
    <row r="706" spans="1:13" ht="18" customHeight="1">
      <c r="A706" s="183" t="s">
        <v>247</v>
      </c>
      <c r="B706" s="511" t="s">
        <v>221</v>
      </c>
      <c r="C706" s="511"/>
      <c r="D706" s="511" t="s">
        <v>248</v>
      </c>
      <c r="E706" s="511"/>
      <c r="F706" s="511" t="s">
        <v>249</v>
      </c>
      <c r="G706" s="511"/>
      <c r="H706" s="179"/>
      <c r="I706" s="179"/>
      <c r="J706" s="512">
        <v>3</v>
      </c>
      <c r="K706" s="513"/>
      <c r="L706" s="201" t="s">
        <v>236</v>
      </c>
      <c r="M706" s="182"/>
    </row>
    <row r="707" spans="1:13" ht="18" customHeight="1">
      <c r="A707" s="183" t="s">
        <v>250</v>
      </c>
      <c r="B707" s="511" t="s">
        <v>251</v>
      </c>
      <c r="C707" s="511"/>
      <c r="D707" s="511" t="s">
        <v>252</v>
      </c>
      <c r="E707" s="511"/>
      <c r="F707" s="511" t="s">
        <v>253</v>
      </c>
      <c r="G707" s="511"/>
      <c r="H707" s="179"/>
      <c r="I707" s="179"/>
      <c r="J707" s="512">
        <v>2</v>
      </c>
      <c r="K707" s="513"/>
      <c r="L707" s="201" t="s">
        <v>232</v>
      </c>
      <c r="M707" s="182"/>
    </row>
    <row r="708" spans="1:13" ht="18" customHeight="1">
      <c r="A708" s="183" t="s">
        <v>254</v>
      </c>
      <c r="B708" s="511" t="s">
        <v>255</v>
      </c>
      <c r="C708" s="511"/>
      <c r="D708" s="511" t="s">
        <v>256</v>
      </c>
      <c r="E708" s="511"/>
      <c r="F708" s="511" t="s">
        <v>257</v>
      </c>
      <c r="G708" s="511"/>
      <c r="H708" s="179"/>
      <c r="I708" s="179"/>
      <c r="J708" s="512">
        <v>1</v>
      </c>
      <c r="K708" s="513"/>
      <c r="L708" s="201" t="s">
        <v>258</v>
      </c>
      <c r="M708" s="182"/>
    </row>
    <row r="709" spans="1:13" ht="18" customHeight="1" thickBot="1">
      <c r="A709" s="184" t="s">
        <v>259</v>
      </c>
      <c r="B709" s="509" t="s">
        <v>260</v>
      </c>
      <c r="C709" s="509"/>
      <c r="D709" s="510" t="s">
        <v>261</v>
      </c>
      <c r="E709" s="510"/>
      <c r="F709" s="510" t="s">
        <v>262</v>
      </c>
      <c r="G709" s="510"/>
      <c r="H709" s="185"/>
      <c r="I709" s="185"/>
      <c r="J709" s="185"/>
      <c r="K709" s="185"/>
      <c r="L709" s="185"/>
      <c r="M709" s="186"/>
    </row>
    <row r="714" spans="1:13" ht="18" customHeight="1" thickBot="1"/>
    <row r="715" spans="1:13" ht="18" customHeight="1">
      <c r="A715" s="157"/>
      <c r="B715" s="557" t="s">
        <v>426</v>
      </c>
      <c r="C715" s="557"/>
      <c r="D715" s="557"/>
      <c r="E715" s="557"/>
      <c r="F715" s="557"/>
      <c r="G715" s="557"/>
      <c r="H715" s="557"/>
      <c r="I715" s="558"/>
      <c r="J715" s="559" t="s">
        <v>427</v>
      </c>
      <c r="K715" s="557"/>
      <c r="L715" s="557"/>
      <c r="M715" s="560"/>
    </row>
    <row r="716" spans="1:13" ht="18" customHeight="1">
      <c r="A716" s="546" t="s">
        <v>428</v>
      </c>
      <c r="B716" s="547"/>
      <c r="C716" s="547"/>
      <c r="D716" s="547"/>
      <c r="E716" s="547"/>
      <c r="F716" s="547"/>
      <c r="G716" s="547"/>
      <c r="H716" s="547"/>
      <c r="I716" s="547"/>
      <c r="J716" s="547"/>
      <c r="K716" s="547"/>
      <c r="L716" s="547"/>
      <c r="M716" s="548"/>
    </row>
    <row r="717" spans="1:13" ht="18" customHeight="1">
      <c r="A717" s="158"/>
      <c r="B717" s="549" t="s">
        <v>429</v>
      </c>
      <c r="C717" s="549"/>
      <c r="D717" s="549"/>
      <c r="E717" s="550"/>
      <c r="F717" s="159" t="s">
        <v>430</v>
      </c>
      <c r="G717" s="159"/>
      <c r="H717" s="551" t="s">
        <v>431</v>
      </c>
      <c r="I717" s="552"/>
      <c r="J717" s="553"/>
      <c r="K717" s="160" t="s">
        <v>432</v>
      </c>
      <c r="L717" s="193"/>
      <c r="M717" s="162"/>
    </row>
    <row r="718" spans="1:13" ht="18" customHeight="1">
      <c r="A718" s="554" t="s">
        <v>433</v>
      </c>
      <c r="B718" s="552"/>
      <c r="C718" s="552"/>
      <c r="D718" s="552"/>
      <c r="E718" s="552"/>
      <c r="F718" s="552"/>
      <c r="G718" s="552"/>
      <c r="H718" s="552"/>
      <c r="I718" s="552"/>
      <c r="J718" s="552"/>
      <c r="K718" s="552"/>
      <c r="L718" s="552"/>
      <c r="M718" s="555"/>
    </row>
    <row r="719" spans="1:13" ht="18" customHeight="1">
      <c r="A719" s="530" t="s">
        <v>434</v>
      </c>
      <c r="B719" s="531"/>
      <c r="C719" s="531"/>
      <c r="D719" s="531"/>
      <c r="E719" s="531"/>
      <c r="F719" s="531"/>
      <c r="G719" s="531"/>
      <c r="H719" s="531"/>
      <c r="I719" s="531"/>
      <c r="J719" s="531"/>
      <c r="K719" s="531"/>
      <c r="L719" s="531"/>
      <c r="M719" s="556"/>
    </row>
    <row r="720" spans="1:13" ht="18" customHeight="1">
      <c r="A720" s="534" t="s">
        <v>435</v>
      </c>
      <c r="B720" s="535"/>
      <c r="C720" s="573" t="s">
        <v>27</v>
      </c>
      <c r="D720" s="569"/>
      <c r="E720" s="569"/>
      <c r="F720" s="569"/>
      <c r="G720" s="570"/>
      <c r="H720" s="194" t="s">
        <v>436</v>
      </c>
      <c r="I720" s="164"/>
      <c r="J720" s="571">
        <v>15</v>
      </c>
      <c r="K720" s="571"/>
      <c r="L720" s="571"/>
      <c r="M720" s="572"/>
    </row>
    <row r="721" spans="1:15" ht="18" customHeight="1">
      <c r="A721" s="534" t="s">
        <v>437</v>
      </c>
      <c r="B721" s="535"/>
      <c r="C721" s="573" t="s">
        <v>478</v>
      </c>
      <c r="D721" s="569"/>
      <c r="E721" s="569"/>
      <c r="F721" s="569"/>
      <c r="G721" s="570"/>
      <c r="H721" s="194" t="s">
        <v>438</v>
      </c>
      <c r="I721" s="164"/>
      <c r="J721" s="571">
        <v>1397</v>
      </c>
      <c r="K721" s="571"/>
      <c r="L721" s="571"/>
      <c r="M721" s="572"/>
    </row>
    <row r="722" spans="1:15" ht="18" customHeight="1">
      <c r="A722" s="534" t="s">
        <v>439</v>
      </c>
      <c r="B722" s="535"/>
      <c r="C722" s="568">
        <v>42339</v>
      </c>
      <c r="D722" s="569"/>
      <c r="E722" s="569"/>
      <c r="F722" s="569"/>
      <c r="G722" s="570"/>
      <c r="H722" s="194" t="s">
        <v>440</v>
      </c>
      <c r="I722" s="164"/>
      <c r="J722" s="571">
        <v>6005074745</v>
      </c>
      <c r="K722" s="571"/>
      <c r="L722" s="571"/>
      <c r="M722" s="572"/>
    </row>
    <row r="723" spans="1:15" ht="18" customHeight="1">
      <c r="A723" s="534" t="s">
        <v>441</v>
      </c>
      <c r="B723" s="535"/>
      <c r="C723" s="573" t="s">
        <v>101</v>
      </c>
      <c r="D723" s="569"/>
      <c r="E723" s="569"/>
      <c r="F723" s="569"/>
      <c r="G723" s="570"/>
      <c r="H723" s="519" t="s">
        <v>134</v>
      </c>
      <c r="I723" s="520"/>
      <c r="J723" s="571" t="s">
        <v>100</v>
      </c>
      <c r="K723" s="571"/>
      <c r="L723" s="571"/>
      <c r="M723" s="572"/>
    </row>
    <row r="724" spans="1:15" ht="18" customHeight="1">
      <c r="A724" s="527" t="s">
        <v>442</v>
      </c>
      <c r="B724" s="528"/>
      <c r="C724" s="528"/>
      <c r="D724" s="528"/>
      <c r="E724" s="528"/>
      <c r="F724" s="528"/>
      <c r="G724" s="528"/>
      <c r="H724" s="528"/>
      <c r="I724" s="528"/>
      <c r="J724" s="528"/>
      <c r="K724" s="528"/>
      <c r="L724" s="528"/>
      <c r="M724" s="529"/>
    </row>
    <row r="725" spans="1:15" ht="18" customHeight="1">
      <c r="A725" s="541" t="s">
        <v>443</v>
      </c>
      <c r="B725" s="528" t="s">
        <v>444</v>
      </c>
      <c r="C725" s="528"/>
      <c r="D725" s="528"/>
      <c r="E725" s="528"/>
      <c r="F725" s="528"/>
      <c r="G725" s="528"/>
      <c r="H725" s="528" t="s">
        <v>445</v>
      </c>
      <c r="I725" s="528"/>
      <c r="J725" s="528"/>
      <c r="K725" s="528"/>
      <c r="L725" s="528"/>
      <c r="M725" s="529"/>
    </row>
    <row r="726" spans="1:15" ht="30">
      <c r="A726" s="541"/>
      <c r="B726" s="165" t="s">
        <v>446</v>
      </c>
      <c r="C726" s="165" t="s">
        <v>447</v>
      </c>
      <c r="D726" s="165" t="s">
        <v>448</v>
      </c>
      <c r="E726" s="165" t="s">
        <v>449</v>
      </c>
      <c r="F726" s="165">
        <v>100</v>
      </c>
      <c r="G726" s="166" t="s">
        <v>126</v>
      </c>
      <c r="H726" s="165" t="s">
        <v>450</v>
      </c>
      <c r="I726" s="165" t="s">
        <v>447</v>
      </c>
      <c r="J726" s="165" t="s">
        <v>448</v>
      </c>
      <c r="K726" s="165" t="s">
        <v>451</v>
      </c>
      <c r="L726" s="165">
        <v>100</v>
      </c>
      <c r="M726" s="167" t="s">
        <v>126</v>
      </c>
    </row>
    <row r="727" spans="1:15" ht="18" customHeight="1">
      <c r="A727" s="234" t="s">
        <v>5</v>
      </c>
      <c r="B727" s="215">
        <v>9</v>
      </c>
      <c r="C727" s="239">
        <v>5</v>
      </c>
      <c r="D727" s="239">
        <v>5</v>
      </c>
      <c r="E727" s="215">
        <v>69</v>
      </c>
      <c r="F727" s="249">
        <v>88</v>
      </c>
      <c r="G727" s="239" t="s">
        <v>251</v>
      </c>
      <c r="H727" s="239">
        <v>9.5</v>
      </c>
      <c r="I727" s="239">
        <v>5</v>
      </c>
      <c r="J727" s="239">
        <v>5</v>
      </c>
      <c r="K727" s="246">
        <v>71</v>
      </c>
      <c r="L727" s="248">
        <v>90.5</v>
      </c>
      <c r="M727" s="241" t="s">
        <v>251</v>
      </c>
      <c r="N727" s="232"/>
      <c r="O727" s="232"/>
    </row>
    <row r="728" spans="1:15" ht="18" customHeight="1">
      <c r="A728" s="234" t="s">
        <v>6</v>
      </c>
      <c r="B728" s="217">
        <v>9</v>
      </c>
      <c r="C728" s="239">
        <v>5</v>
      </c>
      <c r="D728" s="239">
        <v>5</v>
      </c>
      <c r="E728" s="239">
        <v>77</v>
      </c>
      <c r="F728" s="249">
        <v>96</v>
      </c>
      <c r="G728" s="239" t="s">
        <v>221</v>
      </c>
      <c r="H728" s="239">
        <v>9.5</v>
      </c>
      <c r="I728" s="239">
        <v>5</v>
      </c>
      <c r="J728" s="239">
        <v>5</v>
      </c>
      <c r="K728" s="239">
        <v>72</v>
      </c>
      <c r="L728" s="248">
        <v>91.5</v>
      </c>
      <c r="M728" s="241" t="s">
        <v>221</v>
      </c>
      <c r="N728" s="232"/>
      <c r="O728" s="232"/>
    </row>
    <row r="729" spans="1:15" ht="18" customHeight="1">
      <c r="A729" s="234" t="s">
        <v>452</v>
      </c>
      <c r="B729" s="239">
        <v>9</v>
      </c>
      <c r="C729" s="239">
        <v>5</v>
      </c>
      <c r="D729" s="239">
        <v>5</v>
      </c>
      <c r="E729" s="239">
        <v>75</v>
      </c>
      <c r="F729" s="233">
        <v>94</v>
      </c>
      <c r="G729" s="239" t="s">
        <v>221</v>
      </c>
      <c r="H729" s="239">
        <v>8.75</v>
      </c>
      <c r="I729" s="239">
        <v>5</v>
      </c>
      <c r="J729" s="239">
        <v>5</v>
      </c>
      <c r="K729" s="242">
        <v>76</v>
      </c>
      <c r="L729" s="233">
        <v>94.75</v>
      </c>
      <c r="M729" s="241" t="s">
        <v>221</v>
      </c>
      <c r="N729" s="232"/>
      <c r="O729" s="232"/>
    </row>
    <row r="730" spans="1:15" ht="18" customHeight="1">
      <c r="A730" s="234" t="s">
        <v>417</v>
      </c>
      <c r="B730" s="239">
        <v>10</v>
      </c>
      <c r="C730" s="239">
        <v>5</v>
      </c>
      <c r="D730" s="239">
        <v>5</v>
      </c>
      <c r="E730" s="239">
        <v>75</v>
      </c>
      <c r="F730" s="233">
        <v>95</v>
      </c>
      <c r="G730" s="239" t="s">
        <v>221</v>
      </c>
      <c r="H730" s="243">
        <v>10</v>
      </c>
      <c r="I730" s="246">
        <v>5</v>
      </c>
      <c r="J730" s="246">
        <v>5</v>
      </c>
      <c r="K730" s="242">
        <v>79</v>
      </c>
      <c r="L730" s="233">
        <v>99</v>
      </c>
      <c r="M730" s="241" t="s">
        <v>221</v>
      </c>
      <c r="N730" s="232"/>
      <c r="O730" s="232"/>
    </row>
    <row r="731" spans="1:15" ht="18" customHeight="1">
      <c r="A731" s="234" t="s">
        <v>474</v>
      </c>
      <c r="B731" s="239"/>
      <c r="C731" s="239"/>
      <c r="D731" s="239"/>
      <c r="E731" s="244"/>
      <c r="F731" s="147">
        <v>41</v>
      </c>
      <c r="G731" s="239"/>
      <c r="H731" s="239"/>
      <c r="I731" s="239"/>
      <c r="J731" s="239"/>
      <c r="K731" s="239"/>
      <c r="L731" s="239">
        <v>45.5</v>
      </c>
      <c r="M731" s="241"/>
      <c r="N731" s="232"/>
      <c r="O731" s="232"/>
    </row>
    <row r="732" spans="1:15" ht="18" customHeight="1">
      <c r="A732" s="372" t="s">
        <v>579</v>
      </c>
      <c r="B732" s="239"/>
      <c r="C732" s="239"/>
      <c r="D732" s="239"/>
      <c r="E732" s="245">
        <v>49</v>
      </c>
      <c r="F732" s="239"/>
      <c r="G732" s="239"/>
      <c r="H732" s="239"/>
      <c r="I732" s="239"/>
      <c r="J732" s="239"/>
      <c r="K732" s="245">
        <v>48</v>
      </c>
      <c r="L732" s="239"/>
      <c r="M732" s="241"/>
      <c r="N732" s="232"/>
      <c r="O732" s="232"/>
    </row>
    <row r="733" spans="1:15" ht="18" customHeight="1">
      <c r="A733" s="372" t="s">
        <v>580</v>
      </c>
      <c r="B733" s="239"/>
      <c r="C733" s="239"/>
      <c r="D733" s="239"/>
      <c r="E733" s="239">
        <v>50</v>
      </c>
      <c r="F733" s="239"/>
      <c r="G733" s="239"/>
      <c r="H733" s="239"/>
      <c r="I733" s="239"/>
      <c r="J733" s="239"/>
      <c r="K733" s="239">
        <v>50</v>
      </c>
      <c r="L733" s="239"/>
      <c r="M733" s="241"/>
      <c r="N733" s="232"/>
      <c r="O733" s="232"/>
    </row>
    <row r="734" spans="1:15" ht="26.25">
      <c r="A734" s="235" t="s">
        <v>454</v>
      </c>
      <c r="B734" s="235"/>
      <c r="C734" s="236" t="s">
        <v>455</v>
      </c>
      <c r="D734" s="187">
        <f>(F727+F728+F729+F730+F731)</f>
        <v>414</v>
      </c>
      <c r="E734" s="170"/>
      <c r="F734" s="236" t="s">
        <v>456</v>
      </c>
      <c r="G734" s="170">
        <f>(D734/450)*100</f>
        <v>92</v>
      </c>
      <c r="H734" s="170"/>
      <c r="I734" s="171"/>
      <c r="J734" s="536" t="s">
        <v>457</v>
      </c>
      <c r="K734" s="536"/>
      <c r="L734" s="561" t="str">
        <f>IF(G734&gt;=91,"A1",IF(G734&gt;=81,"A2",IF(G734&gt;=71,"B1",IF(G734&gt;=61,"B2",IF(G734&gt;=51,"C1",IF(G734&gt;=41,"C2",IF(G734&gt;=33,"D","E")))))))</f>
        <v>A1</v>
      </c>
      <c r="M734" s="561" t="str">
        <f t="shared" ref="M734:M736" si="14">IF(K734&gt;=91,"A1",IF(K734&gt;=81,"A2",IF(K734&gt;=71,"B1",IF(K734&gt;=61,"B2",IF(K734&gt;=51,"C1",IF(K734&gt;=41,"C2",IF(K734&gt;=33,"D","E")))))))</f>
        <v>E</v>
      </c>
      <c r="N734" s="232"/>
      <c r="O734" s="232"/>
    </row>
    <row r="735" spans="1:15" ht="26.25">
      <c r="A735" s="172" t="s">
        <v>458</v>
      </c>
      <c r="B735" s="235"/>
      <c r="C735" s="236" t="s">
        <v>459</v>
      </c>
      <c r="D735" s="187">
        <f>(L727+L728+L729+L730+L731)</f>
        <v>421.25</v>
      </c>
      <c r="E735" s="170"/>
      <c r="F735" s="236" t="s">
        <v>460</v>
      </c>
      <c r="G735" s="187">
        <f>D735/450*100</f>
        <v>93.611111111111114</v>
      </c>
      <c r="H735" s="170"/>
      <c r="I735" s="171"/>
      <c r="J735" s="536" t="s">
        <v>461</v>
      </c>
      <c r="K735" s="536"/>
      <c r="L735" s="561" t="str">
        <f>IF(G735&gt;=91,"A1",IF(G735&gt;=81,"A2",IF(G735&gt;=71,"B1",IF(G735&gt;=61,"B2",IF(G735&gt;=51,"C1",IF(G735&gt;=41,"C2",IF(G735&gt;=33,"D","E")))))))</f>
        <v>A1</v>
      </c>
      <c r="M735" s="561" t="str">
        <f t="shared" si="14"/>
        <v>E</v>
      </c>
      <c r="N735" s="232"/>
      <c r="O735" s="232"/>
    </row>
    <row r="736" spans="1:15" ht="18" customHeight="1">
      <c r="A736" s="237" t="s">
        <v>462</v>
      </c>
      <c r="B736" s="237"/>
      <c r="C736" s="237">
        <f>(D734+D735)</f>
        <v>835.25</v>
      </c>
      <c r="D736" s="237" t="s">
        <v>463</v>
      </c>
      <c r="E736" s="237"/>
      <c r="F736" s="232"/>
      <c r="G736" s="237"/>
      <c r="H736" s="237"/>
      <c r="I736" s="375">
        <f>(C736/900)*100</f>
        <v>92.805555555555557</v>
      </c>
      <c r="J736" s="237" t="s">
        <v>464</v>
      </c>
      <c r="K736" s="237"/>
      <c r="L736" s="537" t="str">
        <f>IF(I736&gt;=91,"A1",IF(I736&gt;=81,"A2",IF(I736&gt;=71,"B1",IF(I736&gt;=61,"B2",IF(I736&gt;=51,"C1",IF(I736&gt;=41,"C2",IF(I736&gt;=33,"D","E")))))))</f>
        <v>A1</v>
      </c>
      <c r="M736" s="537" t="str">
        <f t="shared" si="14"/>
        <v>E</v>
      </c>
      <c r="N736" s="232"/>
      <c r="O736" s="232"/>
    </row>
    <row r="737" spans="1:15" ht="18" customHeight="1">
      <c r="A737" s="576" t="s">
        <v>227</v>
      </c>
      <c r="B737" s="577"/>
      <c r="C737" s="577"/>
      <c r="D737" s="577"/>
      <c r="E737" s="577"/>
      <c r="F737" s="577"/>
      <c r="G737" s="577"/>
      <c r="H737" s="577"/>
      <c r="I737" s="577"/>
      <c r="J737" s="577"/>
      <c r="K737" s="577"/>
      <c r="L737" s="577"/>
      <c r="M737" s="578"/>
      <c r="N737" s="232"/>
      <c r="O737" s="232"/>
    </row>
    <row r="738" spans="1:15" ht="18" customHeight="1">
      <c r="A738" s="527" t="s">
        <v>228</v>
      </c>
      <c r="B738" s="528"/>
      <c r="C738" s="528"/>
      <c r="D738" s="528"/>
      <c r="E738" s="528"/>
      <c r="F738" s="528"/>
      <c r="G738" s="528"/>
      <c r="H738" s="528"/>
      <c r="I738" s="528"/>
      <c r="J738" s="528"/>
      <c r="K738" s="528"/>
      <c r="L738" s="528"/>
      <c r="M738" s="529"/>
      <c r="N738" s="232"/>
      <c r="O738" s="232"/>
    </row>
    <row r="739" spans="1:15" ht="18" customHeight="1">
      <c r="A739" s="527" t="s">
        <v>229</v>
      </c>
      <c r="B739" s="528"/>
      <c r="C739" s="528"/>
      <c r="D739" s="528"/>
      <c r="E739" s="528"/>
      <c r="F739" s="528" t="s">
        <v>230</v>
      </c>
      <c r="G739" s="528"/>
      <c r="H739" s="528"/>
      <c r="I739" s="528"/>
      <c r="J739" s="528"/>
      <c r="K739" s="528" t="s">
        <v>465</v>
      </c>
      <c r="L739" s="528"/>
      <c r="M739" s="529"/>
    </row>
    <row r="740" spans="1:15" ht="18" customHeight="1">
      <c r="A740" s="519" t="s">
        <v>231</v>
      </c>
      <c r="B740" s="520"/>
      <c r="C740" s="520"/>
      <c r="D740" s="520"/>
      <c r="E740" s="520"/>
      <c r="F740" s="521" t="s">
        <v>236</v>
      </c>
      <c r="G740" s="522"/>
      <c r="H740" s="522"/>
      <c r="I740" s="522"/>
      <c r="J740" s="522"/>
      <c r="K740" s="521" t="s">
        <v>236</v>
      </c>
      <c r="L740" s="522"/>
      <c r="M740" s="523"/>
    </row>
    <row r="741" spans="1:15" ht="18" customHeight="1">
      <c r="A741" s="527" t="s">
        <v>233</v>
      </c>
      <c r="B741" s="528"/>
      <c r="C741" s="528"/>
      <c r="D741" s="528"/>
      <c r="E741" s="528"/>
      <c r="F741" s="528"/>
      <c r="G741" s="528"/>
      <c r="H741" s="528"/>
      <c r="I741" s="528"/>
      <c r="J741" s="528"/>
      <c r="K741" s="528"/>
      <c r="L741" s="528"/>
      <c r="M741" s="529"/>
    </row>
    <row r="742" spans="1:15" ht="18" customHeight="1">
      <c r="A742" s="527" t="s">
        <v>229</v>
      </c>
      <c r="B742" s="528"/>
      <c r="C742" s="528"/>
      <c r="D742" s="528"/>
      <c r="E742" s="528"/>
      <c r="F742" s="528" t="s">
        <v>230</v>
      </c>
      <c r="G742" s="528"/>
      <c r="H742" s="528"/>
      <c r="I742" s="528"/>
      <c r="J742" s="528"/>
      <c r="K742" s="528" t="s">
        <v>465</v>
      </c>
      <c r="L742" s="528"/>
      <c r="M742" s="529"/>
    </row>
    <row r="743" spans="1:15" ht="18" customHeight="1">
      <c r="A743" s="534" t="s">
        <v>234</v>
      </c>
      <c r="B743" s="535"/>
      <c r="C743" s="535"/>
      <c r="D743" s="535"/>
      <c r="E743" s="535"/>
      <c r="F743" s="528" t="s">
        <v>232</v>
      </c>
      <c r="G743" s="528"/>
      <c r="H743" s="528"/>
      <c r="I743" s="528"/>
      <c r="J743" s="528"/>
      <c r="K743" s="528" t="s">
        <v>232</v>
      </c>
      <c r="L743" s="528"/>
      <c r="M743" s="529"/>
    </row>
    <row r="744" spans="1:15" ht="18" customHeight="1">
      <c r="A744" s="534" t="s">
        <v>235</v>
      </c>
      <c r="B744" s="535"/>
      <c r="C744" s="535"/>
      <c r="D744" s="535"/>
      <c r="E744" s="535"/>
      <c r="F744" s="567" t="s">
        <v>236</v>
      </c>
      <c r="G744" s="522"/>
      <c r="H744" s="522"/>
      <c r="I744" s="522"/>
      <c r="J744" s="522"/>
      <c r="K744" s="567" t="s">
        <v>236</v>
      </c>
      <c r="L744" s="522"/>
      <c r="M744" s="523"/>
    </row>
    <row r="745" spans="1:15" ht="18" customHeight="1">
      <c r="A745" s="530" t="s">
        <v>237</v>
      </c>
      <c r="B745" s="531"/>
      <c r="C745" s="531"/>
      <c r="D745" s="531"/>
      <c r="E745" s="532"/>
      <c r="F745" s="566" t="s">
        <v>236</v>
      </c>
      <c r="G745" s="525"/>
      <c r="H745" s="525"/>
      <c r="I745" s="525"/>
      <c r="J745" s="533"/>
      <c r="K745" s="566" t="s">
        <v>236</v>
      </c>
      <c r="L745" s="525"/>
      <c r="M745" s="526"/>
    </row>
    <row r="746" spans="1:15" ht="18" customHeight="1">
      <c r="A746" s="530" t="s">
        <v>238</v>
      </c>
      <c r="B746" s="531"/>
      <c r="C746" s="531"/>
      <c r="D746" s="531"/>
      <c r="E746" s="532"/>
      <c r="F746" s="566" t="s">
        <v>236</v>
      </c>
      <c r="G746" s="525"/>
      <c r="H746" s="525"/>
      <c r="I746" s="525"/>
      <c r="J746" s="533"/>
      <c r="K746" s="566" t="s">
        <v>236</v>
      </c>
      <c r="L746" s="525"/>
      <c r="M746" s="526"/>
    </row>
    <row r="747" spans="1:15" ht="18" customHeight="1">
      <c r="A747" s="527" t="s">
        <v>239</v>
      </c>
      <c r="B747" s="528"/>
      <c r="C747" s="528"/>
      <c r="D747" s="528"/>
      <c r="E747" s="528"/>
      <c r="F747" s="528"/>
      <c r="G747" s="528"/>
      <c r="H747" s="528"/>
      <c r="I747" s="528"/>
      <c r="J747" s="528"/>
      <c r="K747" s="528"/>
      <c r="L747" s="528"/>
      <c r="M747" s="529"/>
    </row>
    <row r="748" spans="1:15" ht="18" customHeight="1">
      <c r="A748" s="527" t="s">
        <v>229</v>
      </c>
      <c r="B748" s="528"/>
      <c r="C748" s="528"/>
      <c r="D748" s="528"/>
      <c r="E748" s="528"/>
      <c r="F748" s="528" t="s">
        <v>230</v>
      </c>
      <c r="G748" s="528"/>
      <c r="H748" s="528"/>
      <c r="I748" s="528"/>
      <c r="J748" s="528"/>
      <c r="K748" s="528" t="s">
        <v>465</v>
      </c>
      <c r="L748" s="528"/>
      <c r="M748" s="529"/>
    </row>
    <row r="749" spans="1:15" ht="18" customHeight="1">
      <c r="A749" s="519" t="s">
        <v>240</v>
      </c>
      <c r="B749" s="520"/>
      <c r="C749" s="520"/>
      <c r="D749" s="520"/>
      <c r="E749" s="520"/>
      <c r="F749" s="520"/>
      <c r="G749" s="561" t="s">
        <v>555</v>
      </c>
      <c r="H749" s="561"/>
      <c r="I749" s="561"/>
      <c r="J749" s="561"/>
      <c r="K749" s="561"/>
      <c r="L749" s="561"/>
      <c r="M749" s="562"/>
    </row>
    <row r="750" spans="1:15" ht="18" customHeight="1">
      <c r="A750" s="192" t="s">
        <v>466</v>
      </c>
      <c r="B750" s="563" t="s">
        <v>556</v>
      </c>
      <c r="C750" s="564"/>
      <c r="D750" s="564"/>
      <c r="E750" s="564"/>
      <c r="F750" s="564"/>
      <c r="G750" s="564"/>
      <c r="H750" s="564"/>
      <c r="I750" s="564"/>
      <c r="J750" s="564"/>
      <c r="K750" s="564"/>
      <c r="L750" s="564"/>
      <c r="M750" s="565"/>
    </row>
    <row r="751" spans="1:15" ht="18" customHeight="1">
      <c r="A751" s="192" t="s">
        <v>195</v>
      </c>
      <c r="B751" s="563" t="s">
        <v>552</v>
      </c>
      <c r="C751" s="564"/>
      <c r="D751" s="564"/>
      <c r="E751" s="564"/>
      <c r="F751" s="564"/>
      <c r="G751" s="564"/>
      <c r="H751" s="564"/>
      <c r="I751" s="564"/>
      <c r="J751" s="564"/>
      <c r="K751" s="564"/>
      <c r="L751" s="564"/>
      <c r="M751" s="565"/>
    </row>
    <row r="752" spans="1:15" ht="18" customHeight="1">
      <c r="A752" s="527" t="s">
        <v>467</v>
      </c>
      <c r="B752" s="528"/>
      <c r="C752" s="528"/>
      <c r="D752" s="522"/>
      <c r="E752" s="522"/>
      <c r="F752" s="522"/>
      <c r="G752" s="522"/>
      <c r="H752" s="522"/>
      <c r="I752" s="522"/>
      <c r="J752" s="528" t="s">
        <v>468</v>
      </c>
      <c r="K752" s="528"/>
      <c r="L752" s="528"/>
      <c r="M752" s="529"/>
    </row>
    <row r="753" spans="1:13" ht="18" customHeight="1">
      <c r="A753" s="527"/>
      <c r="B753" s="528"/>
      <c r="C753" s="528"/>
      <c r="D753" s="522"/>
      <c r="E753" s="522"/>
      <c r="F753" s="522"/>
      <c r="G753" s="522"/>
      <c r="H753" s="522"/>
      <c r="I753" s="522"/>
      <c r="J753" s="528"/>
      <c r="K753" s="528"/>
      <c r="L753" s="528"/>
      <c r="M753" s="529"/>
    </row>
    <row r="754" spans="1:13" ht="18" customHeight="1">
      <c r="A754" s="527"/>
      <c r="B754" s="528"/>
      <c r="C754" s="528"/>
      <c r="D754" s="522"/>
      <c r="E754" s="522"/>
      <c r="F754" s="522"/>
      <c r="G754" s="522"/>
      <c r="H754" s="522"/>
      <c r="I754" s="522"/>
      <c r="J754" s="528"/>
      <c r="K754" s="528"/>
      <c r="L754" s="528"/>
      <c r="M754" s="529"/>
    </row>
    <row r="755" spans="1:13" ht="18" customHeight="1">
      <c r="A755" s="527"/>
      <c r="B755" s="528"/>
      <c r="C755" s="528"/>
      <c r="D755" s="522"/>
      <c r="E755" s="522"/>
      <c r="F755" s="522"/>
      <c r="G755" s="522"/>
      <c r="H755" s="522"/>
      <c r="I755" s="522"/>
      <c r="J755" s="528"/>
      <c r="K755" s="528"/>
      <c r="L755" s="528"/>
      <c r="M755" s="529"/>
    </row>
    <row r="756" spans="1:13" ht="18" customHeight="1">
      <c r="A756" s="514" t="s">
        <v>243</v>
      </c>
      <c r="B756" s="515"/>
      <c r="C756" s="515"/>
      <c r="D756" s="515"/>
      <c r="E756" s="515"/>
      <c r="F756" s="515"/>
      <c r="G756" s="515"/>
      <c r="H756" s="516" t="s">
        <v>244</v>
      </c>
      <c r="I756" s="517"/>
      <c r="J756" s="517"/>
      <c r="K756" s="517"/>
      <c r="L756" s="517"/>
      <c r="M756" s="518"/>
    </row>
    <row r="757" spans="1:13" ht="18" customHeight="1">
      <c r="A757" s="200" t="s">
        <v>245</v>
      </c>
      <c r="B757" s="515" t="s">
        <v>12</v>
      </c>
      <c r="C757" s="515"/>
      <c r="D757" s="177" t="s">
        <v>245</v>
      </c>
      <c r="E757" s="201"/>
      <c r="F757" s="515" t="s">
        <v>12</v>
      </c>
      <c r="G757" s="515"/>
      <c r="H757" s="179"/>
      <c r="I757" s="179"/>
      <c r="J757" s="180" t="s">
        <v>246</v>
      </c>
      <c r="K757" s="179"/>
      <c r="L757" s="181" t="s">
        <v>12</v>
      </c>
      <c r="M757" s="182"/>
    </row>
    <row r="758" spans="1:13" ht="18" customHeight="1">
      <c r="A758" s="183" t="s">
        <v>247</v>
      </c>
      <c r="B758" s="511" t="s">
        <v>221</v>
      </c>
      <c r="C758" s="511"/>
      <c r="D758" s="511" t="s">
        <v>248</v>
      </c>
      <c r="E758" s="511"/>
      <c r="F758" s="511" t="s">
        <v>249</v>
      </c>
      <c r="G758" s="511"/>
      <c r="H758" s="179"/>
      <c r="I758" s="179"/>
      <c r="J758" s="512">
        <v>3</v>
      </c>
      <c r="K758" s="513"/>
      <c r="L758" s="201" t="s">
        <v>236</v>
      </c>
      <c r="M758" s="182"/>
    </row>
    <row r="759" spans="1:13" ht="18" customHeight="1">
      <c r="A759" s="183" t="s">
        <v>250</v>
      </c>
      <c r="B759" s="511" t="s">
        <v>251</v>
      </c>
      <c r="C759" s="511"/>
      <c r="D759" s="511" t="s">
        <v>252</v>
      </c>
      <c r="E759" s="511"/>
      <c r="F759" s="511" t="s">
        <v>253</v>
      </c>
      <c r="G759" s="511"/>
      <c r="H759" s="179"/>
      <c r="I759" s="179"/>
      <c r="J759" s="512">
        <v>2</v>
      </c>
      <c r="K759" s="513"/>
      <c r="L759" s="201" t="s">
        <v>232</v>
      </c>
      <c r="M759" s="182"/>
    </row>
    <row r="760" spans="1:13" ht="18" customHeight="1">
      <c r="A760" s="183" t="s">
        <v>254</v>
      </c>
      <c r="B760" s="511" t="s">
        <v>255</v>
      </c>
      <c r="C760" s="511"/>
      <c r="D760" s="511" t="s">
        <v>256</v>
      </c>
      <c r="E760" s="511"/>
      <c r="F760" s="511" t="s">
        <v>257</v>
      </c>
      <c r="G760" s="511"/>
      <c r="H760" s="179"/>
      <c r="I760" s="179"/>
      <c r="J760" s="512">
        <v>1</v>
      </c>
      <c r="K760" s="513"/>
      <c r="L760" s="201" t="s">
        <v>258</v>
      </c>
      <c r="M760" s="182"/>
    </row>
    <row r="761" spans="1:13" ht="18" customHeight="1" thickBot="1">
      <c r="A761" s="184" t="s">
        <v>259</v>
      </c>
      <c r="B761" s="509" t="s">
        <v>260</v>
      </c>
      <c r="C761" s="509"/>
      <c r="D761" s="510" t="s">
        <v>261</v>
      </c>
      <c r="E761" s="510"/>
      <c r="F761" s="510" t="s">
        <v>262</v>
      </c>
      <c r="G761" s="510"/>
      <c r="H761" s="185"/>
      <c r="I761" s="185"/>
      <c r="J761" s="185"/>
      <c r="K761" s="185"/>
      <c r="L761" s="185"/>
      <c r="M761" s="186"/>
    </row>
    <row r="765" spans="1:13" ht="18" customHeight="1" thickBot="1"/>
    <row r="766" spans="1:13" ht="18" customHeight="1">
      <c r="A766" s="157"/>
      <c r="B766" s="557" t="s">
        <v>426</v>
      </c>
      <c r="C766" s="557"/>
      <c r="D766" s="557"/>
      <c r="E766" s="557"/>
      <c r="F766" s="557"/>
      <c r="G766" s="557"/>
      <c r="H766" s="557"/>
      <c r="I766" s="558"/>
      <c r="J766" s="559" t="s">
        <v>427</v>
      </c>
      <c r="K766" s="557"/>
      <c r="L766" s="557"/>
      <c r="M766" s="560"/>
    </row>
    <row r="767" spans="1:13" ht="18" customHeight="1">
      <c r="A767" s="546" t="s">
        <v>428</v>
      </c>
      <c r="B767" s="547"/>
      <c r="C767" s="547"/>
      <c r="D767" s="547"/>
      <c r="E767" s="547"/>
      <c r="F767" s="547"/>
      <c r="G767" s="547"/>
      <c r="H767" s="547"/>
      <c r="I767" s="547"/>
      <c r="J767" s="547"/>
      <c r="K767" s="547"/>
      <c r="L767" s="547"/>
      <c r="M767" s="548"/>
    </row>
    <row r="768" spans="1:13" ht="18" customHeight="1">
      <c r="A768" s="158"/>
      <c r="B768" s="549" t="s">
        <v>429</v>
      </c>
      <c r="C768" s="549"/>
      <c r="D768" s="549"/>
      <c r="E768" s="550"/>
      <c r="F768" s="159" t="s">
        <v>430</v>
      </c>
      <c r="G768" s="159"/>
      <c r="H768" s="551" t="s">
        <v>431</v>
      </c>
      <c r="I768" s="552"/>
      <c r="J768" s="553"/>
      <c r="K768" s="160" t="s">
        <v>432</v>
      </c>
      <c r="L768" s="193"/>
      <c r="M768" s="162"/>
    </row>
    <row r="769" spans="1:13" ht="18" customHeight="1">
      <c r="A769" s="554" t="s">
        <v>433</v>
      </c>
      <c r="B769" s="552"/>
      <c r="C769" s="552"/>
      <c r="D769" s="552"/>
      <c r="E769" s="552"/>
      <c r="F769" s="552"/>
      <c r="G769" s="552"/>
      <c r="H769" s="552"/>
      <c r="I769" s="552"/>
      <c r="J769" s="552"/>
      <c r="K769" s="552"/>
      <c r="L769" s="552"/>
      <c r="M769" s="555"/>
    </row>
    <row r="770" spans="1:13" ht="18" customHeight="1">
      <c r="A770" s="530" t="s">
        <v>434</v>
      </c>
      <c r="B770" s="531"/>
      <c r="C770" s="531"/>
      <c r="D770" s="531"/>
      <c r="E770" s="531"/>
      <c r="F770" s="531"/>
      <c r="G770" s="531"/>
      <c r="H770" s="531"/>
      <c r="I770" s="531"/>
      <c r="J770" s="531"/>
      <c r="K770" s="531"/>
      <c r="L770" s="531"/>
      <c r="M770" s="556"/>
    </row>
    <row r="771" spans="1:13" ht="18" customHeight="1">
      <c r="A771" s="534" t="s">
        <v>435</v>
      </c>
      <c r="B771" s="535"/>
      <c r="C771" s="573" t="s">
        <v>28</v>
      </c>
      <c r="D771" s="569"/>
      <c r="E771" s="569"/>
      <c r="F771" s="569"/>
      <c r="G771" s="570"/>
      <c r="H771" s="194" t="s">
        <v>436</v>
      </c>
      <c r="I771" s="164"/>
      <c r="J771" s="571">
        <v>16</v>
      </c>
      <c r="K771" s="571"/>
      <c r="L771" s="571"/>
      <c r="M771" s="572"/>
    </row>
    <row r="772" spans="1:13" ht="18" customHeight="1">
      <c r="A772" s="534" t="s">
        <v>437</v>
      </c>
      <c r="B772" s="535"/>
      <c r="C772" s="573" t="s">
        <v>478</v>
      </c>
      <c r="D772" s="569"/>
      <c r="E772" s="569"/>
      <c r="F772" s="569"/>
      <c r="G772" s="570"/>
      <c r="H772" s="194" t="s">
        <v>438</v>
      </c>
      <c r="I772" s="164"/>
      <c r="J772" s="571">
        <v>1331</v>
      </c>
      <c r="K772" s="571"/>
      <c r="L772" s="571"/>
      <c r="M772" s="572"/>
    </row>
    <row r="773" spans="1:13" ht="18" customHeight="1">
      <c r="A773" s="534" t="s">
        <v>439</v>
      </c>
      <c r="B773" s="535"/>
      <c r="C773" s="568">
        <v>42715</v>
      </c>
      <c r="D773" s="569"/>
      <c r="E773" s="569"/>
      <c r="F773" s="569"/>
      <c r="G773" s="570"/>
      <c r="H773" s="194" t="s">
        <v>440</v>
      </c>
      <c r="I773" s="164"/>
      <c r="J773" s="571">
        <v>9596117141</v>
      </c>
      <c r="K773" s="571"/>
      <c r="L773" s="571"/>
      <c r="M773" s="572"/>
    </row>
    <row r="774" spans="1:13" ht="18" customHeight="1">
      <c r="A774" s="534" t="s">
        <v>441</v>
      </c>
      <c r="B774" s="535"/>
      <c r="C774" s="573" t="s">
        <v>103</v>
      </c>
      <c r="D774" s="569"/>
      <c r="E774" s="569"/>
      <c r="F774" s="569"/>
      <c r="G774" s="570"/>
      <c r="H774" s="519" t="s">
        <v>134</v>
      </c>
      <c r="I774" s="520"/>
      <c r="J774" s="571" t="s">
        <v>102</v>
      </c>
      <c r="K774" s="571"/>
      <c r="L774" s="571"/>
      <c r="M774" s="572"/>
    </row>
    <row r="775" spans="1:13" ht="18" customHeight="1">
      <c r="A775" s="527" t="s">
        <v>442</v>
      </c>
      <c r="B775" s="528"/>
      <c r="C775" s="528"/>
      <c r="D775" s="528"/>
      <c r="E775" s="528"/>
      <c r="F775" s="528"/>
      <c r="G775" s="528"/>
      <c r="H775" s="528"/>
      <c r="I775" s="528"/>
      <c r="J775" s="528"/>
      <c r="K775" s="528"/>
      <c r="L775" s="528"/>
      <c r="M775" s="529"/>
    </row>
    <row r="776" spans="1:13" ht="18" customHeight="1">
      <c r="A776" s="541" t="s">
        <v>443</v>
      </c>
      <c r="B776" s="528" t="s">
        <v>444</v>
      </c>
      <c r="C776" s="528"/>
      <c r="D776" s="528"/>
      <c r="E776" s="528"/>
      <c r="F776" s="528"/>
      <c r="G776" s="528"/>
      <c r="H776" s="528" t="s">
        <v>445</v>
      </c>
      <c r="I776" s="528"/>
      <c r="J776" s="528"/>
      <c r="K776" s="528"/>
      <c r="L776" s="528"/>
      <c r="M776" s="529"/>
    </row>
    <row r="777" spans="1:13" ht="30">
      <c r="A777" s="541"/>
      <c r="B777" s="165" t="s">
        <v>446</v>
      </c>
      <c r="C777" s="165" t="s">
        <v>447</v>
      </c>
      <c r="D777" s="165" t="s">
        <v>448</v>
      </c>
      <c r="E777" s="165" t="s">
        <v>449</v>
      </c>
      <c r="F777" s="165">
        <v>100</v>
      </c>
      <c r="G777" s="166" t="s">
        <v>126</v>
      </c>
      <c r="H777" s="165" t="s">
        <v>450</v>
      </c>
      <c r="I777" s="165" t="s">
        <v>447</v>
      </c>
      <c r="J777" s="165" t="s">
        <v>448</v>
      </c>
      <c r="K777" s="165" t="s">
        <v>451</v>
      </c>
      <c r="L777" s="165">
        <v>100</v>
      </c>
      <c r="M777" s="167" t="s">
        <v>126</v>
      </c>
    </row>
    <row r="778" spans="1:13" ht="18" customHeight="1">
      <c r="A778" s="234" t="s">
        <v>5</v>
      </c>
      <c r="B778" s="215">
        <v>4.5</v>
      </c>
      <c r="C778" s="239">
        <v>3</v>
      </c>
      <c r="D778" s="239">
        <v>3</v>
      </c>
      <c r="E778" s="215">
        <v>46</v>
      </c>
      <c r="F778" s="150">
        <v>56.5</v>
      </c>
      <c r="G778" s="239" t="s">
        <v>249</v>
      </c>
      <c r="H778" s="239">
        <v>5.5</v>
      </c>
      <c r="I778" s="239">
        <v>3</v>
      </c>
      <c r="J778" s="239">
        <v>3</v>
      </c>
      <c r="K778" s="246">
        <v>30</v>
      </c>
      <c r="L778" s="248">
        <v>41.5</v>
      </c>
      <c r="M778" s="241" t="s">
        <v>253</v>
      </c>
    </row>
    <row r="779" spans="1:13" ht="18" customHeight="1">
      <c r="A779" s="234" t="s">
        <v>6</v>
      </c>
      <c r="B779" s="217">
        <v>7</v>
      </c>
      <c r="C779" s="239">
        <v>3</v>
      </c>
      <c r="D779" s="239">
        <v>2</v>
      </c>
      <c r="E779" s="239">
        <v>42</v>
      </c>
      <c r="F779" s="249">
        <v>54</v>
      </c>
      <c r="G779" s="239" t="s">
        <v>249</v>
      </c>
      <c r="H779" s="239">
        <v>4.75</v>
      </c>
      <c r="I779" s="239">
        <v>3</v>
      </c>
      <c r="J779" s="239">
        <v>3</v>
      </c>
      <c r="K779" s="239">
        <v>37</v>
      </c>
      <c r="L779" s="150">
        <v>47.75</v>
      </c>
      <c r="M779" s="241" t="s">
        <v>253</v>
      </c>
    </row>
    <row r="780" spans="1:13" ht="18" customHeight="1">
      <c r="A780" s="234" t="s">
        <v>452</v>
      </c>
      <c r="B780" s="239">
        <v>6</v>
      </c>
      <c r="C780" s="239">
        <v>3</v>
      </c>
      <c r="D780" s="239">
        <v>3</v>
      </c>
      <c r="E780" s="239">
        <v>54</v>
      </c>
      <c r="F780" s="233">
        <v>66</v>
      </c>
      <c r="G780" s="239" t="s">
        <v>260</v>
      </c>
      <c r="H780" s="239">
        <v>5</v>
      </c>
      <c r="I780" s="239">
        <v>3</v>
      </c>
      <c r="J780" s="239">
        <v>3</v>
      </c>
      <c r="K780" s="242">
        <v>43</v>
      </c>
      <c r="L780" s="233">
        <v>54</v>
      </c>
      <c r="M780" s="241" t="s">
        <v>249</v>
      </c>
    </row>
    <row r="781" spans="1:13" ht="18" customHeight="1">
      <c r="A781" s="234" t="s">
        <v>417</v>
      </c>
      <c r="B781" s="239">
        <v>6.75</v>
      </c>
      <c r="C781" s="239">
        <v>3</v>
      </c>
      <c r="D781" s="239">
        <v>3</v>
      </c>
      <c r="E781" s="239">
        <v>43</v>
      </c>
      <c r="F781" s="233">
        <v>52.75</v>
      </c>
      <c r="G781" s="239" t="s">
        <v>249</v>
      </c>
      <c r="H781" s="243">
        <v>6.25</v>
      </c>
      <c r="I781" s="246">
        <v>3</v>
      </c>
      <c r="J781" s="246">
        <v>3</v>
      </c>
      <c r="K781" s="242">
        <v>39</v>
      </c>
      <c r="L781" s="233">
        <v>51.25</v>
      </c>
      <c r="M781" s="241" t="s">
        <v>249</v>
      </c>
    </row>
    <row r="782" spans="1:13" ht="18" customHeight="1">
      <c r="A782" s="234" t="s">
        <v>474</v>
      </c>
      <c r="B782" s="239"/>
      <c r="C782" s="239"/>
      <c r="D782" s="239"/>
      <c r="E782" s="244"/>
      <c r="F782" s="147">
        <v>21</v>
      </c>
      <c r="G782" s="239"/>
      <c r="H782" s="239"/>
      <c r="I782" s="239"/>
      <c r="J782" s="239"/>
      <c r="K782" s="239"/>
      <c r="L782" s="239">
        <v>18</v>
      </c>
      <c r="M782" s="241"/>
    </row>
    <row r="783" spans="1:13" ht="18" customHeight="1">
      <c r="A783" s="372" t="s">
        <v>579</v>
      </c>
      <c r="B783" s="239"/>
      <c r="C783" s="239"/>
      <c r="D783" s="239"/>
      <c r="E783" s="245">
        <v>40</v>
      </c>
      <c r="F783" s="239"/>
      <c r="G783" s="239"/>
      <c r="H783" s="239"/>
      <c r="I783" s="239"/>
      <c r="J783" s="239"/>
      <c r="K783" s="245">
        <v>40</v>
      </c>
      <c r="L783" s="239"/>
      <c r="M783" s="241"/>
    </row>
    <row r="784" spans="1:13" ht="18" customHeight="1">
      <c r="A784" s="372" t="s">
        <v>580</v>
      </c>
      <c r="B784" s="239"/>
      <c r="C784" s="239"/>
      <c r="D784" s="239"/>
      <c r="E784" s="239">
        <v>40</v>
      </c>
      <c r="F784" s="239"/>
      <c r="G784" s="239"/>
      <c r="H784" s="239"/>
      <c r="I784" s="239"/>
      <c r="J784" s="239"/>
      <c r="K784" s="239">
        <v>40</v>
      </c>
      <c r="L784" s="239"/>
      <c r="M784" s="241"/>
    </row>
    <row r="785" spans="1:13" ht="26.25">
      <c r="A785" s="235" t="s">
        <v>454</v>
      </c>
      <c r="B785" s="235"/>
      <c r="C785" s="236" t="s">
        <v>455</v>
      </c>
      <c r="D785" s="187">
        <f>(F778+F779+F780+F781+F782)</f>
        <v>250.25</v>
      </c>
      <c r="E785" s="170"/>
      <c r="F785" s="236" t="s">
        <v>456</v>
      </c>
      <c r="G785" s="187">
        <f>(D785/450)*100</f>
        <v>55.611111111111114</v>
      </c>
      <c r="H785" s="170"/>
      <c r="I785" s="171"/>
      <c r="J785" s="536" t="s">
        <v>457</v>
      </c>
      <c r="K785" s="536"/>
      <c r="L785" s="561" t="str">
        <f>IF(G785&gt;=91,"A1",IF(G785&gt;=81,"A2",IF(G785&gt;=71,"B1",IF(G785&gt;=61,"B2",IF(G785&gt;=51,"C1",IF(G785&gt;=41,"C2",IF(G785&gt;=33,"D","E")))))))</f>
        <v>C1</v>
      </c>
      <c r="M785" s="561" t="str">
        <f t="shared" ref="M785:M787" si="15">IF(K785&gt;=91,"A1",IF(K785&gt;=81,"A2",IF(K785&gt;=71,"B1",IF(K785&gt;=61,"B2",IF(K785&gt;=51,"C1",IF(K785&gt;=41,"C2",IF(K785&gt;=33,"D","E")))))))</f>
        <v>E</v>
      </c>
    </row>
    <row r="786" spans="1:13" ht="26.25">
      <c r="A786" s="172" t="s">
        <v>458</v>
      </c>
      <c r="B786" s="235"/>
      <c r="C786" s="236" t="s">
        <v>459</v>
      </c>
      <c r="D786" s="187">
        <v>214</v>
      </c>
      <c r="E786" s="170"/>
      <c r="F786" s="236" t="s">
        <v>460</v>
      </c>
      <c r="G786" s="187">
        <f>D786/450*100</f>
        <v>47.555555555555557</v>
      </c>
      <c r="H786" s="170"/>
      <c r="I786" s="171"/>
      <c r="J786" s="536" t="s">
        <v>461</v>
      </c>
      <c r="K786" s="536"/>
      <c r="L786" s="561" t="str">
        <f>IF(G786&gt;=91,"A1",IF(G786&gt;=81,"A2",IF(G786&gt;=71,"B1",IF(G786&gt;=61,"B2",IF(G786&gt;=51,"C1",IF(G786&gt;=41,"C2",IF(G786&gt;=33,"D","E")))))))</f>
        <v>C2</v>
      </c>
      <c r="M786" s="561" t="str">
        <f t="shared" si="15"/>
        <v>E</v>
      </c>
    </row>
    <row r="787" spans="1:13" ht="18" customHeight="1">
      <c r="A787" s="237" t="s">
        <v>462</v>
      </c>
      <c r="B787" s="237"/>
      <c r="C787" s="237">
        <f>(D785+D786)</f>
        <v>464.25</v>
      </c>
      <c r="D787" s="237" t="s">
        <v>463</v>
      </c>
      <c r="E787" s="237"/>
      <c r="F787" s="232"/>
      <c r="G787" s="237"/>
      <c r="H787" s="237"/>
      <c r="I787" s="375">
        <f>(C787/900)*100</f>
        <v>51.583333333333336</v>
      </c>
      <c r="J787" s="237" t="s">
        <v>464</v>
      </c>
      <c r="K787" s="237"/>
      <c r="L787" s="537" t="str">
        <f>IF(I787&gt;=91,"A1",IF(I787&gt;=81,"A2",IF(I787&gt;=71,"B1",IF(I787&gt;=61,"B2",IF(I787&gt;=51,"C1",IF(I787&gt;=41,"C2",IF(I787&gt;=33,"D","E")))))))</f>
        <v>C1</v>
      </c>
      <c r="M787" s="537" t="str">
        <f t="shared" si="15"/>
        <v>E</v>
      </c>
    </row>
    <row r="788" spans="1:13" ht="18" customHeight="1">
      <c r="A788" s="576" t="s">
        <v>227</v>
      </c>
      <c r="B788" s="577"/>
      <c r="C788" s="577"/>
      <c r="D788" s="577"/>
      <c r="E788" s="577"/>
      <c r="F788" s="577"/>
      <c r="G788" s="577"/>
      <c r="H788" s="577"/>
      <c r="I788" s="577"/>
      <c r="J788" s="577"/>
      <c r="K788" s="577"/>
      <c r="L788" s="577"/>
      <c r="M788" s="578"/>
    </row>
    <row r="789" spans="1:13" ht="18" customHeight="1">
      <c r="A789" s="527" t="s">
        <v>228</v>
      </c>
      <c r="B789" s="528"/>
      <c r="C789" s="528"/>
      <c r="D789" s="528"/>
      <c r="E789" s="528"/>
      <c r="F789" s="528"/>
      <c r="G789" s="528"/>
      <c r="H789" s="528"/>
      <c r="I789" s="528"/>
      <c r="J789" s="528"/>
      <c r="K789" s="528"/>
      <c r="L789" s="528"/>
      <c r="M789" s="529"/>
    </row>
    <row r="790" spans="1:13" ht="18" customHeight="1">
      <c r="A790" s="527" t="s">
        <v>229</v>
      </c>
      <c r="B790" s="528"/>
      <c r="C790" s="528"/>
      <c r="D790" s="528"/>
      <c r="E790" s="528"/>
      <c r="F790" s="528" t="s">
        <v>230</v>
      </c>
      <c r="G790" s="528"/>
      <c r="H790" s="528"/>
      <c r="I790" s="528"/>
      <c r="J790" s="528"/>
      <c r="K790" s="528" t="s">
        <v>465</v>
      </c>
      <c r="L790" s="528"/>
      <c r="M790" s="529"/>
    </row>
    <row r="791" spans="1:13" ht="18" customHeight="1">
      <c r="A791" s="519" t="s">
        <v>231</v>
      </c>
      <c r="B791" s="520"/>
      <c r="C791" s="520"/>
      <c r="D791" s="520"/>
      <c r="E791" s="520"/>
      <c r="F791" s="521" t="s">
        <v>236</v>
      </c>
      <c r="G791" s="522"/>
      <c r="H791" s="522"/>
      <c r="I791" s="522"/>
      <c r="J791" s="522"/>
      <c r="K791" s="521" t="s">
        <v>236</v>
      </c>
      <c r="L791" s="522"/>
      <c r="M791" s="523"/>
    </row>
    <row r="792" spans="1:13" ht="18" customHeight="1">
      <c r="A792" s="527" t="s">
        <v>233</v>
      </c>
      <c r="B792" s="528"/>
      <c r="C792" s="528"/>
      <c r="D792" s="528"/>
      <c r="E792" s="528"/>
      <c r="F792" s="528"/>
      <c r="G792" s="528"/>
      <c r="H792" s="528"/>
      <c r="I792" s="528"/>
      <c r="J792" s="528"/>
      <c r="K792" s="528"/>
      <c r="L792" s="528"/>
      <c r="M792" s="529"/>
    </row>
    <row r="793" spans="1:13" ht="18" customHeight="1">
      <c r="A793" s="527" t="s">
        <v>229</v>
      </c>
      <c r="B793" s="528"/>
      <c r="C793" s="528"/>
      <c r="D793" s="528"/>
      <c r="E793" s="528"/>
      <c r="F793" s="528" t="s">
        <v>230</v>
      </c>
      <c r="G793" s="528"/>
      <c r="H793" s="528"/>
      <c r="I793" s="528"/>
      <c r="J793" s="528"/>
      <c r="K793" s="528" t="s">
        <v>465</v>
      </c>
      <c r="L793" s="528"/>
      <c r="M793" s="529"/>
    </row>
    <row r="794" spans="1:13" ht="18" customHeight="1">
      <c r="A794" s="534" t="s">
        <v>234</v>
      </c>
      <c r="B794" s="535"/>
      <c r="C794" s="535"/>
      <c r="D794" s="535"/>
      <c r="E794" s="535"/>
      <c r="F794" s="528" t="s">
        <v>258</v>
      </c>
      <c r="G794" s="528"/>
      <c r="H794" s="528"/>
      <c r="I794" s="528"/>
      <c r="J794" s="528"/>
      <c r="K794" s="528" t="s">
        <v>258</v>
      </c>
      <c r="L794" s="528"/>
      <c r="M794" s="529"/>
    </row>
    <row r="795" spans="1:13" ht="18" customHeight="1">
      <c r="A795" s="534" t="s">
        <v>235</v>
      </c>
      <c r="B795" s="535"/>
      <c r="C795" s="535"/>
      <c r="D795" s="535"/>
      <c r="E795" s="535"/>
      <c r="F795" s="567" t="s">
        <v>232</v>
      </c>
      <c r="G795" s="522"/>
      <c r="H795" s="522"/>
      <c r="I795" s="522"/>
      <c r="J795" s="522"/>
      <c r="K795" s="567" t="s">
        <v>232</v>
      </c>
      <c r="L795" s="522"/>
      <c r="M795" s="523"/>
    </row>
    <row r="796" spans="1:13" ht="18" customHeight="1">
      <c r="A796" s="530" t="s">
        <v>237</v>
      </c>
      <c r="B796" s="531"/>
      <c r="C796" s="531"/>
      <c r="D796" s="531"/>
      <c r="E796" s="532"/>
      <c r="F796" s="566" t="s">
        <v>232</v>
      </c>
      <c r="G796" s="525"/>
      <c r="H796" s="525"/>
      <c r="I796" s="525"/>
      <c r="J796" s="533"/>
      <c r="K796" s="566" t="s">
        <v>232</v>
      </c>
      <c r="L796" s="525"/>
      <c r="M796" s="526"/>
    </row>
    <row r="797" spans="1:13" ht="18" customHeight="1">
      <c r="A797" s="530" t="s">
        <v>238</v>
      </c>
      <c r="B797" s="531"/>
      <c r="C797" s="531"/>
      <c r="D797" s="531"/>
      <c r="E797" s="532"/>
      <c r="F797" s="566" t="s">
        <v>232</v>
      </c>
      <c r="G797" s="525"/>
      <c r="H797" s="525"/>
      <c r="I797" s="525"/>
      <c r="J797" s="533"/>
      <c r="K797" s="566" t="s">
        <v>232</v>
      </c>
      <c r="L797" s="525"/>
      <c r="M797" s="526"/>
    </row>
    <row r="798" spans="1:13" ht="18" customHeight="1">
      <c r="A798" s="527" t="s">
        <v>239</v>
      </c>
      <c r="B798" s="528"/>
      <c r="C798" s="528"/>
      <c r="D798" s="528"/>
      <c r="E798" s="528"/>
      <c r="F798" s="528"/>
      <c r="G798" s="528"/>
      <c r="H798" s="528"/>
      <c r="I798" s="528"/>
      <c r="J798" s="528"/>
      <c r="K798" s="528"/>
      <c r="L798" s="528"/>
      <c r="M798" s="529"/>
    </row>
    <row r="799" spans="1:13" ht="18" customHeight="1">
      <c r="A799" s="527" t="s">
        <v>229</v>
      </c>
      <c r="B799" s="528"/>
      <c r="C799" s="528"/>
      <c r="D799" s="528"/>
      <c r="E799" s="528"/>
      <c r="F799" s="528" t="s">
        <v>230</v>
      </c>
      <c r="G799" s="528"/>
      <c r="H799" s="528"/>
      <c r="I799" s="528"/>
      <c r="J799" s="528"/>
      <c r="K799" s="528" t="s">
        <v>465</v>
      </c>
      <c r="L799" s="528"/>
      <c r="M799" s="529"/>
    </row>
    <row r="800" spans="1:13" ht="18" customHeight="1">
      <c r="A800" s="519" t="s">
        <v>240</v>
      </c>
      <c r="B800" s="520"/>
      <c r="C800" s="520"/>
      <c r="D800" s="520"/>
      <c r="E800" s="520"/>
      <c r="F800" s="520"/>
      <c r="G800" s="561" t="s">
        <v>550</v>
      </c>
      <c r="H800" s="561"/>
      <c r="I800" s="561"/>
      <c r="J800" s="561"/>
      <c r="K800" s="561"/>
      <c r="L800" s="561"/>
      <c r="M800" s="562"/>
    </row>
    <row r="801" spans="1:13" ht="18" customHeight="1">
      <c r="A801" s="192" t="s">
        <v>466</v>
      </c>
      <c r="B801" s="563" t="s">
        <v>557</v>
      </c>
      <c r="C801" s="564"/>
      <c r="D801" s="564"/>
      <c r="E801" s="564"/>
      <c r="F801" s="564"/>
      <c r="G801" s="564"/>
      <c r="H801" s="564"/>
      <c r="I801" s="564"/>
      <c r="J801" s="564"/>
      <c r="K801" s="564"/>
      <c r="L801" s="564"/>
      <c r="M801" s="565"/>
    </row>
    <row r="802" spans="1:13" ht="18" customHeight="1">
      <c r="A802" s="192" t="s">
        <v>195</v>
      </c>
      <c r="B802" s="563" t="s">
        <v>558</v>
      </c>
      <c r="C802" s="564"/>
      <c r="D802" s="564"/>
      <c r="E802" s="564"/>
      <c r="F802" s="564"/>
      <c r="G802" s="564"/>
      <c r="H802" s="564"/>
      <c r="I802" s="564"/>
      <c r="J802" s="564"/>
      <c r="K802" s="564"/>
      <c r="L802" s="564"/>
      <c r="M802" s="565"/>
    </row>
    <row r="803" spans="1:13" ht="18" customHeight="1">
      <c r="A803" s="527" t="s">
        <v>467</v>
      </c>
      <c r="B803" s="528"/>
      <c r="C803" s="528"/>
      <c r="D803" s="522"/>
      <c r="E803" s="522"/>
      <c r="F803" s="522"/>
      <c r="G803" s="522"/>
      <c r="H803" s="522"/>
      <c r="I803" s="522"/>
      <c r="J803" s="528" t="s">
        <v>468</v>
      </c>
      <c r="K803" s="528"/>
      <c r="L803" s="528"/>
      <c r="M803" s="529"/>
    </row>
    <row r="804" spans="1:13" ht="18" customHeight="1">
      <c r="A804" s="527"/>
      <c r="B804" s="528"/>
      <c r="C804" s="528"/>
      <c r="D804" s="522"/>
      <c r="E804" s="522"/>
      <c r="F804" s="522"/>
      <c r="G804" s="522"/>
      <c r="H804" s="522"/>
      <c r="I804" s="522"/>
      <c r="J804" s="528"/>
      <c r="K804" s="528"/>
      <c r="L804" s="528"/>
      <c r="M804" s="529"/>
    </row>
    <row r="805" spans="1:13" ht="18" customHeight="1">
      <c r="A805" s="527"/>
      <c r="B805" s="528"/>
      <c r="C805" s="528"/>
      <c r="D805" s="522"/>
      <c r="E805" s="522"/>
      <c r="F805" s="522"/>
      <c r="G805" s="522"/>
      <c r="H805" s="522"/>
      <c r="I805" s="522"/>
      <c r="J805" s="528"/>
      <c r="K805" s="528"/>
      <c r="L805" s="528"/>
      <c r="M805" s="529"/>
    </row>
    <row r="806" spans="1:13" ht="18" customHeight="1">
      <c r="A806" s="527"/>
      <c r="B806" s="528"/>
      <c r="C806" s="528"/>
      <c r="D806" s="522"/>
      <c r="E806" s="522"/>
      <c r="F806" s="522"/>
      <c r="G806" s="522"/>
      <c r="H806" s="522"/>
      <c r="I806" s="522"/>
      <c r="J806" s="528"/>
      <c r="K806" s="528"/>
      <c r="L806" s="528"/>
      <c r="M806" s="529"/>
    </row>
    <row r="807" spans="1:13" ht="18" customHeight="1">
      <c r="A807" s="514" t="s">
        <v>243</v>
      </c>
      <c r="B807" s="515"/>
      <c r="C807" s="515"/>
      <c r="D807" s="515"/>
      <c r="E807" s="515"/>
      <c r="F807" s="515"/>
      <c r="G807" s="515"/>
      <c r="H807" s="516" t="s">
        <v>244</v>
      </c>
      <c r="I807" s="517"/>
      <c r="J807" s="517"/>
      <c r="K807" s="517"/>
      <c r="L807" s="517"/>
      <c r="M807" s="518"/>
    </row>
    <row r="808" spans="1:13" ht="18" customHeight="1">
      <c r="A808" s="200" t="s">
        <v>245</v>
      </c>
      <c r="B808" s="515" t="s">
        <v>12</v>
      </c>
      <c r="C808" s="515"/>
      <c r="D808" s="177" t="s">
        <v>245</v>
      </c>
      <c r="E808" s="201"/>
      <c r="F808" s="515" t="s">
        <v>12</v>
      </c>
      <c r="G808" s="515"/>
      <c r="H808" s="179"/>
      <c r="I808" s="179"/>
      <c r="J808" s="180" t="s">
        <v>246</v>
      </c>
      <c r="K808" s="179"/>
      <c r="L808" s="181" t="s">
        <v>12</v>
      </c>
      <c r="M808" s="182"/>
    </row>
    <row r="809" spans="1:13" ht="18" customHeight="1">
      <c r="A809" s="183" t="s">
        <v>247</v>
      </c>
      <c r="B809" s="511" t="s">
        <v>221</v>
      </c>
      <c r="C809" s="511"/>
      <c r="D809" s="511" t="s">
        <v>248</v>
      </c>
      <c r="E809" s="511"/>
      <c r="F809" s="511" t="s">
        <v>249</v>
      </c>
      <c r="G809" s="511"/>
      <c r="H809" s="179"/>
      <c r="I809" s="179"/>
      <c r="J809" s="512">
        <v>3</v>
      </c>
      <c r="K809" s="513"/>
      <c r="L809" s="201" t="s">
        <v>236</v>
      </c>
      <c r="M809" s="182"/>
    </row>
    <row r="810" spans="1:13" ht="18" customHeight="1">
      <c r="A810" s="183" t="s">
        <v>250</v>
      </c>
      <c r="B810" s="511" t="s">
        <v>251</v>
      </c>
      <c r="C810" s="511"/>
      <c r="D810" s="511" t="s">
        <v>252</v>
      </c>
      <c r="E810" s="511"/>
      <c r="F810" s="511" t="s">
        <v>253</v>
      </c>
      <c r="G810" s="511"/>
      <c r="H810" s="179"/>
      <c r="I810" s="179"/>
      <c r="J810" s="512">
        <v>2</v>
      </c>
      <c r="K810" s="513"/>
      <c r="L810" s="201" t="s">
        <v>232</v>
      </c>
      <c r="M810" s="182"/>
    </row>
    <row r="811" spans="1:13" ht="18" customHeight="1">
      <c r="A811" s="183" t="s">
        <v>254</v>
      </c>
      <c r="B811" s="511" t="s">
        <v>255</v>
      </c>
      <c r="C811" s="511"/>
      <c r="D811" s="511" t="s">
        <v>256</v>
      </c>
      <c r="E811" s="511"/>
      <c r="F811" s="511" t="s">
        <v>257</v>
      </c>
      <c r="G811" s="511"/>
      <c r="H811" s="179"/>
      <c r="I811" s="179"/>
      <c r="J811" s="512">
        <v>1</v>
      </c>
      <c r="K811" s="513"/>
      <c r="L811" s="201" t="s">
        <v>258</v>
      </c>
      <c r="M811" s="182"/>
    </row>
    <row r="812" spans="1:13" ht="18" customHeight="1" thickBot="1">
      <c r="A812" s="184" t="s">
        <v>259</v>
      </c>
      <c r="B812" s="509" t="s">
        <v>260</v>
      </c>
      <c r="C812" s="509"/>
      <c r="D812" s="510" t="s">
        <v>261</v>
      </c>
      <c r="E812" s="510"/>
      <c r="F812" s="510" t="s">
        <v>262</v>
      </c>
      <c r="G812" s="510"/>
      <c r="H812" s="185"/>
      <c r="I812" s="185"/>
      <c r="J812" s="185"/>
      <c r="K812" s="185"/>
      <c r="L812" s="185"/>
      <c r="M812" s="186"/>
    </row>
    <row r="816" spans="1:13" ht="18" customHeight="1" thickBot="1"/>
    <row r="817" spans="1:13" ht="18" customHeight="1">
      <c r="A817" s="157"/>
      <c r="B817" s="557" t="s">
        <v>426</v>
      </c>
      <c r="C817" s="557"/>
      <c r="D817" s="557"/>
      <c r="E817" s="557"/>
      <c r="F817" s="557"/>
      <c r="G817" s="557"/>
      <c r="H817" s="557"/>
      <c r="I817" s="558"/>
      <c r="J817" s="559" t="s">
        <v>427</v>
      </c>
      <c r="K817" s="557"/>
      <c r="L817" s="557"/>
      <c r="M817" s="560"/>
    </row>
    <row r="818" spans="1:13" ht="18" customHeight="1">
      <c r="A818" s="546" t="s">
        <v>428</v>
      </c>
      <c r="B818" s="547"/>
      <c r="C818" s="547"/>
      <c r="D818" s="547"/>
      <c r="E818" s="547"/>
      <c r="F818" s="547"/>
      <c r="G818" s="547"/>
      <c r="H818" s="547"/>
      <c r="I818" s="547"/>
      <c r="J818" s="547"/>
      <c r="K818" s="547"/>
      <c r="L818" s="547"/>
      <c r="M818" s="548"/>
    </row>
    <row r="819" spans="1:13" ht="18" customHeight="1">
      <c r="A819" s="158"/>
      <c r="B819" s="549" t="s">
        <v>429</v>
      </c>
      <c r="C819" s="549"/>
      <c r="D819" s="549"/>
      <c r="E819" s="550"/>
      <c r="F819" s="159" t="s">
        <v>430</v>
      </c>
      <c r="G819" s="159"/>
      <c r="H819" s="551" t="s">
        <v>431</v>
      </c>
      <c r="I819" s="552"/>
      <c r="J819" s="553"/>
      <c r="K819" s="160" t="s">
        <v>432</v>
      </c>
      <c r="L819" s="193"/>
      <c r="M819" s="162"/>
    </row>
    <row r="820" spans="1:13" ht="18" customHeight="1">
      <c r="A820" s="554" t="s">
        <v>433</v>
      </c>
      <c r="B820" s="552"/>
      <c r="C820" s="552"/>
      <c r="D820" s="552"/>
      <c r="E820" s="552"/>
      <c r="F820" s="552"/>
      <c r="G820" s="552"/>
      <c r="H820" s="552"/>
      <c r="I820" s="552"/>
      <c r="J820" s="552"/>
      <c r="K820" s="552"/>
      <c r="L820" s="552"/>
      <c r="M820" s="555"/>
    </row>
    <row r="821" spans="1:13" ht="18" customHeight="1">
      <c r="A821" s="530" t="s">
        <v>434</v>
      </c>
      <c r="B821" s="531"/>
      <c r="C821" s="531"/>
      <c r="D821" s="531"/>
      <c r="E821" s="531"/>
      <c r="F821" s="531"/>
      <c r="G821" s="531"/>
      <c r="H821" s="531"/>
      <c r="I821" s="531"/>
      <c r="J821" s="531"/>
      <c r="K821" s="531"/>
      <c r="L821" s="531"/>
      <c r="M821" s="556"/>
    </row>
    <row r="822" spans="1:13" ht="18" customHeight="1">
      <c r="A822" s="534" t="s">
        <v>435</v>
      </c>
      <c r="B822" s="535"/>
      <c r="C822" s="573" t="s">
        <v>29</v>
      </c>
      <c r="D822" s="569"/>
      <c r="E822" s="569"/>
      <c r="F822" s="569"/>
      <c r="G822" s="570"/>
      <c r="H822" s="194" t="s">
        <v>436</v>
      </c>
      <c r="I822" s="164"/>
      <c r="J822" s="571">
        <v>17</v>
      </c>
      <c r="K822" s="571"/>
      <c r="L822" s="571"/>
      <c r="M822" s="572"/>
    </row>
    <row r="823" spans="1:13" ht="18" customHeight="1">
      <c r="A823" s="534" t="s">
        <v>437</v>
      </c>
      <c r="B823" s="535"/>
      <c r="C823" s="573" t="s">
        <v>478</v>
      </c>
      <c r="D823" s="569"/>
      <c r="E823" s="569"/>
      <c r="F823" s="569"/>
      <c r="G823" s="570"/>
      <c r="H823" s="194" t="s">
        <v>438</v>
      </c>
      <c r="I823" s="164"/>
      <c r="J823" s="571">
        <v>1393</v>
      </c>
      <c r="K823" s="571"/>
      <c r="L823" s="571"/>
      <c r="M823" s="572"/>
    </row>
    <row r="824" spans="1:13" ht="18" customHeight="1">
      <c r="A824" s="534" t="s">
        <v>439</v>
      </c>
      <c r="B824" s="535"/>
      <c r="C824" s="568">
        <v>42306</v>
      </c>
      <c r="D824" s="569"/>
      <c r="E824" s="569"/>
      <c r="F824" s="569"/>
      <c r="G824" s="570"/>
      <c r="H824" s="194" t="s">
        <v>440</v>
      </c>
      <c r="I824" s="164"/>
      <c r="J824" s="571">
        <v>6005375988</v>
      </c>
      <c r="K824" s="571"/>
      <c r="L824" s="571"/>
      <c r="M824" s="572"/>
    </row>
    <row r="825" spans="1:13" ht="18" customHeight="1">
      <c r="A825" s="534" t="s">
        <v>441</v>
      </c>
      <c r="B825" s="535"/>
      <c r="C825" s="573" t="s">
        <v>105</v>
      </c>
      <c r="D825" s="569"/>
      <c r="E825" s="569"/>
      <c r="F825" s="569"/>
      <c r="G825" s="570"/>
      <c r="H825" s="519" t="s">
        <v>134</v>
      </c>
      <c r="I825" s="520"/>
      <c r="J825" s="571" t="s">
        <v>104</v>
      </c>
      <c r="K825" s="571"/>
      <c r="L825" s="571"/>
      <c r="M825" s="572"/>
    </row>
    <row r="826" spans="1:13" ht="18" customHeight="1">
      <c r="A826" s="527" t="s">
        <v>442</v>
      </c>
      <c r="B826" s="528"/>
      <c r="C826" s="528"/>
      <c r="D826" s="528"/>
      <c r="E826" s="528"/>
      <c r="F826" s="528"/>
      <c r="G826" s="528"/>
      <c r="H826" s="528"/>
      <c r="I826" s="528"/>
      <c r="J826" s="528"/>
      <c r="K826" s="528"/>
      <c r="L826" s="528"/>
      <c r="M826" s="529"/>
    </row>
    <row r="827" spans="1:13" ht="18" customHeight="1">
      <c r="A827" s="541" t="s">
        <v>443</v>
      </c>
      <c r="B827" s="528" t="s">
        <v>444</v>
      </c>
      <c r="C827" s="528"/>
      <c r="D827" s="528"/>
      <c r="E827" s="528"/>
      <c r="F827" s="528"/>
      <c r="G827" s="528"/>
      <c r="H827" s="528" t="s">
        <v>445</v>
      </c>
      <c r="I827" s="528"/>
      <c r="J827" s="528"/>
      <c r="K827" s="528"/>
      <c r="L827" s="528"/>
      <c r="M827" s="529"/>
    </row>
    <row r="828" spans="1:13" ht="30">
      <c r="A828" s="541"/>
      <c r="B828" s="165" t="s">
        <v>446</v>
      </c>
      <c r="C828" s="165" t="s">
        <v>447</v>
      </c>
      <c r="D828" s="165" t="s">
        <v>448</v>
      </c>
      <c r="E828" s="165" t="s">
        <v>449</v>
      </c>
      <c r="F828" s="165">
        <v>100</v>
      </c>
      <c r="G828" s="166" t="s">
        <v>126</v>
      </c>
      <c r="H828" s="165" t="s">
        <v>450</v>
      </c>
      <c r="I828" s="165" t="s">
        <v>447</v>
      </c>
      <c r="J828" s="165" t="s">
        <v>448</v>
      </c>
      <c r="K828" s="165" t="s">
        <v>451</v>
      </c>
      <c r="L828" s="165">
        <v>100</v>
      </c>
      <c r="M828" s="167" t="s">
        <v>126</v>
      </c>
    </row>
    <row r="829" spans="1:13" ht="18" customHeight="1">
      <c r="A829" s="192" t="s">
        <v>5</v>
      </c>
      <c r="B829" s="215">
        <v>6.75</v>
      </c>
      <c r="C829" s="239">
        <v>4</v>
      </c>
      <c r="D829" s="239">
        <v>4</v>
      </c>
      <c r="E829" s="215">
        <v>58</v>
      </c>
      <c r="F829" s="150">
        <v>72.75</v>
      </c>
      <c r="G829" s="239" t="s">
        <v>255</v>
      </c>
      <c r="H829" s="239">
        <v>6.75</v>
      </c>
      <c r="I829" s="239">
        <v>4</v>
      </c>
      <c r="J829" s="239">
        <v>4</v>
      </c>
      <c r="K829" s="246">
        <v>54</v>
      </c>
      <c r="L829" s="150">
        <v>68.75</v>
      </c>
      <c r="M829" s="241" t="s">
        <v>260</v>
      </c>
    </row>
    <row r="830" spans="1:13" ht="18" customHeight="1">
      <c r="A830" s="192" t="s">
        <v>6</v>
      </c>
      <c r="B830" s="217">
        <v>8</v>
      </c>
      <c r="C830" s="239">
        <v>4</v>
      </c>
      <c r="D830" s="239">
        <v>4</v>
      </c>
      <c r="E830" s="239">
        <v>66</v>
      </c>
      <c r="F830" s="249">
        <v>82</v>
      </c>
      <c r="G830" s="239" t="s">
        <v>251</v>
      </c>
      <c r="H830" s="239">
        <v>8</v>
      </c>
      <c r="I830" s="239">
        <v>4</v>
      </c>
      <c r="J830" s="239">
        <v>4</v>
      </c>
      <c r="K830" s="239">
        <v>61</v>
      </c>
      <c r="L830" s="249">
        <v>77</v>
      </c>
      <c r="M830" s="241" t="s">
        <v>255</v>
      </c>
    </row>
    <row r="831" spans="1:13" ht="18" customHeight="1">
      <c r="A831" s="192" t="s">
        <v>452</v>
      </c>
      <c r="B831" s="239">
        <v>6.5</v>
      </c>
      <c r="C831" s="239">
        <v>4</v>
      </c>
      <c r="D831" s="239">
        <v>4</v>
      </c>
      <c r="E831" s="239">
        <v>51</v>
      </c>
      <c r="F831" s="233">
        <v>65.5</v>
      </c>
      <c r="G831" s="239" t="s">
        <v>260</v>
      </c>
      <c r="H831" s="239">
        <v>7.25</v>
      </c>
      <c r="I831" s="239">
        <v>4</v>
      </c>
      <c r="J831" s="239">
        <v>4</v>
      </c>
      <c r="K831" s="242">
        <v>50</v>
      </c>
      <c r="L831" s="233">
        <v>65.25</v>
      </c>
      <c r="M831" s="241" t="s">
        <v>260</v>
      </c>
    </row>
    <row r="832" spans="1:13" ht="18" customHeight="1">
      <c r="A832" s="192" t="s">
        <v>417</v>
      </c>
      <c r="B832" s="239">
        <v>8.5</v>
      </c>
      <c r="C832" s="239">
        <v>4</v>
      </c>
      <c r="D832" s="239">
        <v>4</v>
      </c>
      <c r="E832" s="239">
        <v>65</v>
      </c>
      <c r="F832" s="233">
        <v>81.5</v>
      </c>
      <c r="G832" s="239" t="s">
        <v>251</v>
      </c>
      <c r="H832" s="243">
        <v>8.75</v>
      </c>
      <c r="I832" s="246">
        <v>4</v>
      </c>
      <c r="J832" s="246">
        <v>4</v>
      </c>
      <c r="K832" s="242">
        <v>55</v>
      </c>
      <c r="L832" s="233">
        <v>71.75</v>
      </c>
      <c r="M832" s="241" t="s">
        <v>255</v>
      </c>
    </row>
    <row r="833" spans="1:13" ht="18" customHeight="1">
      <c r="A833" s="192" t="s">
        <v>474</v>
      </c>
      <c r="B833" s="239"/>
      <c r="C833" s="239"/>
      <c r="D833" s="239"/>
      <c r="E833" s="244"/>
      <c r="F833" s="147">
        <v>41</v>
      </c>
      <c r="G833" s="239"/>
      <c r="H833" s="239"/>
      <c r="I833" s="239"/>
      <c r="J833" s="239"/>
      <c r="K833" s="239"/>
      <c r="L833" s="239">
        <v>38</v>
      </c>
      <c r="M833" s="241"/>
    </row>
    <row r="834" spans="1:13" ht="18" customHeight="1">
      <c r="A834" s="372" t="s">
        <v>579</v>
      </c>
      <c r="B834" s="239"/>
      <c r="C834" s="239"/>
      <c r="D834" s="239"/>
      <c r="E834" s="245">
        <v>48</v>
      </c>
      <c r="F834" s="239"/>
      <c r="G834" s="239"/>
      <c r="H834" s="239"/>
      <c r="I834" s="239"/>
      <c r="J834" s="239"/>
      <c r="K834" s="245">
        <v>45</v>
      </c>
      <c r="L834" s="239"/>
      <c r="M834" s="241"/>
    </row>
    <row r="835" spans="1:13" ht="18" customHeight="1">
      <c r="A835" s="372" t="s">
        <v>580</v>
      </c>
      <c r="B835" s="239"/>
      <c r="C835" s="239"/>
      <c r="D835" s="239"/>
      <c r="E835" s="239">
        <v>49</v>
      </c>
      <c r="F835" s="239"/>
      <c r="G835" s="239"/>
      <c r="H835" s="239"/>
      <c r="I835" s="239"/>
      <c r="J835" s="239"/>
      <c r="K835" s="239">
        <v>45</v>
      </c>
      <c r="L835" s="239"/>
      <c r="M835" s="241"/>
    </row>
    <row r="836" spans="1:13" ht="26.25">
      <c r="A836" s="193" t="s">
        <v>454</v>
      </c>
      <c r="B836" s="235"/>
      <c r="C836" s="236" t="s">
        <v>455</v>
      </c>
      <c r="D836" s="187">
        <f>(F829+F830+F831+F832+F833)</f>
        <v>342.75</v>
      </c>
      <c r="E836" s="170"/>
      <c r="F836" s="236" t="s">
        <v>456</v>
      </c>
      <c r="G836" s="187">
        <f>(D836/450)*100</f>
        <v>76.166666666666671</v>
      </c>
      <c r="H836" s="170"/>
      <c r="I836" s="171"/>
      <c r="J836" s="536" t="s">
        <v>457</v>
      </c>
      <c r="K836" s="536"/>
      <c r="L836" s="561" t="str">
        <f>IF(G836&gt;=91,"A1",IF(G836&gt;=81,"A2",IF(G836&gt;=71,"B1",IF(G836&gt;=61,"B2",IF(G836&gt;=51,"C1",IF(G836&gt;=41,"C2",IF(G836&gt;=33,"D","E")))))))</f>
        <v>B1</v>
      </c>
      <c r="M836" s="561" t="str">
        <f t="shared" ref="M836:M838" si="16">IF(K836&gt;=91,"A1",IF(K836&gt;=81,"A2",IF(K836&gt;=71,"B1",IF(K836&gt;=61,"B2",IF(K836&gt;=51,"C1",IF(K836&gt;=41,"C2",IF(K836&gt;=33,"D","E")))))))</f>
        <v>E</v>
      </c>
    </row>
    <row r="837" spans="1:13" ht="26.25">
      <c r="A837" s="172" t="s">
        <v>458</v>
      </c>
      <c r="B837" s="235"/>
      <c r="C837" s="236" t="s">
        <v>459</v>
      </c>
      <c r="D837" s="187">
        <f>(L829+L830+L831+L832+L833)</f>
        <v>320.75</v>
      </c>
      <c r="E837" s="170"/>
      <c r="F837" s="236" t="s">
        <v>460</v>
      </c>
      <c r="G837" s="187">
        <f>D837/450*100</f>
        <v>71.277777777777771</v>
      </c>
      <c r="H837" s="170"/>
      <c r="I837" s="171"/>
      <c r="J837" s="536" t="s">
        <v>461</v>
      </c>
      <c r="K837" s="536"/>
      <c r="L837" s="561" t="str">
        <f>IF(G837&gt;=91,"A1",IF(G837&gt;=81,"A2",IF(G837&gt;=71,"B1",IF(G837&gt;=61,"B2",IF(G837&gt;=51,"C1",IF(G837&gt;=41,"C2",IF(G837&gt;=33,"D","E")))))))</f>
        <v>B1</v>
      </c>
      <c r="M837" s="561" t="str">
        <f t="shared" si="16"/>
        <v>E</v>
      </c>
    </row>
    <row r="838" spans="1:13" ht="18" customHeight="1">
      <c r="A838" s="197" t="s">
        <v>462</v>
      </c>
      <c r="B838" s="237"/>
      <c r="C838" s="237">
        <f>(D836+D837)</f>
        <v>663.5</v>
      </c>
      <c r="D838" s="237" t="s">
        <v>463</v>
      </c>
      <c r="E838" s="237"/>
      <c r="F838" s="232"/>
      <c r="G838" s="237"/>
      <c r="H838" s="237"/>
      <c r="I838" s="375">
        <f>(C838/900)*100</f>
        <v>73.722222222222229</v>
      </c>
      <c r="J838" s="237" t="s">
        <v>464</v>
      </c>
      <c r="K838" s="237"/>
      <c r="L838" s="537" t="str">
        <f>IF(I838&gt;=91,"A1",IF(I838&gt;=81,"A2",IF(I838&gt;=71,"B1",IF(I838&gt;=61,"B2",IF(I838&gt;=51,"C1",IF(I838&gt;=41,"C2",IF(I838&gt;=33,"D","E")))))))</f>
        <v>B1</v>
      </c>
      <c r="M838" s="537" t="str">
        <f t="shared" si="16"/>
        <v>E</v>
      </c>
    </row>
    <row r="839" spans="1:13" ht="18" customHeight="1">
      <c r="A839" s="538" t="s">
        <v>227</v>
      </c>
      <c r="B839" s="539"/>
      <c r="C839" s="539"/>
      <c r="D839" s="539"/>
      <c r="E839" s="539"/>
      <c r="F839" s="539"/>
      <c r="G839" s="539"/>
      <c r="H839" s="539"/>
      <c r="I839" s="539"/>
      <c r="J839" s="539"/>
      <c r="K839" s="539"/>
      <c r="L839" s="539"/>
      <c r="M839" s="540"/>
    </row>
    <row r="840" spans="1:13" ht="18" customHeight="1">
      <c r="A840" s="527" t="s">
        <v>228</v>
      </c>
      <c r="B840" s="528"/>
      <c r="C840" s="528"/>
      <c r="D840" s="528"/>
      <c r="E840" s="528"/>
      <c r="F840" s="528"/>
      <c r="G840" s="528"/>
      <c r="H840" s="528"/>
      <c r="I840" s="528"/>
      <c r="J840" s="528"/>
      <c r="K840" s="528"/>
      <c r="L840" s="528"/>
      <c r="M840" s="529"/>
    </row>
    <row r="841" spans="1:13" ht="18" customHeight="1">
      <c r="A841" s="527" t="s">
        <v>229</v>
      </c>
      <c r="B841" s="528"/>
      <c r="C841" s="528"/>
      <c r="D841" s="528"/>
      <c r="E841" s="528"/>
      <c r="F841" s="528" t="s">
        <v>230</v>
      </c>
      <c r="G841" s="528"/>
      <c r="H841" s="528"/>
      <c r="I841" s="528"/>
      <c r="J841" s="528"/>
      <c r="K841" s="528" t="s">
        <v>465</v>
      </c>
      <c r="L841" s="528"/>
      <c r="M841" s="529"/>
    </row>
    <row r="842" spans="1:13" ht="18" customHeight="1">
      <c r="A842" s="519" t="s">
        <v>231</v>
      </c>
      <c r="B842" s="520"/>
      <c r="C842" s="520"/>
      <c r="D842" s="520"/>
      <c r="E842" s="520"/>
      <c r="F842" s="521" t="s">
        <v>236</v>
      </c>
      <c r="G842" s="522"/>
      <c r="H842" s="522"/>
      <c r="I842" s="522"/>
      <c r="J842" s="522"/>
      <c r="K842" s="521" t="s">
        <v>236</v>
      </c>
      <c r="L842" s="522"/>
      <c r="M842" s="523"/>
    </row>
    <row r="843" spans="1:13" ht="18" customHeight="1">
      <c r="A843" s="527" t="s">
        <v>233</v>
      </c>
      <c r="B843" s="528"/>
      <c r="C843" s="528"/>
      <c r="D843" s="528"/>
      <c r="E843" s="528"/>
      <c r="F843" s="528"/>
      <c r="G843" s="528"/>
      <c r="H843" s="528"/>
      <c r="I843" s="528"/>
      <c r="J843" s="528"/>
      <c r="K843" s="528"/>
      <c r="L843" s="528"/>
      <c r="M843" s="529"/>
    </row>
    <row r="844" spans="1:13" ht="18" customHeight="1">
      <c r="A844" s="527" t="s">
        <v>229</v>
      </c>
      <c r="B844" s="528"/>
      <c r="C844" s="528"/>
      <c r="D844" s="528"/>
      <c r="E844" s="528"/>
      <c r="F844" s="528" t="s">
        <v>230</v>
      </c>
      <c r="G844" s="528"/>
      <c r="H844" s="528"/>
      <c r="I844" s="528"/>
      <c r="J844" s="528"/>
      <c r="K844" s="528" t="s">
        <v>465</v>
      </c>
      <c r="L844" s="528"/>
      <c r="M844" s="529"/>
    </row>
    <row r="845" spans="1:13" ht="18" customHeight="1">
      <c r="A845" s="534" t="s">
        <v>234</v>
      </c>
      <c r="B845" s="535"/>
      <c r="C845" s="535"/>
      <c r="D845" s="535"/>
      <c r="E845" s="535"/>
      <c r="F845" s="528" t="s">
        <v>232</v>
      </c>
      <c r="G845" s="528"/>
      <c r="H845" s="528"/>
      <c r="I845" s="528"/>
      <c r="J845" s="528"/>
      <c r="K845" s="528" t="s">
        <v>232</v>
      </c>
      <c r="L845" s="528"/>
      <c r="M845" s="529"/>
    </row>
    <row r="846" spans="1:13" ht="18" customHeight="1">
      <c r="A846" s="534" t="s">
        <v>235</v>
      </c>
      <c r="B846" s="535"/>
      <c r="C846" s="535"/>
      <c r="D846" s="535"/>
      <c r="E846" s="535"/>
      <c r="F846" s="567" t="s">
        <v>232</v>
      </c>
      <c r="G846" s="522"/>
      <c r="H846" s="522"/>
      <c r="I846" s="522"/>
      <c r="J846" s="522"/>
      <c r="K846" s="567" t="s">
        <v>232</v>
      </c>
      <c r="L846" s="522"/>
      <c r="M846" s="523"/>
    </row>
    <row r="847" spans="1:13" ht="18" customHeight="1">
      <c r="A847" s="530" t="s">
        <v>237</v>
      </c>
      <c r="B847" s="531"/>
      <c r="C847" s="531"/>
      <c r="D847" s="531"/>
      <c r="E847" s="532"/>
      <c r="F847" s="566" t="s">
        <v>236</v>
      </c>
      <c r="G847" s="525"/>
      <c r="H847" s="525"/>
      <c r="I847" s="525"/>
      <c r="J847" s="533"/>
      <c r="K847" s="566" t="s">
        <v>236</v>
      </c>
      <c r="L847" s="525"/>
      <c r="M847" s="526"/>
    </row>
    <row r="848" spans="1:13" ht="18" customHeight="1">
      <c r="A848" s="530" t="s">
        <v>238</v>
      </c>
      <c r="B848" s="531"/>
      <c r="C848" s="531"/>
      <c r="D848" s="531"/>
      <c r="E848" s="532"/>
      <c r="F848" s="566" t="s">
        <v>236</v>
      </c>
      <c r="G848" s="525"/>
      <c r="H848" s="525"/>
      <c r="I848" s="525"/>
      <c r="J848" s="533"/>
      <c r="K848" s="566" t="s">
        <v>236</v>
      </c>
      <c r="L848" s="525"/>
      <c r="M848" s="526"/>
    </row>
    <row r="849" spans="1:13" ht="18" customHeight="1">
      <c r="A849" s="527" t="s">
        <v>239</v>
      </c>
      <c r="B849" s="528"/>
      <c r="C849" s="528"/>
      <c r="D849" s="528"/>
      <c r="E849" s="528"/>
      <c r="F849" s="528"/>
      <c r="G849" s="528"/>
      <c r="H849" s="528"/>
      <c r="I849" s="528"/>
      <c r="J849" s="528"/>
      <c r="K849" s="528"/>
      <c r="L849" s="528"/>
      <c r="M849" s="529"/>
    </row>
    <row r="850" spans="1:13" ht="18" customHeight="1">
      <c r="A850" s="527" t="s">
        <v>229</v>
      </c>
      <c r="B850" s="528"/>
      <c r="C850" s="528"/>
      <c r="D850" s="528"/>
      <c r="E850" s="528"/>
      <c r="F850" s="528" t="s">
        <v>230</v>
      </c>
      <c r="G850" s="528"/>
      <c r="H850" s="528"/>
      <c r="I850" s="528"/>
      <c r="J850" s="528"/>
      <c r="K850" s="528" t="s">
        <v>465</v>
      </c>
      <c r="L850" s="528"/>
      <c r="M850" s="529"/>
    </row>
    <row r="851" spans="1:13" ht="18" customHeight="1">
      <c r="A851" s="519" t="s">
        <v>240</v>
      </c>
      <c r="B851" s="520"/>
      <c r="C851" s="520"/>
      <c r="D851" s="520"/>
      <c r="E851" s="520"/>
      <c r="F851" s="520"/>
      <c r="G851" s="561" t="s">
        <v>559</v>
      </c>
      <c r="H851" s="561"/>
      <c r="I851" s="561"/>
      <c r="J851" s="561"/>
      <c r="K851" s="561"/>
      <c r="L851" s="561"/>
      <c r="M851" s="562"/>
    </row>
    <row r="852" spans="1:13" ht="18" customHeight="1">
      <c r="A852" s="192" t="s">
        <v>466</v>
      </c>
      <c r="B852" s="563" t="s">
        <v>203</v>
      </c>
      <c r="C852" s="564"/>
      <c r="D852" s="564"/>
      <c r="E852" s="564"/>
      <c r="F852" s="564"/>
      <c r="G852" s="564"/>
      <c r="H852" s="564"/>
      <c r="I852" s="564"/>
      <c r="J852" s="564"/>
      <c r="K852" s="564"/>
      <c r="L852" s="564"/>
      <c r="M852" s="565"/>
    </row>
    <row r="853" spans="1:13" ht="18" customHeight="1">
      <c r="A853" s="192" t="s">
        <v>195</v>
      </c>
      <c r="B853" s="563" t="s">
        <v>560</v>
      </c>
      <c r="C853" s="564"/>
      <c r="D853" s="564"/>
      <c r="E853" s="564"/>
      <c r="F853" s="564"/>
      <c r="G853" s="564"/>
      <c r="H853" s="564"/>
      <c r="I853" s="564"/>
      <c r="J853" s="564"/>
      <c r="K853" s="564"/>
      <c r="L853" s="564"/>
      <c r="M853" s="565"/>
    </row>
    <row r="854" spans="1:13" ht="18" customHeight="1">
      <c r="A854" s="527" t="s">
        <v>467</v>
      </c>
      <c r="B854" s="528"/>
      <c r="C854" s="528"/>
      <c r="D854" s="522"/>
      <c r="E854" s="522"/>
      <c r="F854" s="522"/>
      <c r="G854" s="522"/>
      <c r="H854" s="522"/>
      <c r="I854" s="522"/>
      <c r="J854" s="528" t="s">
        <v>468</v>
      </c>
      <c r="K854" s="528"/>
      <c r="L854" s="528"/>
      <c r="M854" s="529"/>
    </row>
    <row r="855" spans="1:13" ht="18" customHeight="1">
      <c r="A855" s="527"/>
      <c r="B855" s="528"/>
      <c r="C855" s="528"/>
      <c r="D855" s="522"/>
      <c r="E855" s="522"/>
      <c r="F855" s="522"/>
      <c r="G855" s="522"/>
      <c r="H855" s="522"/>
      <c r="I855" s="522"/>
      <c r="J855" s="528"/>
      <c r="K855" s="528"/>
      <c r="L855" s="528"/>
      <c r="M855" s="529"/>
    </row>
    <row r="856" spans="1:13" ht="18" customHeight="1">
      <c r="A856" s="527"/>
      <c r="B856" s="528"/>
      <c r="C856" s="528"/>
      <c r="D856" s="522"/>
      <c r="E856" s="522"/>
      <c r="F856" s="522"/>
      <c r="G856" s="522"/>
      <c r="H856" s="522"/>
      <c r="I856" s="522"/>
      <c r="J856" s="528"/>
      <c r="K856" s="528"/>
      <c r="L856" s="528"/>
      <c r="M856" s="529"/>
    </row>
    <row r="857" spans="1:13" ht="18" customHeight="1">
      <c r="A857" s="527"/>
      <c r="B857" s="528"/>
      <c r="C857" s="528"/>
      <c r="D857" s="522"/>
      <c r="E857" s="522"/>
      <c r="F857" s="522"/>
      <c r="G857" s="522"/>
      <c r="H857" s="522"/>
      <c r="I857" s="522"/>
      <c r="J857" s="528"/>
      <c r="K857" s="528"/>
      <c r="L857" s="528"/>
      <c r="M857" s="529"/>
    </row>
    <row r="858" spans="1:13" ht="18" customHeight="1">
      <c r="A858" s="514" t="s">
        <v>243</v>
      </c>
      <c r="B858" s="515"/>
      <c r="C858" s="515"/>
      <c r="D858" s="515"/>
      <c r="E858" s="515"/>
      <c r="F858" s="515"/>
      <c r="G858" s="515"/>
      <c r="H858" s="516" t="s">
        <v>244</v>
      </c>
      <c r="I858" s="517"/>
      <c r="J858" s="517"/>
      <c r="K858" s="517"/>
      <c r="L858" s="517"/>
      <c r="M858" s="518"/>
    </row>
    <row r="859" spans="1:13" ht="18" customHeight="1">
      <c r="A859" s="200" t="s">
        <v>245</v>
      </c>
      <c r="B859" s="515" t="s">
        <v>12</v>
      </c>
      <c r="C859" s="515"/>
      <c r="D859" s="177" t="s">
        <v>245</v>
      </c>
      <c r="E859" s="201"/>
      <c r="F859" s="515" t="s">
        <v>12</v>
      </c>
      <c r="G859" s="515"/>
      <c r="H859" s="179"/>
      <c r="I859" s="179"/>
      <c r="J859" s="180" t="s">
        <v>246</v>
      </c>
      <c r="K859" s="179"/>
      <c r="L859" s="181" t="s">
        <v>12</v>
      </c>
      <c r="M859" s="182"/>
    </row>
    <row r="860" spans="1:13" ht="18" customHeight="1">
      <c r="A860" s="183" t="s">
        <v>247</v>
      </c>
      <c r="B860" s="511" t="s">
        <v>221</v>
      </c>
      <c r="C860" s="511"/>
      <c r="D860" s="511" t="s">
        <v>248</v>
      </c>
      <c r="E860" s="511"/>
      <c r="F860" s="511" t="s">
        <v>249</v>
      </c>
      <c r="G860" s="511"/>
      <c r="H860" s="179"/>
      <c r="I860" s="179"/>
      <c r="J860" s="512">
        <v>3</v>
      </c>
      <c r="K860" s="513"/>
      <c r="L860" s="201" t="s">
        <v>236</v>
      </c>
      <c r="M860" s="182"/>
    </row>
    <row r="861" spans="1:13" ht="18" customHeight="1">
      <c r="A861" s="183" t="s">
        <v>250</v>
      </c>
      <c r="B861" s="511" t="s">
        <v>251</v>
      </c>
      <c r="C861" s="511"/>
      <c r="D861" s="511" t="s">
        <v>252</v>
      </c>
      <c r="E861" s="511"/>
      <c r="F861" s="511" t="s">
        <v>253</v>
      </c>
      <c r="G861" s="511"/>
      <c r="H861" s="179"/>
      <c r="I861" s="179"/>
      <c r="J861" s="512">
        <v>2</v>
      </c>
      <c r="K861" s="513"/>
      <c r="L861" s="201" t="s">
        <v>232</v>
      </c>
      <c r="M861" s="182"/>
    </row>
    <row r="862" spans="1:13" ht="18" customHeight="1">
      <c r="A862" s="183" t="s">
        <v>254</v>
      </c>
      <c r="B862" s="511" t="s">
        <v>255</v>
      </c>
      <c r="C862" s="511"/>
      <c r="D862" s="511" t="s">
        <v>256</v>
      </c>
      <c r="E862" s="511"/>
      <c r="F862" s="511" t="s">
        <v>257</v>
      </c>
      <c r="G862" s="511"/>
      <c r="H862" s="179"/>
      <c r="I862" s="179"/>
      <c r="J862" s="512">
        <v>1</v>
      </c>
      <c r="K862" s="513"/>
      <c r="L862" s="201" t="s">
        <v>258</v>
      </c>
      <c r="M862" s="182"/>
    </row>
    <row r="863" spans="1:13" ht="18" customHeight="1" thickBot="1">
      <c r="A863" s="184" t="s">
        <v>259</v>
      </c>
      <c r="B863" s="509" t="s">
        <v>260</v>
      </c>
      <c r="C863" s="509"/>
      <c r="D863" s="510" t="s">
        <v>261</v>
      </c>
      <c r="E863" s="510"/>
      <c r="F863" s="510" t="s">
        <v>262</v>
      </c>
      <c r="G863" s="510"/>
      <c r="H863" s="185"/>
      <c r="I863" s="185"/>
      <c r="J863" s="185"/>
      <c r="K863" s="185"/>
      <c r="L863" s="185"/>
      <c r="M863" s="186"/>
    </row>
    <row r="867" spans="1:13" ht="18" customHeight="1" thickBot="1"/>
    <row r="868" spans="1:13" ht="18" customHeight="1">
      <c r="A868" s="157"/>
      <c r="B868" s="557" t="s">
        <v>426</v>
      </c>
      <c r="C868" s="557"/>
      <c r="D868" s="557"/>
      <c r="E868" s="557"/>
      <c r="F868" s="557"/>
      <c r="G868" s="557"/>
      <c r="H868" s="557"/>
      <c r="I868" s="558"/>
      <c r="J868" s="559" t="s">
        <v>427</v>
      </c>
      <c r="K868" s="557"/>
      <c r="L868" s="557"/>
      <c r="M868" s="560"/>
    </row>
    <row r="869" spans="1:13" ht="18" customHeight="1">
      <c r="A869" s="546" t="s">
        <v>428</v>
      </c>
      <c r="B869" s="547"/>
      <c r="C869" s="547"/>
      <c r="D869" s="547"/>
      <c r="E869" s="547"/>
      <c r="F869" s="547"/>
      <c r="G869" s="547"/>
      <c r="H869" s="547"/>
      <c r="I869" s="547"/>
      <c r="J869" s="547"/>
      <c r="K869" s="547"/>
      <c r="L869" s="547"/>
      <c r="M869" s="548"/>
    </row>
    <row r="870" spans="1:13" ht="18" customHeight="1">
      <c r="A870" s="158"/>
      <c r="B870" s="549" t="s">
        <v>429</v>
      </c>
      <c r="C870" s="549"/>
      <c r="D870" s="549"/>
      <c r="E870" s="550"/>
      <c r="F870" s="159" t="s">
        <v>430</v>
      </c>
      <c r="G870" s="159"/>
      <c r="H870" s="551" t="s">
        <v>431</v>
      </c>
      <c r="I870" s="552"/>
      <c r="J870" s="553"/>
      <c r="K870" s="160" t="s">
        <v>432</v>
      </c>
      <c r="L870" s="193"/>
      <c r="M870" s="162"/>
    </row>
    <row r="871" spans="1:13" ht="18" customHeight="1">
      <c r="A871" s="554" t="s">
        <v>433</v>
      </c>
      <c r="B871" s="552"/>
      <c r="C871" s="552"/>
      <c r="D871" s="552"/>
      <c r="E871" s="552"/>
      <c r="F871" s="552"/>
      <c r="G871" s="552"/>
      <c r="H871" s="552"/>
      <c r="I871" s="552"/>
      <c r="J871" s="552"/>
      <c r="K871" s="552"/>
      <c r="L871" s="552"/>
      <c r="M871" s="555"/>
    </row>
    <row r="872" spans="1:13" ht="18" customHeight="1">
      <c r="A872" s="530" t="s">
        <v>434</v>
      </c>
      <c r="B872" s="531"/>
      <c r="C872" s="531"/>
      <c r="D872" s="531"/>
      <c r="E872" s="531"/>
      <c r="F872" s="531"/>
      <c r="G872" s="531"/>
      <c r="H872" s="531"/>
      <c r="I872" s="531"/>
      <c r="J872" s="531"/>
      <c r="K872" s="531"/>
      <c r="L872" s="531"/>
      <c r="M872" s="556"/>
    </row>
    <row r="873" spans="1:13" ht="18" customHeight="1">
      <c r="A873" s="534" t="s">
        <v>435</v>
      </c>
      <c r="B873" s="535"/>
      <c r="C873" s="573" t="s">
        <v>30</v>
      </c>
      <c r="D873" s="569"/>
      <c r="E873" s="569"/>
      <c r="F873" s="569"/>
      <c r="G873" s="570"/>
      <c r="H873" s="194" t="s">
        <v>436</v>
      </c>
      <c r="I873" s="164"/>
      <c r="J873" s="571">
        <v>18</v>
      </c>
      <c r="K873" s="571"/>
      <c r="L873" s="571"/>
      <c r="M873" s="572"/>
    </row>
    <row r="874" spans="1:13" ht="18" customHeight="1">
      <c r="A874" s="534" t="s">
        <v>437</v>
      </c>
      <c r="B874" s="535"/>
      <c r="C874" s="573" t="s">
        <v>478</v>
      </c>
      <c r="D874" s="569"/>
      <c r="E874" s="569"/>
      <c r="F874" s="569"/>
      <c r="G874" s="570"/>
      <c r="H874" s="194" t="s">
        <v>438</v>
      </c>
      <c r="I874" s="164"/>
      <c r="J874" s="571">
        <v>1419</v>
      </c>
      <c r="K874" s="571"/>
      <c r="L874" s="571"/>
      <c r="M874" s="572"/>
    </row>
    <row r="875" spans="1:13" ht="18" customHeight="1">
      <c r="A875" s="534" t="s">
        <v>439</v>
      </c>
      <c r="B875" s="535"/>
      <c r="C875" s="568">
        <v>42611</v>
      </c>
      <c r="D875" s="569"/>
      <c r="E875" s="569"/>
      <c r="F875" s="569"/>
      <c r="G875" s="570"/>
      <c r="H875" s="194" t="s">
        <v>440</v>
      </c>
      <c r="I875" s="164"/>
      <c r="J875" s="571">
        <v>9149521957</v>
      </c>
      <c r="K875" s="571"/>
      <c r="L875" s="571"/>
      <c r="M875" s="572"/>
    </row>
    <row r="876" spans="1:13" ht="18" customHeight="1">
      <c r="A876" s="534" t="s">
        <v>441</v>
      </c>
      <c r="B876" s="535"/>
      <c r="C876" s="573" t="s">
        <v>482</v>
      </c>
      <c r="D876" s="569"/>
      <c r="E876" s="569"/>
      <c r="F876" s="569"/>
      <c r="G876" s="570"/>
      <c r="H876" s="519" t="s">
        <v>134</v>
      </c>
      <c r="I876" s="520"/>
      <c r="J876" s="571" t="s">
        <v>106</v>
      </c>
      <c r="K876" s="571"/>
      <c r="L876" s="571"/>
      <c r="M876" s="572"/>
    </row>
    <row r="877" spans="1:13" ht="18" customHeight="1">
      <c r="A877" s="527" t="s">
        <v>442</v>
      </c>
      <c r="B877" s="528"/>
      <c r="C877" s="528"/>
      <c r="D877" s="528"/>
      <c r="E877" s="528"/>
      <c r="F877" s="528"/>
      <c r="G877" s="528"/>
      <c r="H877" s="528"/>
      <c r="I877" s="528"/>
      <c r="J877" s="528"/>
      <c r="K877" s="528"/>
      <c r="L877" s="528"/>
      <c r="M877" s="529"/>
    </row>
    <row r="878" spans="1:13" ht="18" customHeight="1">
      <c r="A878" s="541" t="s">
        <v>443</v>
      </c>
      <c r="B878" s="528" t="s">
        <v>444</v>
      </c>
      <c r="C878" s="528"/>
      <c r="D878" s="528"/>
      <c r="E878" s="528"/>
      <c r="F878" s="528"/>
      <c r="G878" s="528"/>
      <c r="H878" s="528" t="s">
        <v>445</v>
      </c>
      <c r="I878" s="528"/>
      <c r="J878" s="528"/>
      <c r="K878" s="528"/>
      <c r="L878" s="528"/>
      <c r="M878" s="529"/>
    </row>
    <row r="879" spans="1:13" ht="30">
      <c r="A879" s="541"/>
      <c r="B879" s="165" t="s">
        <v>446</v>
      </c>
      <c r="C879" s="165" t="s">
        <v>447</v>
      </c>
      <c r="D879" s="165" t="s">
        <v>448</v>
      </c>
      <c r="E879" s="165" t="s">
        <v>449</v>
      </c>
      <c r="F879" s="165">
        <v>100</v>
      </c>
      <c r="G879" s="166" t="s">
        <v>126</v>
      </c>
      <c r="H879" s="165" t="s">
        <v>450</v>
      </c>
      <c r="I879" s="165" t="s">
        <v>447</v>
      </c>
      <c r="J879" s="165" t="s">
        <v>448</v>
      </c>
      <c r="K879" s="165" t="s">
        <v>451</v>
      </c>
      <c r="L879" s="165">
        <v>100</v>
      </c>
      <c r="M879" s="167" t="s">
        <v>126</v>
      </c>
    </row>
    <row r="880" spans="1:13" ht="18" customHeight="1">
      <c r="A880" s="234" t="s">
        <v>5</v>
      </c>
      <c r="B880" s="215">
        <v>8</v>
      </c>
      <c r="C880" s="239">
        <v>5</v>
      </c>
      <c r="D880" s="239">
        <v>4</v>
      </c>
      <c r="E880" s="215">
        <v>62</v>
      </c>
      <c r="F880" s="249">
        <v>79</v>
      </c>
      <c r="G880" s="239" t="s">
        <v>255</v>
      </c>
      <c r="H880" s="239">
        <v>8.75</v>
      </c>
      <c r="I880" s="239">
        <v>5</v>
      </c>
      <c r="J880" s="239">
        <v>4</v>
      </c>
      <c r="K880" s="246">
        <v>60</v>
      </c>
      <c r="L880" s="150">
        <v>77.75</v>
      </c>
      <c r="M880" s="241" t="s">
        <v>255</v>
      </c>
    </row>
    <row r="881" spans="1:13" ht="18" customHeight="1">
      <c r="A881" s="234" t="s">
        <v>6</v>
      </c>
      <c r="B881" s="217">
        <v>9</v>
      </c>
      <c r="C881" s="239">
        <v>5</v>
      </c>
      <c r="D881" s="239">
        <v>4</v>
      </c>
      <c r="E881" s="239">
        <v>66</v>
      </c>
      <c r="F881" s="249">
        <v>84</v>
      </c>
      <c r="G881" s="239" t="s">
        <v>251</v>
      </c>
      <c r="H881" s="239">
        <v>7.5</v>
      </c>
      <c r="I881" s="239">
        <v>5</v>
      </c>
      <c r="J881" s="239">
        <v>4</v>
      </c>
      <c r="K881" s="239">
        <v>62</v>
      </c>
      <c r="L881" s="150">
        <v>78.5</v>
      </c>
      <c r="M881" s="241" t="s">
        <v>255</v>
      </c>
    </row>
    <row r="882" spans="1:13" ht="18" customHeight="1">
      <c r="A882" s="234" t="s">
        <v>452</v>
      </c>
      <c r="B882" s="239">
        <v>9.75</v>
      </c>
      <c r="C882" s="239">
        <v>5</v>
      </c>
      <c r="D882" s="239">
        <v>4</v>
      </c>
      <c r="E882" s="239">
        <v>71</v>
      </c>
      <c r="F882" s="233">
        <v>89.75</v>
      </c>
      <c r="G882" s="239" t="s">
        <v>251</v>
      </c>
      <c r="H882" s="239">
        <v>7.25</v>
      </c>
      <c r="I882" s="239">
        <v>5</v>
      </c>
      <c r="J882" s="239">
        <v>4</v>
      </c>
      <c r="K882" s="242">
        <v>76</v>
      </c>
      <c r="L882" s="233">
        <v>92.25</v>
      </c>
      <c r="M882" s="241" t="s">
        <v>221</v>
      </c>
    </row>
    <row r="883" spans="1:13" ht="18" customHeight="1">
      <c r="A883" s="234" t="s">
        <v>417</v>
      </c>
      <c r="B883" s="239">
        <v>8.25</v>
      </c>
      <c r="C883" s="239">
        <v>5</v>
      </c>
      <c r="D883" s="239">
        <v>4</v>
      </c>
      <c r="E883" s="239">
        <v>64</v>
      </c>
      <c r="F883" s="233">
        <v>81.25</v>
      </c>
      <c r="G883" s="239" t="s">
        <v>251</v>
      </c>
      <c r="H883" s="243">
        <v>7.5</v>
      </c>
      <c r="I883" s="246">
        <v>5</v>
      </c>
      <c r="J883" s="246">
        <v>4</v>
      </c>
      <c r="K883" s="242">
        <v>68</v>
      </c>
      <c r="L883" s="233">
        <v>84.5</v>
      </c>
      <c r="M883" s="241" t="s">
        <v>251</v>
      </c>
    </row>
    <row r="884" spans="1:13" ht="18" customHeight="1">
      <c r="A884" s="234" t="s">
        <v>474</v>
      </c>
      <c r="B884" s="239"/>
      <c r="C884" s="239"/>
      <c r="D884" s="239"/>
      <c r="E884" s="244"/>
      <c r="F884" s="147">
        <v>37.5</v>
      </c>
      <c r="G884" s="239"/>
      <c r="H884" s="239"/>
      <c r="I884" s="239"/>
      <c r="J884" s="239"/>
      <c r="K884" s="239"/>
      <c r="L884" s="239">
        <v>41.5</v>
      </c>
      <c r="M884" s="241"/>
    </row>
    <row r="885" spans="1:13" ht="18" customHeight="1">
      <c r="A885" s="372" t="s">
        <v>584</v>
      </c>
      <c r="B885" s="239"/>
      <c r="C885" s="239"/>
      <c r="D885" s="239"/>
      <c r="E885" s="245">
        <v>48</v>
      </c>
      <c r="F885" s="239"/>
      <c r="G885" s="239"/>
      <c r="H885" s="239"/>
      <c r="I885" s="239"/>
      <c r="J885" s="239"/>
      <c r="K885" s="245">
        <v>50</v>
      </c>
      <c r="L885" s="239"/>
      <c r="M885" s="241"/>
    </row>
    <row r="886" spans="1:13" ht="18" customHeight="1">
      <c r="A886" s="372" t="s">
        <v>580</v>
      </c>
      <c r="B886" s="239"/>
      <c r="C886" s="239"/>
      <c r="D886" s="239"/>
      <c r="E886" s="239">
        <v>49</v>
      </c>
      <c r="F886" s="239"/>
      <c r="G886" s="239"/>
      <c r="H886" s="239"/>
      <c r="I886" s="239"/>
      <c r="J886" s="239"/>
      <c r="K886" s="239">
        <v>49</v>
      </c>
      <c r="L886" s="239"/>
      <c r="M886" s="241"/>
    </row>
    <row r="887" spans="1:13" ht="26.25">
      <c r="A887" s="235" t="s">
        <v>454</v>
      </c>
      <c r="B887" s="235"/>
      <c r="C887" s="236" t="s">
        <v>455</v>
      </c>
      <c r="D887" s="187">
        <f>(F880+F881+F882+F883+F884)</f>
        <v>371.5</v>
      </c>
      <c r="E887" s="170"/>
      <c r="F887" s="236" t="s">
        <v>456</v>
      </c>
      <c r="G887" s="187">
        <f>(D887/450)*100</f>
        <v>82.555555555555557</v>
      </c>
      <c r="H887" s="170"/>
      <c r="I887" s="171"/>
      <c r="J887" s="536" t="s">
        <v>457</v>
      </c>
      <c r="K887" s="536"/>
      <c r="L887" s="561" t="str">
        <f>IF(G887&gt;=91,"A1",IF(G887&gt;=81,"A2",IF(G887&gt;=71,"B1",IF(G887&gt;=61,"B2",IF(G887&gt;=51,"C1",IF(G887&gt;=41,"C2",IF(G887&gt;=33,"D","E")))))))</f>
        <v>A2</v>
      </c>
      <c r="M887" s="561" t="str">
        <f t="shared" ref="M887:M889" si="17">IF(K887&gt;=91,"A1",IF(K887&gt;=81,"A2",IF(K887&gt;=71,"B1",IF(K887&gt;=61,"B2",IF(K887&gt;=51,"C1",IF(K887&gt;=41,"C2",IF(K887&gt;=33,"D","E")))))))</f>
        <v>E</v>
      </c>
    </row>
    <row r="888" spans="1:13" ht="26.25">
      <c r="A888" s="172" t="s">
        <v>458</v>
      </c>
      <c r="B888" s="235"/>
      <c r="C888" s="236" t="s">
        <v>459</v>
      </c>
      <c r="D888" s="187">
        <f>(L880+L881+L882+L883+L884)</f>
        <v>374.5</v>
      </c>
      <c r="E888" s="170"/>
      <c r="F888" s="236" t="s">
        <v>460</v>
      </c>
      <c r="G888" s="187">
        <f>D888/450*100</f>
        <v>83.222222222222214</v>
      </c>
      <c r="H888" s="170"/>
      <c r="I888" s="171"/>
      <c r="J888" s="536" t="s">
        <v>461</v>
      </c>
      <c r="K888" s="536"/>
      <c r="L888" s="561" t="str">
        <f>IF(G888&gt;=91,"A1",IF(G888&gt;=81,"A2",IF(G888&gt;=71,"B1",IF(G888&gt;=61,"B2",IF(G888&gt;=51,"C1",IF(G888&gt;=41,"C2",IF(G888&gt;=33,"D","E")))))))</f>
        <v>A2</v>
      </c>
      <c r="M888" s="561" t="str">
        <f t="shared" si="17"/>
        <v>E</v>
      </c>
    </row>
    <row r="889" spans="1:13" ht="18" customHeight="1">
      <c r="A889" s="237" t="s">
        <v>462</v>
      </c>
      <c r="B889" s="237"/>
      <c r="C889" s="237">
        <f>(D887+D888)</f>
        <v>746</v>
      </c>
      <c r="D889" s="237" t="s">
        <v>463</v>
      </c>
      <c r="E889" s="237"/>
      <c r="F889" s="232"/>
      <c r="G889" s="237"/>
      <c r="H889" s="237"/>
      <c r="I889" s="375">
        <f>(C889/900)*100</f>
        <v>82.888888888888886</v>
      </c>
      <c r="J889" s="237" t="s">
        <v>464</v>
      </c>
      <c r="K889" s="237"/>
      <c r="L889" s="537" t="str">
        <f>IF(I889&gt;=91,"A1",IF(I889&gt;=81,"A2",IF(I889&gt;=71,"B1",IF(I889&gt;=61,"B2",IF(I889&gt;=51,"C1",IF(I889&gt;=41,"C2",IF(I889&gt;=33,"D","E")))))))</f>
        <v>A2</v>
      </c>
      <c r="M889" s="537" t="str">
        <f t="shared" si="17"/>
        <v>E</v>
      </c>
    </row>
    <row r="890" spans="1:13" ht="18" customHeight="1">
      <c r="A890" s="576" t="s">
        <v>227</v>
      </c>
      <c r="B890" s="577"/>
      <c r="C890" s="577"/>
      <c r="D890" s="577"/>
      <c r="E890" s="577"/>
      <c r="F890" s="577"/>
      <c r="G890" s="577"/>
      <c r="H890" s="577"/>
      <c r="I890" s="577"/>
      <c r="J890" s="577"/>
      <c r="K890" s="577"/>
      <c r="L890" s="577"/>
      <c r="M890" s="578"/>
    </row>
    <row r="891" spans="1:13" ht="18" customHeight="1">
      <c r="A891" s="527" t="s">
        <v>228</v>
      </c>
      <c r="B891" s="528"/>
      <c r="C891" s="528"/>
      <c r="D891" s="528"/>
      <c r="E891" s="528"/>
      <c r="F891" s="528"/>
      <c r="G891" s="528"/>
      <c r="H891" s="528"/>
      <c r="I891" s="528"/>
      <c r="J891" s="528"/>
      <c r="K891" s="528"/>
      <c r="L891" s="528"/>
      <c r="M891" s="529"/>
    </row>
    <row r="892" spans="1:13" ht="18" customHeight="1">
      <c r="A892" s="527" t="s">
        <v>229</v>
      </c>
      <c r="B892" s="528"/>
      <c r="C892" s="528"/>
      <c r="D892" s="528"/>
      <c r="E892" s="528"/>
      <c r="F892" s="528" t="s">
        <v>230</v>
      </c>
      <c r="G892" s="528"/>
      <c r="H892" s="528"/>
      <c r="I892" s="528"/>
      <c r="J892" s="528"/>
      <c r="K892" s="528" t="s">
        <v>465</v>
      </c>
      <c r="L892" s="528"/>
      <c r="M892" s="529"/>
    </row>
    <row r="893" spans="1:13" ht="18" customHeight="1">
      <c r="A893" s="519" t="s">
        <v>231</v>
      </c>
      <c r="B893" s="520"/>
      <c r="C893" s="520"/>
      <c r="D893" s="520"/>
      <c r="E893" s="520"/>
      <c r="F893" s="521" t="s">
        <v>236</v>
      </c>
      <c r="G893" s="522"/>
      <c r="H893" s="522"/>
      <c r="I893" s="522"/>
      <c r="J893" s="522"/>
      <c r="K893" s="521" t="s">
        <v>236</v>
      </c>
      <c r="L893" s="522"/>
      <c r="M893" s="523"/>
    </row>
    <row r="894" spans="1:13" ht="18" customHeight="1">
      <c r="A894" s="527" t="s">
        <v>233</v>
      </c>
      <c r="B894" s="528"/>
      <c r="C894" s="528"/>
      <c r="D894" s="528"/>
      <c r="E894" s="528"/>
      <c r="F894" s="528"/>
      <c r="G894" s="528"/>
      <c r="H894" s="528"/>
      <c r="I894" s="528"/>
      <c r="J894" s="528"/>
      <c r="K894" s="528"/>
      <c r="L894" s="528"/>
      <c r="M894" s="529"/>
    </row>
    <row r="895" spans="1:13" ht="18" customHeight="1">
      <c r="A895" s="527" t="s">
        <v>229</v>
      </c>
      <c r="B895" s="528"/>
      <c r="C895" s="528"/>
      <c r="D895" s="528"/>
      <c r="E895" s="528"/>
      <c r="F895" s="528" t="s">
        <v>230</v>
      </c>
      <c r="G895" s="528"/>
      <c r="H895" s="528"/>
      <c r="I895" s="528"/>
      <c r="J895" s="528"/>
      <c r="K895" s="528" t="s">
        <v>465</v>
      </c>
      <c r="L895" s="528"/>
      <c r="M895" s="529"/>
    </row>
    <row r="896" spans="1:13" ht="18" customHeight="1">
      <c r="A896" s="534" t="s">
        <v>234</v>
      </c>
      <c r="B896" s="535"/>
      <c r="C896" s="535"/>
      <c r="D896" s="535"/>
      <c r="E896" s="535"/>
      <c r="F896" s="528" t="s">
        <v>232</v>
      </c>
      <c r="G896" s="528"/>
      <c r="H896" s="528"/>
      <c r="I896" s="528"/>
      <c r="J896" s="528"/>
      <c r="K896" s="528" t="s">
        <v>232</v>
      </c>
      <c r="L896" s="528"/>
      <c r="M896" s="529"/>
    </row>
    <row r="897" spans="1:13" ht="18" customHeight="1">
      <c r="A897" s="534" t="s">
        <v>235</v>
      </c>
      <c r="B897" s="535"/>
      <c r="C897" s="535"/>
      <c r="D897" s="535"/>
      <c r="E897" s="535"/>
      <c r="F897" s="567" t="s">
        <v>232</v>
      </c>
      <c r="G897" s="522"/>
      <c r="H897" s="522"/>
      <c r="I897" s="522"/>
      <c r="J897" s="522"/>
      <c r="K897" s="567" t="s">
        <v>232</v>
      </c>
      <c r="L897" s="522"/>
      <c r="M897" s="523"/>
    </row>
    <row r="898" spans="1:13" ht="18" customHeight="1">
      <c r="A898" s="530" t="s">
        <v>237</v>
      </c>
      <c r="B898" s="531"/>
      <c r="C898" s="531"/>
      <c r="D898" s="531"/>
      <c r="E898" s="532"/>
      <c r="F898" s="566" t="s">
        <v>236</v>
      </c>
      <c r="G898" s="525"/>
      <c r="H898" s="525"/>
      <c r="I898" s="525"/>
      <c r="J898" s="533"/>
      <c r="K898" s="566" t="s">
        <v>236</v>
      </c>
      <c r="L898" s="525"/>
      <c r="M898" s="526"/>
    </row>
    <row r="899" spans="1:13" ht="18" customHeight="1">
      <c r="A899" s="530" t="s">
        <v>238</v>
      </c>
      <c r="B899" s="531"/>
      <c r="C899" s="531"/>
      <c r="D899" s="531"/>
      <c r="E899" s="532"/>
      <c r="F899" s="566" t="s">
        <v>236</v>
      </c>
      <c r="G899" s="525"/>
      <c r="H899" s="525"/>
      <c r="I899" s="525"/>
      <c r="J899" s="533"/>
      <c r="K899" s="566" t="s">
        <v>236</v>
      </c>
      <c r="L899" s="525"/>
      <c r="M899" s="526"/>
    </row>
    <row r="900" spans="1:13" ht="18" customHeight="1">
      <c r="A900" s="527" t="s">
        <v>239</v>
      </c>
      <c r="B900" s="528"/>
      <c r="C900" s="528"/>
      <c r="D900" s="528"/>
      <c r="E900" s="528"/>
      <c r="F900" s="528"/>
      <c r="G900" s="528"/>
      <c r="H900" s="528"/>
      <c r="I900" s="528"/>
      <c r="J900" s="528"/>
      <c r="K900" s="528"/>
      <c r="L900" s="528"/>
      <c r="M900" s="529"/>
    </row>
    <row r="901" spans="1:13" ht="18" customHeight="1">
      <c r="A901" s="527" t="s">
        <v>229</v>
      </c>
      <c r="B901" s="528"/>
      <c r="C901" s="528"/>
      <c r="D901" s="528"/>
      <c r="E901" s="528"/>
      <c r="F901" s="528" t="s">
        <v>230</v>
      </c>
      <c r="G901" s="528"/>
      <c r="H901" s="528"/>
      <c r="I901" s="528"/>
      <c r="J901" s="528"/>
      <c r="K901" s="528" t="s">
        <v>465</v>
      </c>
      <c r="L901" s="528"/>
      <c r="M901" s="529"/>
    </row>
    <row r="902" spans="1:13" ht="18" customHeight="1">
      <c r="A902" s="519" t="s">
        <v>240</v>
      </c>
      <c r="B902" s="520"/>
      <c r="C902" s="520"/>
      <c r="D902" s="520"/>
      <c r="E902" s="520"/>
      <c r="F902" s="520"/>
      <c r="G902" s="561" t="s">
        <v>561</v>
      </c>
      <c r="H902" s="561"/>
      <c r="I902" s="561"/>
      <c r="J902" s="561"/>
      <c r="K902" s="561"/>
      <c r="L902" s="561"/>
      <c r="M902" s="562"/>
    </row>
    <row r="903" spans="1:13" ht="18" customHeight="1">
      <c r="A903" s="192" t="s">
        <v>466</v>
      </c>
      <c r="B903" s="563" t="s">
        <v>202</v>
      </c>
      <c r="C903" s="564"/>
      <c r="D903" s="564"/>
      <c r="E903" s="564"/>
      <c r="F903" s="564"/>
      <c r="G903" s="564"/>
      <c r="H903" s="564"/>
      <c r="I903" s="564"/>
      <c r="J903" s="564"/>
      <c r="K903" s="564"/>
      <c r="L903" s="564"/>
      <c r="M903" s="565"/>
    </row>
    <row r="904" spans="1:13" ht="18" customHeight="1">
      <c r="A904" s="192" t="s">
        <v>195</v>
      </c>
      <c r="B904" s="563" t="s">
        <v>542</v>
      </c>
      <c r="C904" s="564"/>
      <c r="D904" s="564"/>
      <c r="E904" s="564"/>
      <c r="F904" s="564"/>
      <c r="G904" s="564"/>
      <c r="H904" s="564"/>
      <c r="I904" s="564"/>
      <c r="J904" s="564"/>
      <c r="K904" s="564"/>
      <c r="L904" s="564"/>
      <c r="M904" s="565"/>
    </row>
    <row r="905" spans="1:13" ht="18" customHeight="1">
      <c r="A905" s="527" t="s">
        <v>467</v>
      </c>
      <c r="B905" s="528"/>
      <c r="C905" s="528"/>
      <c r="D905" s="522"/>
      <c r="E905" s="522"/>
      <c r="F905" s="522"/>
      <c r="G905" s="522"/>
      <c r="H905" s="522"/>
      <c r="I905" s="522"/>
      <c r="J905" s="528" t="s">
        <v>468</v>
      </c>
      <c r="K905" s="528"/>
      <c r="L905" s="528"/>
      <c r="M905" s="529"/>
    </row>
    <row r="906" spans="1:13" ht="18" customHeight="1">
      <c r="A906" s="527"/>
      <c r="B906" s="528"/>
      <c r="C906" s="528"/>
      <c r="D906" s="522"/>
      <c r="E906" s="522"/>
      <c r="F906" s="522"/>
      <c r="G906" s="522"/>
      <c r="H906" s="522"/>
      <c r="I906" s="522"/>
      <c r="J906" s="528"/>
      <c r="K906" s="528"/>
      <c r="L906" s="528"/>
      <c r="M906" s="529"/>
    </row>
    <row r="907" spans="1:13" ht="18" customHeight="1">
      <c r="A907" s="527"/>
      <c r="B907" s="528"/>
      <c r="C907" s="528"/>
      <c r="D907" s="522"/>
      <c r="E907" s="522"/>
      <c r="F907" s="522"/>
      <c r="G907" s="522"/>
      <c r="H907" s="522"/>
      <c r="I907" s="522"/>
      <c r="J907" s="528"/>
      <c r="K907" s="528"/>
      <c r="L907" s="528"/>
      <c r="M907" s="529"/>
    </row>
    <row r="908" spans="1:13" ht="18" customHeight="1">
      <c r="A908" s="527"/>
      <c r="B908" s="528"/>
      <c r="C908" s="528"/>
      <c r="D908" s="522"/>
      <c r="E908" s="522"/>
      <c r="F908" s="522"/>
      <c r="G908" s="522"/>
      <c r="H908" s="522"/>
      <c r="I908" s="522"/>
      <c r="J908" s="528"/>
      <c r="K908" s="528"/>
      <c r="L908" s="528"/>
      <c r="M908" s="529"/>
    </row>
    <row r="909" spans="1:13" ht="18" customHeight="1">
      <c r="A909" s="514" t="s">
        <v>243</v>
      </c>
      <c r="B909" s="515"/>
      <c r="C909" s="515"/>
      <c r="D909" s="515"/>
      <c r="E909" s="515"/>
      <c r="F909" s="515"/>
      <c r="G909" s="515"/>
      <c r="H909" s="516" t="s">
        <v>244</v>
      </c>
      <c r="I909" s="517"/>
      <c r="J909" s="517"/>
      <c r="K909" s="517"/>
      <c r="L909" s="517"/>
      <c r="M909" s="518"/>
    </row>
    <row r="910" spans="1:13" ht="18" customHeight="1">
      <c r="A910" s="200" t="s">
        <v>245</v>
      </c>
      <c r="B910" s="515" t="s">
        <v>12</v>
      </c>
      <c r="C910" s="515"/>
      <c r="D910" s="177" t="s">
        <v>245</v>
      </c>
      <c r="E910" s="201"/>
      <c r="F910" s="515" t="s">
        <v>12</v>
      </c>
      <c r="G910" s="515"/>
      <c r="H910" s="179"/>
      <c r="I910" s="179"/>
      <c r="J910" s="180" t="s">
        <v>246</v>
      </c>
      <c r="K910" s="179"/>
      <c r="L910" s="181" t="s">
        <v>12</v>
      </c>
      <c r="M910" s="182"/>
    </row>
    <row r="911" spans="1:13" ht="18" customHeight="1">
      <c r="A911" s="183" t="s">
        <v>247</v>
      </c>
      <c r="B911" s="511" t="s">
        <v>221</v>
      </c>
      <c r="C911" s="511"/>
      <c r="D911" s="511" t="s">
        <v>248</v>
      </c>
      <c r="E911" s="511"/>
      <c r="F911" s="511" t="s">
        <v>249</v>
      </c>
      <c r="G911" s="511"/>
      <c r="H911" s="179"/>
      <c r="I911" s="179"/>
      <c r="J911" s="512">
        <v>3</v>
      </c>
      <c r="K911" s="513"/>
      <c r="L911" s="201" t="s">
        <v>236</v>
      </c>
      <c r="M911" s="182"/>
    </row>
    <row r="912" spans="1:13" ht="18" customHeight="1">
      <c r="A912" s="183" t="s">
        <v>250</v>
      </c>
      <c r="B912" s="511" t="s">
        <v>251</v>
      </c>
      <c r="C912" s="511"/>
      <c r="D912" s="511" t="s">
        <v>252</v>
      </c>
      <c r="E912" s="511"/>
      <c r="F912" s="511" t="s">
        <v>253</v>
      </c>
      <c r="G912" s="511"/>
      <c r="H912" s="179"/>
      <c r="I912" s="179"/>
      <c r="J912" s="512">
        <v>2</v>
      </c>
      <c r="K912" s="513"/>
      <c r="L912" s="201" t="s">
        <v>232</v>
      </c>
      <c r="M912" s="182"/>
    </row>
    <row r="913" spans="1:13" ht="18" customHeight="1">
      <c r="A913" s="183" t="s">
        <v>254</v>
      </c>
      <c r="B913" s="511" t="s">
        <v>255</v>
      </c>
      <c r="C913" s="511"/>
      <c r="D913" s="511" t="s">
        <v>256</v>
      </c>
      <c r="E913" s="511"/>
      <c r="F913" s="511" t="s">
        <v>257</v>
      </c>
      <c r="G913" s="511"/>
      <c r="H913" s="179"/>
      <c r="I913" s="179"/>
      <c r="J913" s="512">
        <v>1</v>
      </c>
      <c r="K913" s="513"/>
      <c r="L913" s="201" t="s">
        <v>258</v>
      </c>
      <c r="M913" s="182"/>
    </row>
    <row r="914" spans="1:13" ht="18" customHeight="1" thickBot="1">
      <c r="A914" s="184" t="s">
        <v>259</v>
      </c>
      <c r="B914" s="509" t="s">
        <v>260</v>
      </c>
      <c r="C914" s="509"/>
      <c r="D914" s="510" t="s">
        <v>261</v>
      </c>
      <c r="E914" s="510"/>
      <c r="F914" s="510" t="s">
        <v>262</v>
      </c>
      <c r="G914" s="510"/>
      <c r="H914" s="185"/>
      <c r="I914" s="185"/>
      <c r="J914" s="185"/>
      <c r="K914" s="185"/>
      <c r="L914" s="185"/>
      <c r="M914" s="186"/>
    </row>
    <row r="918" spans="1:13" ht="18" customHeight="1" thickBot="1"/>
    <row r="919" spans="1:13" ht="18" customHeight="1">
      <c r="A919" s="157"/>
      <c r="B919" s="557" t="s">
        <v>426</v>
      </c>
      <c r="C919" s="557"/>
      <c r="D919" s="557"/>
      <c r="E919" s="557"/>
      <c r="F919" s="557"/>
      <c r="G919" s="557"/>
      <c r="H919" s="557"/>
      <c r="I919" s="558"/>
      <c r="J919" s="559" t="s">
        <v>427</v>
      </c>
      <c r="K919" s="557"/>
      <c r="L919" s="557"/>
      <c r="M919" s="560"/>
    </row>
    <row r="920" spans="1:13" ht="18" customHeight="1">
      <c r="A920" s="546" t="s">
        <v>428</v>
      </c>
      <c r="B920" s="547"/>
      <c r="C920" s="547"/>
      <c r="D920" s="547"/>
      <c r="E920" s="547"/>
      <c r="F920" s="547"/>
      <c r="G920" s="547"/>
      <c r="H920" s="547"/>
      <c r="I920" s="547"/>
      <c r="J920" s="547"/>
      <c r="K920" s="547"/>
      <c r="L920" s="547"/>
      <c r="M920" s="548"/>
    </row>
    <row r="921" spans="1:13" ht="18" customHeight="1">
      <c r="A921" s="158"/>
      <c r="B921" s="549" t="s">
        <v>429</v>
      </c>
      <c r="C921" s="549"/>
      <c r="D921" s="549"/>
      <c r="E921" s="550"/>
      <c r="F921" s="159" t="s">
        <v>430</v>
      </c>
      <c r="G921" s="159"/>
      <c r="H921" s="551" t="s">
        <v>431</v>
      </c>
      <c r="I921" s="552"/>
      <c r="J921" s="553"/>
      <c r="K921" s="160" t="s">
        <v>432</v>
      </c>
      <c r="L921" s="193"/>
      <c r="M921" s="162"/>
    </row>
    <row r="922" spans="1:13" ht="18" customHeight="1">
      <c r="A922" s="554" t="s">
        <v>433</v>
      </c>
      <c r="B922" s="552"/>
      <c r="C922" s="552"/>
      <c r="D922" s="552"/>
      <c r="E922" s="552"/>
      <c r="F922" s="552"/>
      <c r="G922" s="552"/>
      <c r="H922" s="552"/>
      <c r="I922" s="552"/>
      <c r="J922" s="552"/>
      <c r="K922" s="552"/>
      <c r="L922" s="552"/>
      <c r="M922" s="555"/>
    </row>
    <row r="923" spans="1:13" ht="18" customHeight="1">
      <c r="A923" s="530" t="s">
        <v>434</v>
      </c>
      <c r="B923" s="531"/>
      <c r="C923" s="531"/>
      <c r="D923" s="531"/>
      <c r="E923" s="531"/>
      <c r="F923" s="531"/>
      <c r="G923" s="531"/>
      <c r="H923" s="531"/>
      <c r="I923" s="531"/>
      <c r="J923" s="531"/>
      <c r="K923" s="531"/>
      <c r="L923" s="531"/>
      <c r="M923" s="556"/>
    </row>
    <row r="924" spans="1:13" ht="18" customHeight="1">
      <c r="A924" s="534" t="s">
        <v>435</v>
      </c>
      <c r="B924" s="535"/>
      <c r="C924" s="573" t="s">
        <v>31</v>
      </c>
      <c r="D924" s="569"/>
      <c r="E924" s="569"/>
      <c r="F924" s="569"/>
      <c r="G924" s="570"/>
      <c r="H924" s="194" t="s">
        <v>436</v>
      </c>
      <c r="I924" s="164"/>
      <c r="J924" s="571">
        <v>19</v>
      </c>
      <c r="K924" s="571"/>
      <c r="L924" s="571"/>
      <c r="M924" s="572"/>
    </row>
    <row r="925" spans="1:13" ht="18" customHeight="1">
      <c r="A925" s="534" t="s">
        <v>437</v>
      </c>
      <c r="B925" s="535"/>
      <c r="C925" s="573" t="s">
        <v>478</v>
      </c>
      <c r="D925" s="569"/>
      <c r="E925" s="569"/>
      <c r="F925" s="569"/>
      <c r="G925" s="570"/>
      <c r="H925" s="194" t="s">
        <v>438</v>
      </c>
      <c r="I925" s="164"/>
      <c r="J925" s="571">
        <v>1411</v>
      </c>
      <c r="K925" s="571"/>
      <c r="L925" s="571"/>
      <c r="M925" s="572"/>
    </row>
    <row r="926" spans="1:13" ht="18" customHeight="1">
      <c r="A926" s="534" t="s">
        <v>439</v>
      </c>
      <c r="B926" s="535"/>
      <c r="C926" s="568">
        <v>42619</v>
      </c>
      <c r="D926" s="569"/>
      <c r="E926" s="569"/>
      <c r="F926" s="569"/>
      <c r="G926" s="570"/>
      <c r="H926" s="194" t="s">
        <v>440</v>
      </c>
      <c r="I926" s="164"/>
      <c r="J926" s="571">
        <v>9858404003</v>
      </c>
      <c r="K926" s="571"/>
      <c r="L926" s="571"/>
      <c r="M926" s="572"/>
    </row>
    <row r="927" spans="1:13" ht="18" customHeight="1">
      <c r="A927" s="534" t="s">
        <v>441</v>
      </c>
      <c r="B927" s="535"/>
      <c r="C927" s="573" t="s">
        <v>109</v>
      </c>
      <c r="D927" s="569"/>
      <c r="E927" s="569"/>
      <c r="F927" s="569"/>
      <c r="G927" s="570"/>
      <c r="H927" s="519" t="s">
        <v>134</v>
      </c>
      <c r="I927" s="520"/>
      <c r="J927" s="571" t="s">
        <v>155</v>
      </c>
      <c r="K927" s="571"/>
      <c r="L927" s="571"/>
      <c r="M927" s="572"/>
    </row>
    <row r="928" spans="1:13" ht="18" customHeight="1">
      <c r="A928" s="527" t="s">
        <v>442</v>
      </c>
      <c r="B928" s="528"/>
      <c r="C928" s="528"/>
      <c r="D928" s="528"/>
      <c r="E928" s="528"/>
      <c r="F928" s="528"/>
      <c r="G928" s="528"/>
      <c r="H928" s="528"/>
      <c r="I928" s="528"/>
      <c r="J928" s="528"/>
      <c r="K928" s="528"/>
      <c r="L928" s="528"/>
      <c r="M928" s="529"/>
    </row>
    <row r="929" spans="1:15" ht="18" customHeight="1">
      <c r="A929" s="541" t="s">
        <v>443</v>
      </c>
      <c r="B929" s="528" t="s">
        <v>444</v>
      </c>
      <c r="C929" s="528"/>
      <c r="D929" s="528"/>
      <c r="E929" s="528"/>
      <c r="F929" s="528"/>
      <c r="G929" s="528"/>
      <c r="H929" s="528" t="s">
        <v>445</v>
      </c>
      <c r="I929" s="528"/>
      <c r="J929" s="528"/>
      <c r="K929" s="528"/>
      <c r="L929" s="528"/>
      <c r="M929" s="529"/>
    </row>
    <row r="930" spans="1:15" ht="30">
      <c r="A930" s="541"/>
      <c r="B930" s="165" t="s">
        <v>446</v>
      </c>
      <c r="C930" s="165" t="s">
        <v>447</v>
      </c>
      <c r="D930" s="165" t="s">
        <v>448</v>
      </c>
      <c r="E930" s="165" t="s">
        <v>449</v>
      </c>
      <c r="F930" s="165">
        <v>100</v>
      </c>
      <c r="G930" s="166" t="s">
        <v>126</v>
      </c>
      <c r="H930" s="165" t="s">
        <v>450</v>
      </c>
      <c r="I930" s="165" t="s">
        <v>447</v>
      </c>
      <c r="J930" s="165" t="s">
        <v>448</v>
      </c>
      <c r="K930" s="165" t="s">
        <v>451</v>
      </c>
      <c r="L930" s="165">
        <v>100</v>
      </c>
      <c r="M930" s="167" t="s">
        <v>126</v>
      </c>
    </row>
    <row r="931" spans="1:15" ht="18" customHeight="1">
      <c r="A931" s="234" t="s">
        <v>5</v>
      </c>
      <c r="B931" s="215">
        <v>9.5</v>
      </c>
      <c r="C931" s="239">
        <v>5</v>
      </c>
      <c r="D931" s="239">
        <v>5</v>
      </c>
      <c r="E931" s="215">
        <v>76</v>
      </c>
      <c r="F931" s="150">
        <v>95.5</v>
      </c>
      <c r="G931" s="239" t="s">
        <v>221</v>
      </c>
      <c r="H931" s="239">
        <v>9.5</v>
      </c>
      <c r="I931" s="239">
        <v>5</v>
      </c>
      <c r="J931" s="239">
        <v>5</v>
      </c>
      <c r="K931" s="246">
        <v>70</v>
      </c>
      <c r="L931" s="248">
        <v>89.5</v>
      </c>
      <c r="M931" s="241" t="s">
        <v>251</v>
      </c>
      <c r="N931" s="232">
        <f>SUM(H931:L931)</f>
        <v>179</v>
      </c>
      <c r="O931" s="232"/>
    </row>
    <row r="932" spans="1:15" ht="18" customHeight="1">
      <c r="A932" s="234" t="s">
        <v>6</v>
      </c>
      <c r="B932" s="217">
        <v>9.5</v>
      </c>
      <c r="C932" s="239">
        <v>5</v>
      </c>
      <c r="D932" s="239">
        <v>5</v>
      </c>
      <c r="E932" s="239">
        <v>77</v>
      </c>
      <c r="F932" s="150">
        <v>96.5</v>
      </c>
      <c r="G932" s="239" t="s">
        <v>221</v>
      </c>
      <c r="H932" s="239">
        <v>9</v>
      </c>
      <c r="I932" s="239">
        <v>5</v>
      </c>
      <c r="J932" s="239">
        <v>5</v>
      </c>
      <c r="K932" s="239">
        <v>71</v>
      </c>
      <c r="L932" s="249">
        <v>90</v>
      </c>
      <c r="M932" s="241" t="s">
        <v>251</v>
      </c>
      <c r="N932" s="232"/>
      <c r="O932" s="232"/>
    </row>
    <row r="933" spans="1:15" ht="18" customHeight="1">
      <c r="A933" s="234" t="s">
        <v>452</v>
      </c>
      <c r="B933" s="239">
        <v>9.75</v>
      </c>
      <c r="C933" s="239">
        <v>5</v>
      </c>
      <c r="D933" s="239">
        <v>5</v>
      </c>
      <c r="E933" s="239">
        <v>79</v>
      </c>
      <c r="F933" s="233">
        <v>98.75</v>
      </c>
      <c r="G933" s="239" t="s">
        <v>221</v>
      </c>
      <c r="H933" s="239">
        <v>9</v>
      </c>
      <c r="I933" s="239">
        <v>5</v>
      </c>
      <c r="J933" s="239">
        <v>5</v>
      </c>
      <c r="K933" s="242">
        <v>75</v>
      </c>
      <c r="L933" s="233">
        <v>94</v>
      </c>
      <c r="M933" s="241" t="s">
        <v>221</v>
      </c>
      <c r="N933" s="232"/>
      <c r="O933" s="232"/>
    </row>
    <row r="934" spans="1:15" ht="18" customHeight="1">
      <c r="A934" s="234" t="s">
        <v>417</v>
      </c>
      <c r="B934" s="239">
        <v>10</v>
      </c>
      <c r="C934" s="239">
        <v>5</v>
      </c>
      <c r="D934" s="239">
        <v>5</v>
      </c>
      <c r="E934" s="239">
        <v>78</v>
      </c>
      <c r="F934" s="233">
        <v>98</v>
      </c>
      <c r="G934" s="239" t="s">
        <v>221</v>
      </c>
      <c r="H934" s="243">
        <v>9.5</v>
      </c>
      <c r="I934" s="246">
        <v>5</v>
      </c>
      <c r="J934" s="246">
        <v>5</v>
      </c>
      <c r="K934" s="242">
        <v>76</v>
      </c>
      <c r="L934" s="233">
        <v>95.5</v>
      </c>
      <c r="M934" s="241" t="s">
        <v>221</v>
      </c>
      <c r="N934" s="232"/>
      <c r="O934" s="232"/>
    </row>
    <row r="935" spans="1:15" ht="18" customHeight="1">
      <c r="A935" s="234" t="s">
        <v>474</v>
      </c>
      <c r="B935" s="239"/>
      <c r="C935" s="239"/>
      <c r="D935" s="239"/>
      <c r="E935" s="244"/>
      <c r="F935" s="147">
        <v>49</v>
      </c>
      <c r="G935" s="239"/>
      <c r="H935" s="239"/>
      <c r="I935" s="239"/>
      <c r="J935" s="239"/>
      <c r="K935" s="239"/>
      <c r="L935" s="239">
        <v>50</v>
      </c>
      <c r="M935" s="241"/>
      <c r="N935" s="232"/>
      <c r="O935" s="232"/>
    </row>
    <row r="936" spans="1:15" ht="18" customHeight="1">
      <c r="A936" s="372" t="s">
        <v>579</v>
      </c>
      <c r="B936" s="239"/>
      <c r="C936" s="239"/>
      <c r="D936" s="239"/>
      <c r="E936" s="245">
        <v>50</v>
      </c>
      <c r="F936" s="239"/>
      <c r="G936" s="239"/>
      <c r="H936" s="239"/>
      <c r="I936" s="239"/>
      <c r="J936" s="239"/>
      <c r="K936" s="245">
        <v>48</v>
      </c>
      <c r="L936" s="239"/>
      <c r="M936" s="241"/>
      <c r="N936" s="232"/>
      <c r="O936" s="232"/>
    </row>
    <row r="937" spans="1:15" ht="18" customHeight="1">
      <c r="A937" s="372" t="s">
        <v>580</v>
      </c>
      <c r="B937" s="239"/>
      <c r="C937" s="239"/>
      <c r="D937" s="239"/>
      <c r="E937" s="239">
        <v>50</v>
      </c>
      <c r="F937" s="239"/>
      <c r="G937" s="239"/>
      <c r="H937" s="239"/>
      <c r="I937" s="239"/>
      <c r="J937" s="239"/>
      <c r="K937" s="239">
        <v>49</v>
      </c>
      <c r="L937" s="239"/>
      <c r="M937" s="241"/>
      <c r="N937" s="232"/>
      <c r="O937" s="232"/>
    </row>
    <row r="938" spans="1:15" ht="26.25">
      <c r="A938" s="235" t="s">
        <v>454</v>
      </c>
      <c r="B938" s="235"/>
      <c r="C938" s="236" t="s">
        <v>455</v>
      </c>
      <c r="D938" s="187">
        <f>(F931+F932+F933+F934+F935)</f>
        <v>437.75</v>
      </c>
      <c r="E938" s="170"/>
      <c r="F938" s="236" t="s">
        <v>456</v>
      </c>
      <c r="G938" s="187">
        <f>(D938/450)*100</f>
        <v>97.277777777777771</v>
      </c>
      <c r="H938" s="170"/>
      <c r="I938" s="171"/>
      <c r="J938" s="536" t="s">
        <v>457</v>
      </c>
      <c r="K938" s="536"/>
      <c r="L938" s="561" t="str">
        <f>IF(G938&gt;=91,"A1",IF(G938&gt;=81,"A2",IF(G938&gt;=71,"B1",IF(G938&gt;=61,"B2",IF(G938&gt;=51,"C1",IF(G938&gt;=41,"C2",IF(G938&gt;=33,"D","E")))))))</f>
        <v>A1</v>
      </c>
      <c r="M938" s="561" t="str">
        <f t="shared" ref="M938:M940" si="18">IF(K938&gt;=91,"A1",IF(K938&gt;=81,"A2",IF(K938&gt;=71,"B1",IF(K938&gt;=61,"B2",IF(K938&gt;=51,"C1",IF(K938&gt;=41,"C2",IF(K938&gt;=33,"D","E")))))))</f>
        <v>E</v>
      </c>
      <c r="N938" s="232"/>
      <c r="O938" s="232"/>
    </row>
    <row r="939" spans="1:15" ht="26.25">
      <c r="A939" s="172" t="s">
        <v>458</v>
      </c>
      <c r="B939" s="235"/>
      <c r="C939" s="236" t="s">
        <v>459</v>
      </c>
      <c r="D939" s="187">
        <f>(L931+L932+L933+L934+L935)</f>
        <v>419</v>
      </c>
      <c r="E939" s="170"/>
      <c r="F939" s="236" t="s">
        <v>460</v>
      </c>
      <c r="G939" s="187">
        <f>D939/450*100</f>
        <v>93.111111111111114</v>
      </c>
      <c r="H939" s="170"/>
      <c r="I939" s="171"/>
      <c r="J939" s="536" t="s">
        <v>461</v>
      </c>
      <c r="K939" s="536"/>
      <c r="L939" s="561" t="str">
        <f>IF(G939&gt;=91,"A1",IF(G939&gt;=81,"A2",IF(G939&gt;=71,"B1",IF(G939&gt;=61,"B2",IF(G939&gt;=51,"C1",IF(G939&gt;=41,"C2",IF(G939&gt;=33,"D","E")))))))</f>
        <v>A1</v>
      </c>
      <c r="M939" s="561" t="str">
        <f t="shared" si="18"/>
        <v>E</v>
      </c>
      <c r="N939" s="232"/>
      <c r="O939" s="232"/>
    </row>
    <row r="940" spans="1:15" ht="18" customHeight="1">
      <c r="A940" s="237" t="s">
        <v>462</v>
      </c>
      <c r="B940" s="237"/>
      <c r="C940" s="237">
        <f>(D938+D939)</f>
        <v>856.75</v>
      </c>
      <c r="D940" s="237" t="s">
        <v>463</v>
      </c>
      <c r="E940" s="237"/>
      <c r="F940" s="232"/>
      <c r="G940" s="237"/>
      <c r="H940" s="237"/>
      <c r="I940" s="375">
        <f>(C940/900)*100</f>
        <v>95.194444444444443</v>
      </c>
      <c r="J940" s="237" t="s">
        <v>464</v>
      </c>
      <c r="K940" s="237"/>
      <c r="L940" s="537" t="str">
        <f>IF(I940&gt;=91,"A1",IF(I940&gt;=81,"A2",IF(I940&gt;=71,"B1",IF(I940&gt;=61,"B2",IF(I940&gt;=51,"C1",IF(I940&gt;=41,"C2",IF(I940&gt;=33,"D","E")))))))</f>
        <v>A1</v>
      </c>
      <c r="M940" s="537" t="str">
        <f t="shared" si="18"/>
        <v>E</v>
      </c>
      <c r="N940" s="232"/>
      <c r="O940" s="232"/>
    </row>
    <row r="941" spans="1:15" ht="18" customHeight="1">
      <c r="A941" s="576" t="s">
        <v>227</v>
      </c>
      <c r="B941" s="577"/>
      <c r="C941" s="577"/>
      <c r="D941" s="577"/>
      <c r="E941" s="577"/>
      <c r="F941" s="577"/>
      <c r="G941" s="577"/>
      <c r="H941" s="577"/>
      <c r="I941" s="577"/>
      <c r="J941" s="577"/>
      <c r="K941" s="577"/>
      <c r="L941" s="577"/>
      <c r="M941" s="578"/>
      <c r="N941" s="232"/>
      <c r="O941" s="232"/>
    </row>
    <row r="942" spans="1:15" ht="18" customHeight="1">
      <c r="A942" s="527" t="s">
        <v>228</v>
      </c>
      <c r="B942" s="528"/>
      <c r="C942" s="528"/>
      <c r="D942" s="528"/>
      <c r="E942" s="528"/>
      <c r="F942" s="528"/>
      <c r="G942" s="528"/>
      <c r="H942" s="528"/>
      <c r="I942" s="528"/>
      <c r="J942" s="528"/>
      <c r="K942" s="528"/>
      <c r="L942" s="528"/>
      <c r="M942" s="529"/>
    </row>
    <row r="943" spans="1:15" ht="18" customHeight="1">
      <c r="A943" s="527" t="s">
        <v>229</v>
      </c>
      <c r="B943" s="528"/>
      <c r="C943" s="528"/>
      <c r="D943" s="528"/>
      <c r="E943" s="528"/>
      <c r="F943" s="528" t="s">
        <v>230</v>
      </c>
      <c r="G943" s="528"/>
      <c r="H943" s="528"/>
      <c r="I943" s="528"/>
      <c r="J943" s="528"/>
      <c r="K943" s="528" t="s">
        <v>465</v>
      </c>
      <c r="L943" s="528"/>
      <c r="M943" s="529"/>
    </row>
    <row r="944" spans="1:15" ht="18" customHeight="1">
      <c r="A944" s="519" t="s">
        <v>231</v>
      </c>
      <c r="B944" s="520"/>
      <c r="C944" s="520"/>
      <c r="D944" s="520"/>
      <c r="E944" s="520"/>
      <c r="F944" s="521" t="s">
        <v>236</v>
      </c>
      <c r="G944" s="522"/>
      <c r="H944" s="522"/>
      <c r="I944" s="522"/>
      <c r="J944" s="522"/>
      <c r="K944" s="521" t="s">
        <v>236</v>
      </c>
      <c r="L944" s="522"/>
      <c r="M944" s="523"/>
    </row>
    <row r="945" spans="1:13" ht="18" customHeight="1">
      <c r="A945" s="527" t="s">
        <v>233</v>
      </c>
      <c r="B945" s="528"/>
      <c r="C945" s="528"/>
      <c r="D945" s="528"/>
      <c r="E945" s="528"/>
      <c r="F945" s="528"/>
      <c r="G945" s="528"/>
      <c r="H945" s="528"/>
      <c r="I945" s="528"/>
      <c r="J945" s="528"/>
      <c r="K945" s="528"/>
      <c r="L945" s="528"/>
      <c r="M945" s="529"/>
    </row>
    <row r="946" spans="1:13" ht="18" customHeight="1">
      <c r="A946" s="527" t="s">
        <v>229</v>
      </c>
      <c r="B946" s="528"/>
      <c r="C946" s="528"/>
      <c r="D946" s="528"/>
      <c r="E946" s="528"/>
      <c r="F946" s="528" t="s">
        <v>230</v>
      </c>
      <c r="G946" s="528"/>
      <c r="H946" s="528"/>
      <c r="I946" s="528"/>
      <c r="J946" s="528"/>
      <c r="K946" s="528" t="s">
        <v>465</v>
      </c>
      <c r="L946" s="528"/>
      <c r="M946" s="529"/>
    </row>
    <row r="947" spans="1:13" ht="18" customHeight="1">
      <c r="A947" s="534" t="s">
        <v>234</v>
      </c>
      <c r="B947" s="535"/>
      <c r="C947" s="535"/>
      <c r="D947" s="535"/>
      <c r="E947" s="535"/>
      <c r="F947" s="528" t="s">
        <v>232</v>
      </c>
      <c r="G947" s="528"/>
      <c r="H947" s="528"/>
      <c r="I947" s="528"/>
      <c r="J947" s="528"/>
      <c r="K947" s="528" t="s">
        <v>232</v>
      </c>
      <c r="L947" s="528"/>
      <c r="M947" s="529"/>
    </row>
    <row r="948" spans="1:13" ht="18" customHeight="1">
      <c r="A948" s="534" t="s">
        <v>235</v>
      </c>
      <c r="B948" s="535"/>
      <c r="C948" s="535"/>
      <c r="D948" s="535"/>
      <c r="E948" s="535"/>
      <c r="F948" s="521" t="s">
        <v>232</v>
      </c>
      <c r="G948" s="522"/>
      <c r="H948" s="522"/>
      <c r="I948" s="522"/>
      <c r="J948" s="522"/>
      <c r="K948" s="521" t="s">
        <v>232</v>
      </c>
      <c r="L948" s="522"/>
      <c r="M948" s="523"/>
    </row>
    <row r="949" spans="1:13" ht="18" customHeight="1">
      <c r="A949" s="530" t="s">
        <v>237</v>
      </c>
      <c r="B949" s="531"/>
      <c r="C949" s="531"/>
      <c r="D949" s="531"/>
      <c r="E949" s="532"/>
      <c r="F949" s="524" t="s">
        <v>236</v>
      </c>
      <c r="G949" s="525"/>
      <c r="H949" s="525"/>
      <c r="I949" s="525"/>
      <c r="J949" s="533"/>
      <c r="K949" s="524" t="s">
        <v>236</v>
      </c>
      <c r="L949" s="525"/>
      <c r="M949" s="526"/>
    </row>
    <row r="950" spans="1:13" ht="18" customHeight="1">
      <c r="A950" s="530" t="s">
        <v>238</v>
      </c>
      <c r="B950" s="531"/>
      <c r="C950" s="531"/>
      <c r="D950" s="531"/>
      <c r="E950" s="532"/>
      <c r="F950" s="524" t="s">
        <v>236</v>
      </c>
      <c r="G950" s="525"/>
      <c r="H950" s="525"/>
      <c r="I950" s="525"/>
      <c r="J950" s="533"/>
      <c r="K950" s="524" t="s">
        <v>236</v>
      </c>
      <c r="L950" s="525"/>
      <c r="M950" s="526"/>
    </row>
    <row r="951" spans="1:13" ht="18" customHeight="1">
      <c r="A951" s="527" t="s">
        <v>239</v>
      </c>
      <c r="B951" s="528"/>
      <c r="C951" s="528"/>
      <c r="D951" s="528"/>
      <c r="E951" s="528"/>
      <c r="F951" s="528"/>
      <c r="G951" s="528"/>
      <c r="H951" s="528"/>
      <c r="I951" s="528"/>
      <c r="J951" s="528"/>
      <c r="K951" s="528"/>
      <c r="L951" s="528"/>
      <c r="M951" s="529"/>
    </row>
    <row r="952" spans="1:13" ht="18" customHeight="1">
      <c r="A952" s="527" t="s">
        <v>229</v>
      </c>
      <c r="B952" s="528"/>
      <c r="C952" s="528"/>
      <c r="D952" s="528"/>
      <c r="E952" s="528"/>
      <c r="F952" s="528" t="s">
        <v>230</v>
      </c>
      <c r="G952" s="528"/>
      <c r="H952" s="528"/>
      <c r="I952" s="528"/>
      <c r="J952" s="528"/>
      <c r="K952" s="528" t="s">
        <v>465</v>
      </c>
      <c r="L952" s="528"/>
      <c r="M952" s="529"/>
    </row>
    <row r="953" spans="1:13" ht="18" customHeight="1">
      <c r="A953" s="519" t="s">
        <v>240</v>
      </c>
      <c r="B953" s="520"/>
      <c r="C953" s="520"/>
      <c r="D953" s="520"/>
      <c r="E953" s="520"/>
      <c r="F953" s="520"/>
      <c r="G953" s="561" t="s">
        <v>551</v>
      </c>
      <c r="H953" s="561"/>
      <c r="I953" s="561"/>
      <c r="J953" s="561"/>
      <c r="K953" s="561"/>
      <c r="L953" s="561"/>
      <c r="M953" s="562"/>
    </row>
    <row r="954" spans="1:13" ht="18" customHeight="1">
      <c r="A954" s="192" t="s">
        <v>466</v>
      </c>
      <c r="B954" s="563" t="s">
        <v>199</v>
      </c>
      <c r="C954" s="564"/>
      <c r="D954" s="564"/>
      <c r="E954" s="564"/>
      <c r="F954" s="564"/>
      <c r="G954" s="564"/>
      <c r="H954" s="564"/>
      <c r="I954" s="564"/>
      <c r="J954" s="564"/>
      <c r="K954" s="564"/>
      <c r="L954" s="564"/>
      <c r="M954" s="565"/>
    </row>
    <row r="955" spans="1:13" ht="18" customHeight="1">
      <c r="A955" s="192" t="s">
        <v>195</v>
      </c>
      <c r="B955" s="563" t="s">
        <v>542</v>
      </c>
      <c r="C955" s="564"/>
      <c r="D955" s="564"/>
      <c r="E955" s="564"/>
      <c r="F955" s="564"/>
      <c r="G955" s="564"/>
      <c r="H955" s="564"/>
      <c r="I955" s="564"/>
      <c r="J955" s="564"/>
      <c r="K955" s="564"/>
      <c r="L955" s="564"/>
      <c r="M955" s="565"/>
    </row>
    <row r="956" spans="1:13" ht="18" customHeight="1">
      <c r="A956" s="527" t="s">
        <v>467</v>
      </c>
      <c r="B956" s="528"/>
      <c r="C956" s="528"/>
      <c r="D956" s="522"/>
      <c r="E956" s="522"/>
      <c r="F956" s="522"/>
      <c r="G956" s="522"/>
      <c r="H956" s="522"/>
      <c r="I956" s="522"/>
      <c r="J956" s="528" t="s">
        <v>468</v>
      </c>
      <c r="K956" s="528"/>
      <c r="L956" s="528"/>
      <c r="M956" s="529"/>
    </row>
    <row r="957" spans="1:13" ht="18" customHeight="1">
      <c r="A957" s="527"/>
      <c r="B957" s="528"/>
      <c r="C957" s="528"/>
      <c r="D957" s="522"/>
      <c r="E957" s="522"/>
      <c r="F957" s="522"/>
      <c r="G957" s="522"/>
      <c r="H957" s="522"/>
      <c r="I957" s="522"/>
      <c r="J957" s="528"/>
      <c r="K957" s="528"/>
      <c r="L957" s="528"/>
      <c r="M957" s="529"/>
    </row>
    <row r="958" spans="1:13" ht="18" customHeight="1">
      <c r="A958" s="527"/>
      <c r="B958" s="528"/>
      <c r="C958" s="528"/>
      <c r="D958" s="522"/>
      <c r="E958" s="522"/>
      <c r="F958" s="522"/>
      <c r="G958" s="522"/>
      <c r="H958" s="522"/>
      <c r="I958" s="522"/>
      <c r="J958" s="528"/>
      <c r="K958" s="528"/>
      <c r="L958" s="528"/>
      <c r="M958" s="529"/>
    </row>
    <row r="959" spans="1:13" ht="18" customHeight="1">
      <c r="A959" s="527"/>
      <c r="B959" s="528"/>
      <c r="C959" s="528"/>
      <c r="D959" s="522"/>
      <c r="E959" s="522"/>
      <c r="F959" s="522"/>
      <c r="G959" s="522"/>
      <c r="H959" s="522"/>
      <c r="I959" s="522"/>
      <c r="J959" s="528"/>
      <c r="K959" s="528"/>
      <c r="L959" s="528"/>
      <c r="M959" s="529"/>
    </row>
    <row r="960" spans="1:13" ht="18" customHeight="1">
      <c r="A960" s="514" t="s">
        <v>243</v>
      </c>
      <c r="B960" s="515"/>
      <c r="C960" s="515"/>
      <c r="D960" s="515"/>
      <c r="E960" s="515"/>
      <c r="F960" s="515"/>
      <c r="G960" s="515"/>
      <c r="H960" s="516" t="s">
        <v>244</v>
      </c>
      <c r="I960" s="517"/>
      <c r="J960" s="517"/>
      <c r="K960" s="517"/>
      <c r="L960" s="517"/>
      <c r="M960" s="518"/>
    </row>
    <row r="961" spans="1:13" ht="18" customHeight="1">
      <c r="A961" s="200" t="s">
        <v>245</v>
      </c>
      <c r="B961" s="515" t="s">
        <v>12</v>
      </c>
      <c r="C961" s="515"/>
      <c r="D961" s="177" t="s">
        <v>245</v>
      </c>
      <c r="E961" s="201"/>
      <c r="F961" s="515" t="s">
        <v>12</v>
      </c>
      <c r="G961" s="515"/>
      <c r="H961" s="179"/>
      <c r="I961" s="179"/>
      <c r="J961" s="180" t="s">
        <v>246</v>
      </c>
      <c r="K961" s="179"/>
      <c r="L961" s="181" t="s">
        <v>12</v>
      </c>
      <c r="M961" s="182"/>
    </row>
    <row r="962" spans="1:13" ht="18" customHeight="1">
      <c r="A962" s="183" t="s">
        <v>247</v>
      </c>
      <c r="B962" s="511" t="s">
        <v>221</v>
      </c>
      <c r="C962" s="511"/>
      <c r="D962" s="511" t="s">
        <v>248</v>
      </c>
      <c r="E962" s="511"/>
      <c r="F962" s="511" t="s">
        <v>249</v>
      </c>
      <c r="G962" s="511"/>
      <c r="H962" s="179"/>
      <c r="I962" s="179"/>
      <c r="J962" s="512">
        <v>3</v>
      </c>
      <c r="K962" s="513"/>
      <c r="L962" s="201" t="s">
        <v>236</v>
      </c>
      <c r="M962" s="182"/>
    </row>
    <row r="963" spans="1:13" ht="18" customHeight="1">
      <c r="A963" s="183" t="s">
        <v>250</v>
      </c>
      <c r="B963" s="511" t="s">
        <v>251</v>
      </c>
      <c r="C963" s="511"/>
      <c r="D963" s="511" t="s">
        <v>252</v>
      </c>
      <c r="E963" s="511"/>
      <c r="F963" s="511" t="s">
        <v>253</v>
      </c>
      <c r="G963" s="511"/>
      <c r="H963" s="179"/>
      <c r="I963" s="179"/>
      <c r="J963" s="512">
        <v>2</v>
      </c>
      <c r="K963" s="513"/>
      <c r="L963" s="201" t="s">
        <v>232</v>
      </c>
      <c r="M963" s="182"/>
    </row>
    <row r="964" spans="1:13" ht="18" customHeight="1">
      <c r="A964" s="183" t="s">
        <v>254</v>
      </c>
      <c r="B964" s="511" t="s">
        <v>255</v>
      </c>
      <c r="C964" s="511"/>
      <c r="D964" s="511" t="s">
        <v>256</v>
      </c>
      <c r="E964" s="511"/>
      <c r="F964" s="511" t="s">
        <v>257</v>
      </c>
      <c r="G964" s="511"/>
      <c r="H964" s="179"/>
      <c r="I964" s="179"/>
      <c r="J964" s="512">
        <v>1</v>
      </c>
      <c r="K964" s="513"/>
      <c r="L964" s="201" t="s">
        <v>258</v>
      </c>
      <c r="M964" s="182"/>
    </row>
    <row r="965" spans="1:13" ht="18" customHeight="1" thickBot="1">
      <c r="A965" s="184" t="s">
        <v>259</v>
      </c>
      <c r="B965" s="509" t="s">
        <v>260</v>
      </c>
      <c r="C965" s="509"/>
      <c r="D965" s="510" t="s">
        <v>261</v>
      </c>
      <c r="E965" s="510"/>
      <c r="F965" s="510" t="s">
        <v>262</v>
      </c>
      <c r="G965" s="510"/>
      <c r="H965" s="185"/>
      <c r="I965" s="185"/>
      <c r="J965" s="185"/>
      <c r="K965" s="185"/>
      <c r="L965" s="185"/>
      <c r="M965" s="186"/>
    </row>
    <row r="970" spans="1:13" ht="18" customHeight="1" thickBot="1"/>
    <row r="971" spans="1:13" ht="18" customHeight="1">
      <c r="A971" s="157"/>
      <c r="B971" s="557" t="s">
        <v>426</v>
      </c>
      <c r="C971" s="557"/>
      <c r="D971" s="557"/>
      <c r="E971" s="557"/>
      <c r="F971" s="557"/>
      <c r="G971" s="557"/>
      <c r="H971" s="557"/>
      <c r="I971" s="558"/>
      <c r="J971" s="559" t="s">
        <v>427</v>
      </c>
      <c r="K971" s="557"/>
      <c r="L971" s="557"/>
      <c r="M971" s="560"/>
    </row>
    <row r="972" spans="1:13" ht="18" customHeight="1">
      <c r="A972" s="546" t="s">
        <v>428</v>
      </c>
      <c r="B972" s="547"/>
      <c r="C972" s="547"/>
      <c r="D972" s="547"/>
      <c r="E972" s="547"/>
      <c r="F972" s="547"/>
      <c r="G972" s="547"/>
      <c r="H972" s="547"/>
      <c r="I972" s="547"/>
      <c r="J972" s="547"/>
      <c r="K972" s="547"/>
      <c r="L972" s="547"/>
      <c r="M972" s="548"/>
    </row>
    <row r="973" spans="1:13" ht="18" customHeight="1">
      <c r="A973" s="158"/>
      <c r="B973" s="549" t="s">
        <v>429</v>
      </c>
      <c r="C973" s="549"/>
      <c r="D973" s="549"/>
      <c r="E973" s="550"/>
      <c r="F973" s="159" t="s">
        <v>430</v>
      </c>
      <c r="G973" s="159"/>
      <c r="H973" s="551" t="s">
        <v>431</v>
      </c>
      <c r="I973" s="552"/>
      <c r="J973" s="553"/>
      <c r="K973" s="160" t="s">
        <v>432</v>
      </c>
      <c r="L973" s="193"/>
      <c r="M973" s="162"/>
    </row>
    <row r="974" spans="1:13" ht="18" customHeight="1">
      <c r="A974" s="554" t="s">
        <v>433</v>
      </c>
      <c r="B974" s="552"/>
      <c r="C974" s="552"/>
      <c r="D974" s="552"/>
      <c r="E974" s="552"/>
      <c r="F974" s="552"/>
      <c r="G974" s="552"/>
      <c r="H974" s="552"/>
      <c r="I974" s="552"/>
      <c r="J974" s="552"/>
      <c r="K974" s="552"/>
      <c r="L974" s="552"/>
      <c r="M974" s="555"/>
    </row>
    <row r="975" spans="1:13" ht="18" customHeight="1">
      <c r="A975" s="530" t="s">
        <v>434</v>
      </c>
      <c r="B975" s="531"/>
      <c r="C975" s="531"/>
      <c r="D975" s="531"/>
      <c r="E975" s="531"/>
      <c r="F975" s="531"/>
      <c r="G975" s="531"/>
      <c r="H975" s="531"/>
      <c r="I975" s="531"/>
      <c r="J975" s="531"/>
      <c r="K975" s="531"/>
      <c r="L975" s="531"/>
      <c r="M975" s="556"/>
    </row>
    <row r="976" spans="1:13" ht="18" customHeight="1">
      <c r="A976" s="534" t="s">
        <v>435</v>
      </c>
      <c r="B976" s="535"/>
      <c r="C976" s="573" t="s">
        <v>110</v>
      </c>
      <c r="D976" s="569"/>
      <c r="E976" s="569"/>
      <c r="F976" s="569"/>
      <c r="G976" s="570"/>
      <c r="H976" s="194" t="s">
        <v>436</v>
      </c>
      <c r="I976" s="164"/>
      <c r="J976" s="571">
        <v>20</v>
      </c>
      <c r="K976" s="571"/>
      <c r="L976" s="571"/>
      <c r="M976" s="572"/>
    </row>
    <row r="977" spans="1:14" ht="18" customHeight="1">
      <c r="A977" s="534" t="s">
        <v>437</v>
      </c>
      <c r="B977" s="535"/>
      <c r="C977" s="573" t="s">
        <v>478</v>
      </c>
      <c r="D977" s="569"/>
      <c r="E977" s="569"/>
      <c r="F977" s="569"/>
      <c r="G977" s="570"/>
      <c r="H977" s="194" t="s">
        <v>438</v>
      </c>
      <c r="I977" s="164"/>
      <c r="J977" s="571">
        <v>1402</v>
      </c>
      <c r="K977" s="571"/>
      <c r="L977" s="571"/>
      <c r="M977" s="572"/>
    </row>
    <row r="978" spans="1:14" ht="18" customHeight="1">
      <c r="A978" s="534" t="s">
        <v>439</v>
      </c>
      <c r="B978" s="535"/>
      <c r="C978" s="568">
        <v>42489</v>
      </c>
      <c r="D978" s="569"/>
      <c r="E978" s="569"/>
      <c r="F978" s="569"/>
      <c r="G978" s="570"/>
      <c r="H978" s="194" t="s">
        <v>440</v>
      </c>
      <c r="I978" s="164"/>
      <c r="J978" s="571">
        <v>9419855159</v>
      </c>
      <c r="K978" s="571"/>
      <c r="L978" s="571"/>
      <c r="M978" s="572"/>
    </row>
    <row r="979" spans="1:14" ht="18" customHeight="1">
      <c r="A979" s="534" t="s">
        <v>441</v>
      </c>
      <c r="B979" s="535"/>
      <c r="C979" s="573" t="s">
        <v>112</v>
      </c>
      <c r="D979" s="569"/>
      <c r="E979" s="569"/>
      <c r="F979" s="569"/>
      <c r="G979" s="570"/>
      <c r="H979" s="519" t="s">
        <v>134</v>
      </c>
      <c r="I979" s="520"/>
      <c r="J979" s="571" t="s">
        <v>111</v>
      </c>
      <c r="K979" s="571"/>
      <c r="L979" s="571"/>
      <c r="M979" s="572"/>
    </row>
    <row r="980" spans="1:14" ht="18" customHeight="1">
      <c r="A980" s="527" t="s">
        <v>442</v>
      </c>
      <c r="B980" s="528"/>
      <c r="C980" s="528"/>
      <c r="D980" s="528"/>
      <c r="E980" s="528"/>
      <c r="F980" s="528"/>
      <c r="G980" s="528"/>
      <c r="H980" s="528"/>
      <c r="I980" s="528"/>
      <c r="J980" s="528"/>
      <c r="K980" s="528"/>
      <c r="L980" s="528"/>
      <c r="M980" s="529"/>
    </row>
    <row r="981" spans="1:14" ht="18" customHeight="1">
      <c r="A981" s="541" t="s">
        <v>443</v>
      </c>
      <c r="B981" s="528" t="s">
        <v>444</v>
      </c>
      <c r="C981" s="528"/>
      <c r="D981" s="528"/>
      <c r="E981" s="528"/>
      <c r="F981" s="528"/>
      <c r="G981" s="528"/>
      <c r="H981" s="528" t="s">
        <v>445</v>
      </c>
      <c r="I981" s="528"/>
      <c r="J981" s="528"/>
      <c r="K981" s="528"/>
      <c r="L981" s="528"/>
      <c r="M981" s="529"/>
    </row>
    <row r="982" spans="1:14" ht="30">
      <c r="A982" s="541"/>
      <c r="B982" s="165" t="s">
        <v>446</v>
      </c>
      <c r="C982" s="165" t="s">
        <v>447</v>
      </c>
      <c r="D982" s="165" t="s">
        <v>448</v>
      </c>
      <c r="E982" s="165" t="s">
        <v>449</v>
      </c>
      <c r="F982" s="165">
        <v>100</v>
      </c>
      <c r="G982" s="166" t="s">
        <v>126</v>
      </c>
      <c r="H982" s="165" t="s">
        <v>450</v>
      </c>
      <c r="I982" s="165" t="s">
        <v>447</v>
      </c>
      <c r="J982" s="165" t="s">
        <v>448</v>
      </c>
      <c r="K982" s="165" t="s">
        <v>451</v>
      </c>
      <c r="L982" s="165">
        <v>100</v>
      </c>
      <c r="M982" s="167" t="s">
        <v>126</v>
      </c>
    </row>
    <row r="983" spans="1:14" ht="18" customHeight="1">
      <c r="A983" s="192" t="s">
        <v>5</v>
      </c>
      <c r="B983" s="215">
        <v>8.5</v>
      </c>
      <c r="C983" s="239">
        <v>4</v>
      </c>
      <c r="D983" s="239">
        <v>4</v>
      </c>
      <c r="E983" s="215">
        <v>65</v>
      </c>
      <c r="F983" s="150">
        <v>81.5</v>
      </c>
      <c r="G983" s="239" t="s">
        <v>251</v>
      </c>
      <c r="H983" s="239">
        <v>8.5</v>
      </c>
      <c r="I983" s="239">
        <v>4</v>
      </c>
      <c r="J983" s="239">
        <v>4</v>
      </c>
      <c r="K983" s="246">
        <v>63</v>
      </c>
      <c r="L983" s="248">
        <v>79.5</v>
      </c>
      <c r="M983" s="241" t="s">
        <v>255</v>
      </c>
      <c r="N983" s="232"/>
    </row>
    <row r="984" spans="1:14" ht="18" customHeight="1">
      <c r="A984" s="192" t="s">
        <v>6</v>
      </c>
      <c r="B984" s="217">
        <v>8.75</v>
      </c>
      <c r="C984" s="239">
        <v>4</v>
      </c>
      <c r="D984" s="239">
        <v>4</v>
      </c>
      <c r="E984" s="239">
        <v>62</v>
      </c>
      <c r="F984" s="150">
        <v>78.75</v>
      </c>
      <c r="G984" s="255" t="s">
        <v>255</v>
      </c>
      <c r="H984" s="239">
        <v>8</v>
      </c>
      <c r="I984" s="239">
        <v>4</v>
      </c>
      <c r="J984" s="239">
        <v>4</v>
      </c>
      <c r="K984" s="239">
        <v>65</v>
      </c>
      <c r="L984" s="249">
        <v>81</v>
      </c>
      <c r="M984" s="241" t="s">
        <v>251</v>
      </c>
      <c r="N984" s="232"/>
    </row>
    <row r="985" spans="1:14" ht="18" customHeight="1">
      <c r="A985" s="192" t="s">
        <v>452</v>
      </c>
      <c r="B985" s="239">
        <v>8.75</v>
      </c>
      <c r="C985" s="239">
        <v>4</v>
      </c>
      <c r="D985" s="239">
        <v>4</v>
      </c>
      <c r="E985" s="239">
        <v>73</v>
      </c>
      <c r="F985" s="233">
        <v>89.75</v>
      </c>
      <c r="G985" s="239" t="s">
        <v>251</v>
      </c>
      <c r="H985" s="239">
        <v>7.5</v>
      </c>
      <c r="I985" s="239">
        <v>4</v>
      </c>
      <c r="J985" s="239">
        <v>4</v>
      </c>
      <c r="K985" s="242">
        <v>68</v>
      </c>
      <c r="L985" s="233">
        <v>83.5</v>
      </c>
      <c r="M985" s="241" t="s">
        <v>251</v>
      </c>
      <c r="N985" s="232"/>
    </row>
    <row r="986" spans="1:14" ht="18" customHeight="1">
      <c r="A986" s="192" t="s">
        <v>417</v>
      </c>
      <c r="B986" s="239">
        <v>9.25</v>
      </c>
      <c r="C986" s="239">
        <v>4</v>
      </c>
      <c r="D986" s="239">
        <v>4</v>
      </c>
      <c r="E986" s="239">
        <v>65</v>
      </c>
      <c r="F986" s="233">
        <v>82.25</v>
      </c>
      <c r="G986" s="239" t="s">
        <v>251</v>
      </c>
      <c r="H986" s="243">
        <v>7.25</v>
      </c>
      <c r="I986" s="246">
        <v>4</v>
      </c>
      <c r="J986" s="246">
        <v>4</v>
      </c>
      <c r="K986" s="242">
        <v>64</v>
      </c>
      <c r="L986" s="233">
        <v>79.25</v>
      </c>
      <c r="M986" s="241" t="s">
        <v>255</v>
      </c>
      <c r="N986" s="232"/>
    </row>
    <row r="987" spans="1:14" ht="18" customHeight="1">
      <c r="A987" s="192" t="s">
        <v>474</v>
      </c>
      <c r="B987" s="239"/>
      <c r="C987" s="239"/>
      <c r="D987" s="239"/>
      <c r="E987" s="244"/>
      <c r="F987" s="147">
        <v>43</v>
      </c>
      <c r="G987" s="239"/>
      <c r="H987" s="239"/>
      <c r="I987" s="239"/>
      <c r="J987" s="239"/>
      <c r="K987" s="239"/>
      <c r="L987" s="239">
        <v>45</v>
      </c>
      <c r="M987" s="241"/>
      <c r="N987" s="232"/>
    </row>
    <row r="988" spans="1:14" ht="18" customHeight="1">
      <c r="A988" s="372" t="s">
        <v>579</v>
      </c>
      <c r="B988" s="239"/>
      <c r="C988" s="239"/>
      <c r="D988" s="239"/>
      <c r="E988" s="245">
        <v>49</v>
      </c>
      <c r="F988" s="239"/>
      <c r="G988" s="239"/>
      <c r="H988" s="239"/>
      <c r="I988" s="239"/>
      <c r="J988" s="239"/>
      <c r="K988" s="245">
        <v>45</v>
      </c>
      <c r="L988" s="239"/>
      <c r="M988" s="241"/>
      <c r="N988" s="232"/>
    </row>
    <row r="989" spans="1:14" ht="18" customHeight="1">
      <c r="A989" s="372" t="s">
        <v>580</v>
      </c>
      <c r="B989" s="239"/>
      <c r="C989" s="239"/>
      <c r="D989" s="239"/>
      <c r="E989" s="239">
        <v>50</v>
      </c>
      <c r="F989" s="239"/>
      <c r="G989" s="239"/>
      <c r="H989" s="239"/>
      <c r="I989" s="239"/>
      <c r="J989" s="239"/>
      <c r="K989" s="239">
        <v>49</v>
      </c>
      <c r="L989" s="239"/>
      <c r="M989" s="241"/>
      <c r="N989" s="232"/>
    </row>
    <row r="990" spans="1:14" ht="26.25">
      <c r="A990" s="193" t="s">
        <v>454</v>
      </c>
      <c r="B990" s="235"/>
      <c r="C990" s="236" t="s">
        <v>455</v>
      </c>
      <c r="D990" s="187">
        <f>(F983+F984+F985+F986+F987)</f>
        <v>375.25</v>
      </c>
      <c r="E990" s="170"/>
      <c r="F990" s="236" t="s">
        <v>456</v>
      </c>
      <c r="G990" s="187">
        <f>(D990/450)*100</f>
        <v>83.388888888888886</v>
      </c>
      <c r="H990" s="170"/>
      <c r="I990" s="171"/>
      <c r="J990" s="536" t="s">
        <v>457</v>
      </c>
      <c r="K990" s="536"/>
      <c r="L990" s="561" t="str">
        <f>IF(G990&gt;=91,"A1",IF(G990&gt;=81,"A2",IF(G990&gt;=71,"B1",IF(G990&gt;=61,"B2",IF(G990&gt;=51,"C1",IF(G990&gt;=41,"C2",IF(G990&gt;=33,"D","E")))))))</f>
        <v>A2</v>
      </c>
      <c r="M990" s="561" t="str">
        <f t="shared" ref="M990:M992" si="19">IF(K990&gt;=91,"A1",IF(K990&gt;=81,"A2",IF(K990&gt;=71,"B1",IF(K990&gt;=61,"B2",IF(K990&gt;=51,"C1",IF(K990&gt;=41,"C2",IF(K990&gt;=33,"D","E")))))))</f>
        <v>E</v>
      </c>
      <c r="N990" s="232"/>
    </row>
    <row r="991" spans="1:14" ht="26.25">
      <c r="A991" s="172" t="s">
        <v>458</v>
      </c>
      <c r="B991" s="235"/>
      <c r="C991" s="236" t="s">
        <v>459</v>
      </c>
      <c r="D991" s="187">
        <f>(L983+L984+L985+L986+L987)</f>
        <v>368.25</v>
      </c>
      <c r="E991" s="170"/>
      <c r="F991" s="236" t="s">
        <v>460</v>
      </c>
      <c r="G991" s="187">
        <f>D991/450*100</f>
        <v>81.833333333333343</v>
      </c>
      <c r="H991" s="170"/>
      <c r="I991" s="171"/>
      <c r="J991" s="536" t="s">
        <v>461</v>
      </c>
      <c r="K991" s="536"/>
      <c r="L991" s="561" t="str">
        <f>IF(G991&gt;=91,"A1",IF(G991&gt;=81,"A2",IF(G991&gt;=71,"B1",IF(G991&gt;=61,"B2",IF(G991&gt;=51,"C1",IF(G991&gt;=41,"C2",IF(G991&gt;=33,"D","E")))))))</f>
        <v>A2</v>
      </c>
      <c r="M991" s="561" t="str">
        <f t="shared" si="19"/>
        <v>E</v>
      </c>
      <c r="N991" s="232"/>
    </row>
    <row r="992" spans="1:14" ht="18" customHeight="1">
      <c r="A992" s="197" t="s">
        <v>462</v>
      </c>
      <c r="B992" s="237"/>
      <c r="C992" s="237">
        <f>(D990+D991)</f>
        <v>743.5</v>
      </c>
      <c r="D992" s="237" t="s">
        <v>463</v>
      </c>
      <c r="E992" s="237"/>
      <c r="F992" s="232"/>
      <c r="G992" s="237"/>
      <c r="H992" s="237"/>
      <c r="I992" s="375">
        <f>(C992/900)*100</f>
        <v>82.611111111111114</v>
      </c>
      <c r="J992" s="237" t="s">
        <v>464</v>
      </c>
      <c r="K992" s="237"/>
      <c r="L992" s="537" t="str">
        <f>IF(I992&gt;=91,"A1",IF(I992&gt;=81,"A2",IF(I992&gt;=71,"B1",IF(I992&gt;=61,"B2",IF(I992&gt;=51,"C1",IF(I992&gt;=41,"C2",IF(I992&gt;=33,"D","E")))))))</f>
        <v>A2</v>
      </c>
      <c r="M992" s="537" t="str">
        <f t="shared" si="19"/>
        <v>E</v>
      </c>
      <c r="N992" s="232"/>
    </row>
    <row r="993" spans="1:13" ht="18" customHeight="1">
      <c r="A993" s="538" t="s">
        <v>227</v>
      </c>
      <c r="B993" s="539"/>
      <c r="C993" s="539"/>
      <c r="D993" s="539"/>
      <c r="E993" s="539"/>
      <c r="F993" s="539"/>
      <c r="G993" s="539"/>
      <c r="H993" s="539"/>
      <c r="I993" s="539"/>
      <c r="J993" s="539"/>
      <c r="K993" s="539"/>
      <c r="L993" s="539"/>
      <c r="M993" s="540"/>
    </row>
    <row r="994" spans="1:13" ht="18" customHeight="1">
      <c r="A994" s="527" t="s">
        <v>228</v>
      </c>
      <c r="B994" s="528"/>
      <c r="C994" s="528"/>
      <c r="D994" s="528"/>
      <c r="E994" s="528"/>
      <c r="F994" s="528"/>
      <c r="G994" s="528"/>
      <c r="H994" s="528"/>
      <c r="I994" s="528"/>
      <c r="J994" s="528"/>
      <c r="K994" s="528"/>
      <c r="L994" s="528"/>
      <c r="M994" s="529"/>
    </row>
    <row r="995" spans="1:13" ht="18" customHeight="1">
      <c r="A995" s="527" t="s">
        <v>229</v>
      </c>
      <c r="B995" s="528"/>
      <c r="C995" s="528"/>
      <c r="D995" s="528"/>
      <c r="E995" s="528"/>
      <c r="F995" s="528" t="s">
        <v>230</v>
      </c>
      <c r="G995" s="528"/>
      <c r="H995" s="528"/>
      <c r="I995" s="528"/>
      <c r="J995" s="528"/>
      <c r="K995" s="528" t="s">
        <v>465</v>
      </c>
      <c r="L995" s="528"/>
      <c r="M995" s="529"/>
    </row>
    <row r="996" spans="1:13" ht="18" customHeight="1">
      <c r="A996" s="519" t="s">
        <v>231</v>
      </c>
      <c r="B996" s="520"/>
      <c r="C996" s="520"/>
      <c r="D996" s="520"/>
      <c r="E996" s="520"/>
      <c r="F996" s="521" t="s">
        <v>236</v>
      </c>
      <c r="G996" s="522"/>
      <c r="H996" s="522"/>
      <c r="I996" s="522"/>
      <c r="J996" s="522"/>
      <c r="K996" s="521" t="s">
        <v>236</v>
      </c>
      <c r="L996" s="522"/>
      <c r="M996" s="523"/>
    </row>
    <row r="997" spans="1:13" ht="18" customHeight="1">
      <c r="A997" s="527" t="s">
        <v>233</v>
      </c>
      <c r="B997" s="528"/>
      <c r="C997" s="528"/>
      <c r="D997" s="528"/>
      <c r="E997" s="528"/>
      <c r="F997" s="528"/>
      <c r="G997" s="528"/>
      <c r="H997" s="528"/>
      <c r="I997" s="528"/>
      <c r="J997" s="528"/>
      <c r="K997" s="528"/>
      <c r="L997" s="528"/>
      <c r="M997" s="529"/>
    </row>
    <row r="998" spans="1:13" ht="18" customHeight="1">
      <c r="A998" s="527" t="s">
        <v>229</v>
      </c>
      <c r="B998" s="528"/>
      <c r="C998" s="528"/>
      <c r="D998" s="528"/>
      <c r="E998" s="528"/>
      <c r="F998" s="528" t="s">
        <v>230</v>
      </c>
      <c r="G998" s="528"/>
      <c r="H998" s="528"/>
      <c r="I998" s="528"/>
      <c r="J998" s="528"/>
      <c r="K998" s="528" t="s">
        <v>465</v>
      </c>
      <c r="L998" s="528"/>
      <c r="M998" s="529"/>
    </row>
    <row r="999" spans="1:13" ht="18" customHeight="1">
      <c r="A999" s="534" t="s">
        <v>234</v>
      </c>
      <c r="B999" s="535"/>
      <c r="C999" s="535"/>
      <c r="D999" s="535"/>
      <c r="E999" s="535"/>
      <c r="F999" s="528" t="s">
        <v>236</v>
      </c>
      <c r="G999" s="528"/>
      <c r="H999" s="528"/>
      <c r="I999" s="528"/>
      <c r="J999" s="528"/>
      <c r="K999" s="528" t="s">
        <v>236</v>
      </c>
      <c r="L999" s="528"/>
      <c r="M999" s="529"/>
    </row>
    <row r="1000" spans="1:13" ht="18" customHeight="1">
      <c r="A1000" s="534" t="s">
        <v>235</v>
      </c>
      <c r="B1000" s="535"/>
      <c r="C1000" s="535"/>
      <c r="D1000" s="535"/>
      <c r="E1000" s="535"/>
      <c r="F1000" s="567" t="s">
        <v>236</v>
      </c>
      <c r="G1000" s="522"/>
      <c r="H1000" s="522"/>
      <c r="I1000" s="522"/>
      <c r="J1000" s="522"/>
      <c r="K1000" s="567" t="s">
        <v>236</v>
      </c>
      <c r="L1000" s="522"/>
      <c r="M1000" s="523"/>
    </row>
    <row r="1001" spans="1:13" ht="18" customHeight="1">
      <c r="A1001" s="530" t="s">
        <v>237</v>
      </c>
      <c r="B1001" s="531"/>
      <c r="C1001" s="531"/>
      <c r="D1001" s="531"/>
      <c r="E1001" s="532"/>
      <c r="F1001" s="566" t="s">
        <v>236</v>
      </c>
      <c r="G1001" s="525"/>
      <c r="H1001" s="525"/>
      <c r="I1001" s="525"/>
      <c r="J1001" s="533"/>
      <c r="K1001" s="566" t="s">
        <v>236</v>
      </c>
      <c r="L1001" s="525"/>
      <c r="M1001" s="526"/>
    </row>
    <row r="1002" spans="1:13" ht="18" customHeight="1">
      <c r="A1002" s="530" t="s">
        <v>238</v>
      </c>
      <c r="B1002" s="531"/>
      <c r="C1002" s="531"/>
      <c r="D1002" s="531"/>
      <c r="E1002" s="532"/>
      <c r="F1002" s="566" t="s">
        <v>236</v>
      </c>
      <c r="G1002" s="525"/>
      <c r="H1002" s="525"/>
      <c r="I1002" s="525"/>
      <c r="J1002" s="533"/>
      <c r="K1002" s="566" t="s">
        <v>236</v>
      </c>
      <c r="L1002" s="525"/>
      <c r="M1002" s="526"/>
    </row>
    <row r="1003" spans="1:13" ht="18" customHeight="1">
      <c r="A1003" s="527" t="s">
        <v>239</v>
      </c>
      <c r="B1003" s="528"/>
      <c r="C1003" s="528"/>
      <c r="D1003" s="528"/>
      <c r="E1003" s="528"/>
      <c r="F1003" s="528"/>
      <c r="G1003" s="528"/>
      <c r="H1003" s="528"/>
      <c r="I1003" s="528"/>
      <c r="J1003" s="528"/>
      <c r="K1003" s="528"/>
      <c r="L1003" s="528"/>
      <c r="M1003" s="529"/>
    </row>
    <row r="1004" spans="1:13" ht="18" customHeight="1">
      <c r="A1004" s="527" t="s">
        <v>229</v>
      </c>
      <c r="B1004" s="528"/>
      <c r="C1004" s="528"/>
      <c r="D1004" s="528"/>
      <c r="E1004" s="528"/>
      <c r="F1004" s="528" t="s">
        <v>230</v>
      </c>
      <c r="G1004" s="528"/>
      <c r="H1004" s="528"/>
      <c r="I1004" s="528"/>
      <c r="J1004" s="528"/>
      <c r="K1004" s="528" t="s">
        <v>465</v>
      </c>
      <c r="L1004" s="528"/>
      <c r="M1004" s="529"/>
    </row>
    <row r="1005" spans="1:13" ht="18" customHeight="1">
      <c r="A1005" s="519" t="s">
        <v>240</v>
      </c>
      <c r="B1005" s="520"/>
      <c r="C1005" s="520"/>
      <c r="D1005" s="520"/>
      <c r="E1005" s="520"/>
      <c r="F1005" s="520"/>
      <c r="G1005" s="561" t="s">
        <v>563</v>
      </c>
      <c r="H1005" s="561"/>
      <c r="I1005" s="561"/>
      <c r="J1005" s="561"/>
      <c r="K1005" s="561"/>
      <c r="L1005" s="561"/>
      <c r="M1005" s="562"/>
    </row>
    <row r="1006" spans="1:13" ht="18" customHeight="1">
      <c r="A1006" s="192" t="s">
        <v>466</v>
      </c>
      <c r="B1006" s="563" t="s">
        <v>209</v>
      </c>
      <c r="C1006" s="564"/>
      <c r="D1006" s="564"/>
      <c r="E1006" s="564"/>
      <c r="F1006" s="564"/>
      <c r="G1006" s="564"/>
      <c r="H1006" s="564"/>
      <c r="I1006" s="564"/>
      <c r="J1006" s="564"/>
      <c r="K1006" s="564"/>
      <c r="L1006" s="564"/>
      <c r="M1006" s="565"/>
    </row>
    <row r="1007" spans="1:13" ht="18" customHeight="1">
      <c r="A1007" s="192" t="s">
        <v>195</v>
      </c>
      <c r="B1007" s="563" t="s">
        <v>542</v>
      </c>
      <c r="C1007" s="564"/>
      <c r="D1007" s="564"/>
      <c r="E1007" s="564"/>
      <c r="F1007" s="564"/>
      <c r="G1007" s="564"/>
      <c r="H1007" s="564"/>
      <c r="I1007" s="564"/>
      <c r="J1007" s="564"/>
      <c r="K1007" s="564"/>
      <c r="L1007" s="564"/>
      <c r="M1007" s="565"/>
    </row>
    <row r="1008" spans="1:13" ht="18" customHeight="1">
      <c r="A1008" s="527" t="s">
        <v>467</v>
      </c>
      <c r="B1008" s="528"/>
      <c r="C1008" s="528"/>
      <c r="D1008" s="522"/>
      <c r="E1008" s="522"/>
      <c r="F1008" s="522"/>
      <c r="G1008" s="522"/>
      <c r="H1008" s="522"/>
      <c r="I1008" s="522"/>
      <c r="J1008" s="528" t="s">
        <v>468</v>
      </c>
      <c r="K1008" s="528"/>
      <c r="L1008" s="528"/>
      <c r="M1008" s="529"/>
    </row>
    <row r="1009" spans="1:13" ht="18" customHeight="1">
      <c r="A1009" s="527"/>
      <c r="B1009" s="528"/>
      <c r="C1009" s="528"/>
      <c r="D1009" s="522"/>
      <c r="E1009" s="522"/>
      <c r="F1009" s="522"/>
      <c r="G1009" s="522"/>
      <c r="H1009" s="522"/>
      <c r="I1009" s="522"/>
      <c r="J1009" s="528"/>
      <c r="K1009" s="528"/>
      <c r="L1009" s="528"/>
      <c r="M1009" s="529"/>
    </row>
    <row r="1010" spans="1:13" ht="18" customHeight="1">
      <c r="A1010" s="527"/>
      <c r="B1010" s="528"/>
      <c r="C1010" s="528"/>
      <c r="D1010" s="522"/>
      <c r="E1010" s="522"/>
      <c r="F1010" s="522"/>
      <c r="G1010" s="522"/>
      <c r="H1010" s="522"/>
      <c r="I1010" s="522"/>
      <c r="J1010" s="528"/>
      <c r="K1010" s="528"/>
      <c r="L1010" s="528"/>
      <c r="M1010" s="529"/>
    </row>
    <row r="1011" spans="1:13" ht="18" customHeight="1">
      <c r="A1011" s="527"/>
      <c r="B1011" s="528"/>
      <c r="C1011" s="528"/>
      <c r="D1011" s="522"/>
      <c r="E1011" s="522"/>
      <c r="F1011" s="522"/>
      <c r="G1011" s="522"/>
      <c r="H1011" s="522"/>
      <c r="I1011" s="522"/>
      <c r="J1011" s="528"/>
      <c r="K1011" s="528"/>
      <c r="L1011" s="528"/>
      <c r="M1011" s="529"/>
    </row>
    <row r="1012" spans="1:13" ht="18" customHeight="1">
      <c r="A1012" s="514" t="s">
        <v>243</v>
      </c>
      <c r="B1012" s="515"/>
      <c r="C1012" s="515"/>
      <c r="D1012" s="515"/>
      <c r="E1012" s="515"/>
      <c r="F1012" s="515"/>
      <c r="G1012" s="515"/>
      <c r="H1012" s="516" t="s">
        <v>244</v>
      </c>
      <c r="I1012" s="517"/>
      <c r="J1012" s="517"/>
      <c r="K1012" s="517"/>
      <c r="L1012" s="517"/>
      <c r="M1012" s="518"/>
    </row>
    <row r="1013" spans="1:13" ht="18" customHeight="1">
      <c r="A1013" s="200" t="s">
        <v>245</v>
      </c>
      <c r="B1013" s="515" t="s">
        <v>12</v>
      </c>
      <c r="C1013" s="515"/>
      <c r="D1013" s="177" t="s">
        <v>245</v>
      </c>
      <c r="E1013" s="201"/>
      <c r="F1013" s="515" t="s">
        <v>12</v>
      </c>
      <c r="G1013" s="515"/>
      <c r="H1013" s="179"/>
      <c r="I1013" s="179"/>
      <c r="J1013" s="180" t="s">
        <v>246</v>
      </c>
      <c r="K1013" s="179"/>
      <c r="L1013" s="181" t="s">
        <v>12</v>
      </c>
      <c r="M1013" s="182"/>
    </row>
    <row r="1014" spans="1:13" ht="18" customHeight="1">
      <c r="A1014" s="183" t="s">
        <v>247</v>
      </c>
      <c r="B1014" s="511" t="s">
        <v>221</v>
      </c>
      <c r="C1014" s="511"/>
      <c r="D1014" s="511" t="s">
        <v>248</v>
      </c>
      <c r="E1014" s="511"/>
      <c r="F1014" s="511" t="s">
        <v>249</v>
      </c>
      <c r="G1014" s="511"/>
      <c r="H1014" s="179"/>
      <c r="I1014" s="179"/>
      <c r="J1014" s="512">
        <v>3</v>
      </c>
      <c r="K1014" s="513"/>
      <c r="L1014" s="201" t="s">
        <v>236</v>
      </c>
      <c r="M1014" s="182"/>
    </row>
    <row r="1015" spans="1:13" ht="18" customHeight="1">
      <c r="A1015" s="183" t="s">
        <v>250</v>
      </c>
      <c r="B1015" s="511" t="s">
        <v>251</v>
      </c>
      <c r="C1015" s="511"/>
      <c r="D1015" s="511" t="s">
        <v>252</v>
      </c>
      <c r="E1015" s="511"/>
      <c r="F1015" s="511" t="s">
        <v>253</v>
      </c>
      <c r="G1015" s="511"/>
      <c r="H1015" s="179"/>
      <c r="I1015" s="179"/>
      <c r="J1015" s="512">
        <v>2</v>
      </c>
      <c r="K1015" s="513"/>
      <c r="L1015" s="201" t="s">
        <v>232</v>
      </c>
      <c r="M1015" s="182"/>
    </row>
    <row r="1016" spans="1:13" ht="18" customHeight="1">
      <c r="A1016" s="183" t="s">
        <v>254</v>
      </c>
      <c r="B1016" s="511" t="s">
        <v>255</v>
      </c>
      <c r="C1016" s="511"/>
      <c r="D1016" s="511" t="s">
        <v>256</v>
      </c>
      <c r="E1016" s="511"/>
      <c r="F1016" s="511" t="s">
        <v>257</v>
      </c>
      <c r="G1016" s="511"/>
      <c r="H1016" s="179"/>
      <c r="I1016" s="179"/>
      <c r="J1016" s="512">
        <v>1</v>
      </c>
      <c r="K1016" s="513"/>
      <c r="L1016" s="201" t="s">
        <v>258</v>
      </c>
      <c r="M1016" s="182"/>
    </row>
    <row r="1017" spans="1:13" ht="18" customHeight="1" thickBot="1">
      <c r="A1017" s="184" t="s">
        <v>259</v>
      </c>
      <c r="B1017" s="509" t="s">
        <v>260</v>
      </c>
      <c r="C1017" s="509"/>
      <c r="D1017" s="510" t="s">
        <v>261</v>
      </c>
      <c r="E1017" s="510"/>
      <c r="F1017" s="510" t="s">
        <v>262</v>
      </c>
      <c r="G1017" s="510"/>
      <c r="H1017" s="185"/>
      <c r="I1017" s="185"/>
      <c r="J1017" s="185"/>
      <c r="K1017" s="185"/>
      <c r="L1017" s="185"/>
      <c r="M1017" s="186"/>
    </row>
    <row r="1021" spans="1:13" ht="18" customHeight="1" thickBot="1"/>
    <row r="1022" spans="1:13" ht="18" customHeight="1">
      <c r="A1022" s="157"/>
      <c r="B1022" s="557" t="s">
        <v>426</v>
      </c>
      <c r="C1022" s="557"/>
      <c r="D1022" s="557"/>
      <c r="E1022" s="557"/>
      <c r="F1022" s="557"/>
      <c r="G1022" s="557"/>
      <c r="H1022" s="557"/>
      <c r="I1022" s="558"/>
      <c r="J1022" s="559" t="s">
        <v>427</v>
      </c>
      <c r="K1022" s="557"/>
      <c r="L1022" s="557"/>
      <c r="M1022" s="560"/>
    </row>
    <row r="1023" spans="1:13" ht="18" customHeight="1">
      <c r="A1023" s="546" t="s">
        <v>428</v>
      </c>
      <c r="B1023" s="547"/>
      <c r="C1023" s="547"/>
      <c r="D1023" s="547"/>
      <c r="E1023" s="547"/>
      <c r="F1023" s="547"/>
      <c r="G1023" s="547"/>
      <c r="H1023" s="547"/>
      <c r="I1023" s="547"/>
      <c r="J1023" s="547"/>
      <c r="K1023" s="547"/>
      <c r="L1023" s="547"/>
      <c r="M1023" s="548"/>
    </row>
    <row r="1024" spans="1:13" ht="18" customHeight="1">
      <c r="A1024" s="158"/>
      <c r="B1024" s="549" t="s">
        <v>429</v>
      </c>
      <c r="C1024" s="549"/>
      <c r="D1024" s="549"/>
      <c r="E1024" s="550"/>
      <c r="F1024" s="159" t="s">
        <v>430</v>
      </c>
      <c r="G1024" s="159"/>
      <c r="H1024" s="551" t="s">
        <v>431</v>
      </c>
      <c r="I1024" s="552"/>
      <c r="J1024" s="553"/>
      <c r="K1024" s="160" t="s">
        <v>432</v>
      </c>
      <c r="L1024" s="193"/>
      <c r="M1024" s="162"/>
    </row>
    <row r="1025" spans="1:13" ht="18" customHeight="1">
      <c r="A1025" s="554" t="s">
        <v>433</v>
      </c>
      <c r="B1025" s="552"/>
      <c r="C1025" s="552"/>
      <c r="D1025" s="552"/>
      <c r="E1025" s="552"/>
      <c r="F1025" s="552"/>
      <c r="G1025" s="552"/>
      <c r="H1025" s="552"/>
      <c r="I1025" s="552"/>
      <c r="J1025" s="552"/>
      <c r="K1025" s="552"/>
      <c r="L1025" s="552"/>
      <c r="M1025" s="555"/>
    </row>
    <row r="1026" spans="1:13" ht="18" customHeight="1">
      <c r="A1026" s="530" t="s">
        <v>434</v>
      </c>
      <c r="B1026" s="531"/>
      <c r="C1026" s="531"/>
      <c r="D1026" s="531"/>
      <c r="E1026" s="531"/>
      <c r="F1026" s="531"/>
      <c r="G1026" s="531"/>
      <c r="H1026" s="531"/>
      <c r="I1026" s="531"/>
      <c r="J1026" s="531"/>
      <c r="K1026" s="531"/>
      <c r="L1026" s="531"/>
      <c r="M1026" s="556"/>
    </row>
    <row r="1027" spans="1:13" ht="18" customHeight="1">
      <c r="A1027" s="534" t="s">
        <v>435</v>
      </c>
      <c r="B1027" s="535"/>
      <c r="C1027" s="573" t="s">
        <v>33</v>
      </c>
      <c r="D1027" s="569"/>
      <c r="E1027" s="569"/>
      <c r="F1027" s="569"/>
      <c r="G1027" s="570"/>
      <c r="H1027" s="194" t="s">
        <v>436</v>
      </c>
      <c r="I1027" s="164"/>
      <c r="J1027" s="571">
        <v>21</v>
      </c>
      <c r="K1027" s="571"/>
      <c r="L1027" s="571"/>
      <c r="M1027" s="572"/>
    </row>
    <row r="1028" spans="1:13" ht="18" customHeight="1">
      <c r="A1028" s="534" t="s">
        <v>437</v>
      </c>
      <c r="B1028" s="535"/>
      <c r="C1028" s="573" t="s">
        <v>478</v>
      </c>
      <c r="D1028" s="569"/>
      <c r="E1028" s="569"/>
      <c r="F1028" s="569"/>
      <c r="G1028" s="570"/>
      <c r="H1028" s="194" t="s">
        <v>438</v>
      </c>
      <c r="I1028" s="164"/>
      <c r="J1028" s="571">
        <v>1354</v>
      </c>
      <c r="K1028" s="571"/>
      <c r="L1028" s="571"/>
      <c r="M1028" s="572"/>
    </row>
    <row r="1029" spans="1:13" ht="18" customHeight="1">
      <c r="A1029" s="534" t="s">
        <v>439</v>
      </c>
      <c r="B1029" s="535"/>
      <c r="C1029" s="568">
        <v>42452</v>
      </c>
      <c r="D1029" s="569"/>
      <c r="E1029" s="569"/>
      <c r="F1029" s="569"/>
      <c r="G1029" s="570"/>
      <c r="H1029" s="194" t="s">
        <v>440</v>
      </c>
      <c r="I1029" s="164"/>
      <c r="J1029" s="571">
        <v>7006188970</v>
      </c>
      <c r="K1029" s="571"/>
      <c r="L1029" s="571"/>
      <c r="M1029" s="572"/>
    </row>
    <row r="1030" spans="1:13" ht="18" customHeight="1">
      <c r="A1030" s="534" t="s">
        <v>441</v>
      </c>
      <c r="B1030" s="535"/>
      <c r="C1030" s="573" t="s">
        <v>483</v>
      </c>
      <c r="D1030" s="569"/>
      <c r="E1030" s="569"/>
      <c r="F1030" s="569"/>
      <c r="G1030" s="570"/>
      <c r="H1030" s="519" t="s">
        <v>134</v>
      </c>
      <c r="I1030" s="520"/>
      <c r="J1030" s="571" t="s">
        <v>113</v>
      </c>
      <c r="K1030" s="571"/>
      <c r="L1030" s="571"/>
      <c r="M1030" s="572"/>
    </row>
    <row r="1031" spans="1:13" ht="18" customHeight="1">
      <c r="A1031" s="527" t="s">
        <v>442</v>
      </c>
      <c r="B1031" s="528"/>
      <c r="C1031" s="528"/>
      <c r="D1031" s="528"/>
      <c r="E1031" s="528"/>
      <c r="F1031" s="528"/>
      <c r="G1031" s="528"/>
      <c r="H1031" s="528"/>
      <c r="I1031" s="528"/>
      <c r="J1031" s="528"/>
      <c r="K1031" s="528"/>
      <c r="L1031" s="528"/>
      <c r="M1031" s="529"/>
    </row>
    <row r="1032" spans="1:13" ht="18" customHeight="1">
      <c r="A1032" s="541" t="s">
        <v>443</v>
      </c>
      <c r="B1032" s="528" t="s">
        <v>444</v>
      </c>
      <c r="C1032" s="528"/>
      <c r="D1032" s="528"/>
      <c r="E1032" s="528"/>
      <c r="F1032" s="528"/>
      <c r="G1032" s="528"/>
      <c r="H1032" s="528" t="s">
        <v>445</v>
      </c>
      <c r="I1032" s="528"/>
      <c r="J1032" s="528"/>
      <c r="K1032" s="528"/>
      <c r="L1032" s="528"/>
      <c r="M1032" s="529"/>
    </row>
    <row r="1033" spans="1:13" ht="30">
      <c r="A1033" s="541"/>
      <c r="B1033" s="165" t="s">
        <v>446</v>
      </c>
      <c r="C1033" s="165" t="s">
        <v>447</v>
      </c>
      <c r="D1033" s="165" t="s">
        <v>448</v>
      </c>
      <c r="E1033" s="165" t="s">
        <v>449</v>
      </c>
      <c r="F1033" s="165">
        <v>100</v>
      </c>
      <c r="G1033" s="166" t="s">
        <v>126</v>
      </c>
      <c r="H1033" s="165" t="s">
        <v>450</v>
      </c>
      <c r="I1033" s="165" t="s">
        <v>447</v>
      </c>
      <c r="J1033" s="165" t="s">
        <v>448</v>
      </c>
      <c r="K1033" s="165" t="s">
        <v>451</v>
      </c>
      <c r="L1033" s="165">
        <v>100</v>
      </c>
      <c r="M1033" s="167" t="s">
        <v>126</v>
      </c>
    </row>
    <row r="1034" spans="1:13" ht="18" customHeight="1">
      <c r="A1034" s="234" t="s">
        <v>5</v>
      </c>
      <c r="B1034" s="215">
        <v>8.25</v>
      </c>
      <c r="C1034" s="239">
        <v>5</v>
      </c>
      <c r="D1034" s="239">
        <v>5</v>
      </c>
      <c r="E1034" s="215">
        <v>68</v>
      </c>
      <c r="F1034" s="150">
        <v>86.25</v>
      </c>
      <c r="G1034" s="239" t="s">
        <v>251</v>
      </c>
      <c r="H1034" s="239">
        <v>9.5</v>
      </c>
      <c r="I1034" s="239">
        <v>5</v>
      </c>
      <c r="J1034" s="239">
        <v>5</v>
      </c>
      <c r="K1034" s="246">
        <v>69</v>
      </c>
      <c r="L1034" s="248">
        <v>88.5</v>
      </c>
      <c r="M1034" s="241" t="s">
        <v>251</v>
      </c>
    </row>
    <row r="1035" spans="1:13" ht="18" customHeight="1">
      <c r="A1035" s="234" t="s">
        <v>6</v>
      </c>
      <c r="B1035" s="217">
        <v>9</v>
      </c>
      <c r="C1035" s="239">
        <v>5</v>
      </c>
      <c r="D1035" s="239">
        <v>5</v>
      </c>
      <c r="E1035" s="239">
        <v>76</v>
      </c>
      <c r="F1035" s="249">
        <v>95</v>
      </c>
      <c r="G1035" s="239" t="s">
        <v>221</v>
      </c>
      <c r="H1035" s="239">
        <v>9.75</v>
      </c>
      <c r="I1035" s="239">
        <v>5</v>
      </c>
      <c r="J1035" s="239">
        <v>5</v>
      </c>
      <c r="K1035" s="239">
        <v>70</v>
      </c>
      <c r="L1035" s="150">
        <v>89.75</v>
      </c>
      <c r="M1035" s="241" t="s">
        <v>251</v>
      </c>
    </row>
    <row r="1036" spans="1:13" ht="18" customHeight="1">
      <c r="A1036" s="234" t="s">
        <v>452</v>
      </c>
      <c r="B1036" s="239">
        <v>9.5</v>
      </c>
      <c r="C1036" s="239">
        <v>5</v>
      </c>
      <c r="D1036" s="239">
        <v>5</v>
      </c>
      <c r="E1036" s="239">
        <v>77</v>
      </c>
      <c r="F1036" s="233">
        <v>96.5</v>
      </c>
      <c r="G1036" s="239" t="s">
        <v>221</v>
      </c>
      <c r="H1036" s="239">
        <v>8.25</v>
      </c>
      <c r="I1036" s="239">
        <v>5</v>
      </c>
      <c r="J1036" s="239">
        <v>5</v>
      </c>
      <c r="K1036" s="242">
        <v>74</v>
      </c>
      <c r="L1036" s="233">
        <v>92.25</v>
      </c>
      <c r="M1036" s="241" t="s">
        <v>221</v>
      </c>
    </row>
    <row r="1037" spans="1:13" ht="18" customHeight="1">
      <c r="A1037" s="234" t="s">
        <v>417</v>
      </c>
      <c r="B1037" s="239">
        <v>9.5</v>
      </c>
      <c r="C1037" s="239">
        <v>5</v>
      </c>
      <c r="D1037" s="239">
        <v>5</v>
      </c>
      <c r="E1037" s="239">
        <v>73</v>
      </c>
      <c r="F1037" s="233">
        <v>92.5</v>
      </c>
      <c r="G1037" s="239" t="s">
        <v>221</v>
      </c>
      <c r="H1037" s="243">
        <v>10</v>
      </c>
      <c r="I1037" s="246">
        <v>5</v>
      </c>
      <c r="J1037" s="246">
        <v>5</v>
      </c>
      <c r="K1037" s="242">
        <v>77</v>
      </c>
      <c r="L1037" s="233">
        <v>97</v>
      </c>
      <c r="M1037" s="241" t="s">
        <v>221</v>
      </c>
    </row>
    <row r="1038" spans="1:13" ht="18" customHeight="1">
      <c r="A1038" s="234" t="s">
        <v>474</v>
      </c>
      <c r="B1038" s="239"/>
      <c r="C1038" s="239"/>
      <c r="D1038" s="239"/>
      <c r="E1038" s="244"/>
      <c r="F1038" s="147">
        <v>41</v>
      </c>
      <c r="G1038" s="239"/>
      <c r="H1038" s="239"/>
      <c r="I1038" s="239"/>
      <c r="J1038" s="239"/>
      <c r="K1038" s="239"/>
      <c r="L1038" s="239">
        <v>49</v>
      </c>
      <c r="M1038" s="241"/>
    </row>
    <row r="1039" spans="1:13" ht="18" customHeight="1">
      <c r="A1039" s="372" t="s">
        <v>584</v>
      </c>
      <c r="B1039" s="239"/>
      <c r="C1039" s="239"/>
      <c r="D1039" s="239"/>
      <c r="E1039" s="245">
        <v>50</v>
      </c>
      <c r="F1039" s="239"/>
      <c r="G1039" s="239"/>
      <c r="H1039" s="239"/>
      <c r="I1039" s="239"/>
      <c r="J1039" s="239"/>
      <c r="K1039" s="245">
        <v>50</v>
      </c>
      <c r="L1039" s="239"/>
      <c r="M1039" s="241"/>
    </row>
    <row r="1040" spans="1:13" ht="18" customHeight="1">
      <c r="A1040" s="372" t="s">
        <v>580</v>
      </c>
      <c r="B1040" s="239"/>
      <c r="C1040" s="239"/>
      <c r="D1040" s="239"/>
      <c r="E1040" s="239">
        <v>50</v>
      </c>
      <c r="F1040" s="239"/>
      <c r="G1040" s="239"/>
      <c r="H1040" s="239"/>
      <c r="I1040" s="239"/>
      <c r="J1040" s="239"/>
      <c r="K1040" s="239">
        <v>49</v>
      </c>
      <c r="L1040" s="239"/>
      <c r="M1040" s="241"/>
    </row>
    <row r="1041" spans="1:13" ht="26.25">
      <c r="A1041" s="235" t="s">
        <v>454</v>
      </c>
      <c r="B1041" s="235"/>
      <c r="C1041" s="236" t="s">
        <v>455</v>
      </c>
      <c r="D1041" s="187">
        <f>(F1034+F1035+F1036+F1037+F1038)</f>
        <v>411.25</v>
      </c>
      <c r="E1041" s="170"/>
      <c r="F1041" s="236" t="s">
        <v>456</v>
      </c>
      <c r="G1041" s="187">
        <f>(D1041/450)*100</f>
        <v>91.388888888888886</v>
      </c>
      <c r="H1041" s="170"/>
      <c r="I1041" s="171"/>
      <c r="J1041" s="536"/>
      <c r="K1041" s="536"/>
      <c r="L1041" s="561" t="str">
        <f>IF(G1041&gt;=91,"A1",IF(G1041&gt;=81,"A2",IF(G1041&gt;=71,"B1",IF(G1041&gt;=61,"B2",IF(G1041&gt;=51,"C1",IF(G1041&gt;=41,"C2",IF(G1041&gt;=33,"D","E")))))))</f>
        <v>A1</v>
      </c>
      <c r="M1041" s="561" t="str">
        <f t="shared" ref="M1041:M1043" si="20">IF(K1041&gt;=91,"A1",IF(K1041&gt;=81,"A2",IF(K1041&gt;=71,"B1",IF(K1041&gt;=61,"B2",IF(K1041&gt;=51,"C1",IF(K1041&gt;=41,"C2",IF(K1041&gt;=33,"D","E")))))))</f>
        <v>E</v>
      </c>
    </row>
    <row r="1042" spans="1:13" ht="26.25">
      <c r="A1042" s="172" t="s">
        <v>458</v>
      </c>
      <c r="B1042" s="235"/>
      <c r="C1042" s="236" t="s">
        <v>459</v>
      </c>
      <c r="D1042" s="187">
        <f>(L1034+L1035+L1036+L1037+L1038)</f>
        <v>416.5</v>
      </c>
      <c r="E1042" s="170"/>
      <c r="F1042" s="236" t="s">
        <v>460</v>
      </c>
      <c r="G1042" s="187">
        <f>D1042/450*100</f>
        <v>92.555555555555557</v>
      </c>
      <c r="H1042" s="170"/>
      <c r="I1042" s="171"/>
      <c r="J1042" s="536" t="s">
        <v>461</v>
      </c>
      <c r="K1042" s="536"/>
      <c r="L1042" s="561" t="str">
        <f>IF(G1042&gt;=91,"A1",IF(G1042&gt;=81,"A2",IF(G1042&gt;=71,"B1",IF(G1042&gt;=61,"B2",IF(G1042&gt;=51,"C1",IF(G1042&gt;=41,"C2",IF(G1042&gt;=33,"D","E")))))))</f>
        <v>A1</v>
      </c>
      <c r="M1042" s="561" t="str">
        <f t="shared" si="20"/>
        <v>E</v>
      </c>
    </row>
    <row r="1043" spans="1:13" ht="18" customHeight="1">
      <c r="A1043" s="237" t="s">
        <v>462</v>
      </c>
      <c r="B1043" s="237"/>
      <c r="C1043" s="237">
        <f>(D1041+D1042)</f>
        <v>827.75</v>
      </c>
      <c r="D1043" s="237" t="s">
        <v>463</v>
      </c>
      <c r="E1043" s="237"/>
      <c r="F1043" s="232"/>
      <c r="G1043" s="237"/>
      <c r="H1043" s="237"/>
      <c r="I1043" s="375">
        <f>(C1043/900)*100</f>
        <v>91.972222222222229</v>
      </c>
      <c r="J1043" s="237" t="s">
        <v>464</v>
      </c>
      <c r="K1043" s="237"/>
      <c r="L1043" s="537" t="str">
        <f>IF(I1043&gt;=91,"A1",IF(I1043&gt;=81,"A2",IF(I1043&gt;=71,"B1",IF(I1043&gt;=61,"B2",IF(I1043&gt;=51,"C1",IF(I1043&gt;=41,"C2",IF(I1043&gt;=33,"D","E")))))))</f>
        <v>A1</v>
      </c>
      <c r="M1043" s="537" t="str">
        <f t="shared" si="20"/>
        <v>E</v>
      </c>
    </row>
    <row r="1044" spans="1:13" ht="18" customHeight="1">
      <c r="A1044" s="576" t="s">
        <v>227</v>
      </c>
      <c r="B1044" s="577"/>
      <c r="C1044" s="577"/>
      <c r="D1044" s="577"/>
      <c r="E1044" s="577"/>
      <c r="F1044" s="577"/>
      <c r="G1044" s="577"/>
      <c r="H1044" s="577"/>
      <c r="I1044" s="577"/>
      <c r="J1044" s="577"/>
      <c r="K1044" s="577"/>
      <c r="L1044" s="577"/>
      <c r="M1044" s="578"/>
    </row>
    <row r="1045" spans="1:13" ht="18" customHeight="1">
      <c r="A1045" s="527" t="s">
        <v>228</v>
      </c>
      <c r="B1045" s="528"/>
      <c r="C1045" s="528"/>
      <c r="D1045" s="528"/>
      <c r="E1045" s="528"/>
      <c r="F1045" s="528"/>
      <c r="G1045" s="528"/>
      <c r="H1045" s="528"/>
      <c r="I1045" s="528"/>
      <c r="J1045" s="528"/>
      <c r="K1045" s="528"/>
      <c r="L1045" s="528"/>
      <c r="M1045" s="529"/>
    </row>
    <row r="1046" spans="1:13" ht="18" customHeight="1">
      <c r="A1046" s="527" t="s">
        <v>229</v>
      </c>
      <c r="B1046" s="528"/>
      <c r="C1046" s="528"/>
      <c r="D1046" s="528"/>
      <c r="E1046" s="528"/>
      <c r="F1046" s="528" t="s">
        <v>230</v>
      </c>
      <c r="G1046" s="528"/>
      <c r="H1046" s="528"/>
      <c r="I1046" s="528"/>
      <c r="J1046" s="528"/>
      <c r="K1046" s="528" t="s">
        <v>465</v>
      </c>
      <c r="L1046" s="528"/>
      <c r="M1046" s="529"/>
    </row>
    <row r="1047" spans="1:13" ht="18" customHeight="1">
      <c r="A1047" s="519" t="s">
        <v>231</v>
      </c>
      <c r="B1047" s="520"/>
      <c r="C1047" s="520"/>
      <c r="D1047" s="520"/>
      <c r="E1047" s="520"/>
      <c r="F1047" s="521" t="s">
        <v>236</v>
      </c>
      <c r="G1047" s="522"/>
      <c r="H1047" s="522"/>
      <c r="I1047" s="522"/>
      <c r="J1047" s="522"/>
      <c r="K1047" s="521" t="s">
        <v>236</v>
      </c>
      <c r="L1047" s="522"/>
      <c r="M1047" s="523"/>
    </row>
    <row r="1048" spans="1:13" ht="18" customHeight="1">
      <c r="A1048" s="527" t="s">
        <v>233</v>
      </c>
      <c r="B1048" s="528"/>
      <c r="C1048" s="528"/>
      <c r="D1048" s="528"/>
      <c r="E1048" s="528"/>
      <c r="F1048" s="528"/>
      <c r="G1048" s="528"/>
      <c r="H1048" s="528"/>
      <c r="I1048" s="528"/>
      <c r="J1048" s="528"/>
      <c r="K1048" s="528"/>
      <c r="L1048" s="528"/>
      <c r="M1048" s="529"/>
    </row>
    <row r="1049" spans="1:13" ht="18" customHeight="1">
      <c r="A1049" s="527" t="s">
        <v>229</v>
      </c>
      <c r="B1049" s="528"/>
      <c r="C1049" s="528"/>
      <c r="D1049" s="528"/>
      <c r="E1049" s="528"/>
      <c r="F1049" s="528" t="s">
        <v>230</v>
      </c>
      <c r="G1049" s="528"/>
      <c r="H1049" s="528"/>
      <c r="I1049" s="528"/>
      <c r="J1049" s="528"/>
      <c r="K1049" s="528" t="s">
        <v>465</v>
      </c>
      <c r="L1049" s="528"/>
      <c r="M1049" s="529"/>
    </row>
    <row r="1050" spans="1:13" ht="18" customHeight="1">
      <c r="A1050" s="534" t="s">
        <v>234</v>
      </c>
      <c r="B1050" s="535"/>
      <c r="C1050" s="535"/>
      <c r="D1050" s="535"/>
      <c r="E1050" s="535"/>
      <c r="F1050" s="528" t="s">
        <v>232</v>
      </c>
      <c r="G1050" s="528"/>
      <c r="H1050" s="528"/>
      <c r="I1050" s="528"/>
      <c r="J1050" s="528"/>
      <c r="K1050" s="528" t="s">
        <v>232</v>
      </c>
      <c r="L1050" s="528"/>
      <c r="M1050" s="529"/>
    </row>
    <row r="1051" spans="1:13" ht="18" customHeight="1">
      <c r="A1051" s="534" t="s">
        <v>235</v>
      </c>
      <c r="B1051" s="535"/>
      <c r="C1051" s="535"/>
      <c r="D1051" s="535"/>
      <c r="E1051" s="535"/>
      <c r="F1051" s="567" t="s">
        <v>236</v>
      </c>
      <c r="G1051" s="522"/>
      <c r="H1051" s="522"/>
      <c r="I1051" s="522"/>
      <c r="J1051" s="522"/>
      <c r="K1051" s="567" t="s">
        <v>236</v>
      </c>
      <c r="L1051" s="522"/>
      <c r="M1051" s="523"/>
    </row>
    <row r="1052" spans="1:13" ht="18" customHeight="1">
      <c r="A1052" s="530" t="s">
        <v>237</v>
      </c>
      <c r="B1052" s="531"/>
      <c r="C1052" s="531"/>
      <c r="D1052" s="531"/>
      <c r="E1052" s="532"/>
      <c r="F1052" s="566" t="s">
        <v>236</v>
      </c>
      <c r="G1052" s="525"/>
      <c r="H1052" s="525"/>
      <c r="I1052" s="525"/>
      <c r="J1052" s="533"/>
      <c r="K1052" s="566" t="s">
        <v>236</v>
      </c>
      <c r="L1052" s="525"/>
      <c r="M1052" s="526"/>
    </row>
    <row r="1053" spans="1:13" ht="18" customHeight="1">
      <c r="A1053" s="530" t="s">
        <v>238</v>
      </c>
      <c r="B1053" s="531"/>
      <c r="C1053" s="531"/>
      <c r="D1053" s="531"/>
      <c r="E1053" s="532"/>
      <c r="F1053" s="566" t="s">
        <v>236</v>
      </c>
      <c r="G1053" s="525"/>
      <c r="H1053" s="525"/>
      <c r="I1053" s="525"/>
      <c r="J1053" s="533"/>
      <c r="K1053" s="566" t="s">
        <v>236</v>
      </c>
      <c r="L1053" s="525"/>
      <c r="M1053" s="526"/>
    </row>
    <row r="1054" spans="1:13" ht="18" customHeight="1">
      <c r="A1054" s="527" t="s">
        <v>239</v>
      </c>
      <c r="B1054" s="528"/>
      <c r="C1054" s="528"/>
      <c r="D1054" s="528"/>
      <c r="E1054" s="528"/>
      <c r="F1054" s="528"/>
      <c r="G1054" s="528"/>
      <c r="H1054" s="528"/>
      <c r="I1054" s="528"/>
      <c r="J1054" s="528"/>
      <c r="K1054" s="528"/>
      <c r="L1054" s="528"/>
      <c r="M1054" s="529"/>
    </row>
    <row r="1055" spans="1:13" ht="18" customHeight="1">
      <c r="A1055" s="527" t="s">
        <v>229</v>
      </c>
      <c r="B1055" s="528"/>
      <c r="C1055" s="528"/>
      <c r="D1055" s="528"/>
      <c r="E1055" s="528"/>
      <c r="F1055" s="528" t="s">
        <v>230</v>
      </c>
      <c r="G1055" s="528"/>
      <c r="H1055" s="528"/>
      <c r="I1055" s="528"/>
      <c r="J1055" s="528"/>
      <c r="K1055" s="528" t="s">
        <v>465</v>
      </c>
      <c r="L1055" s="528"/>
      <c r="M1055" s="529"/>
    </row>
    <row r="1056" spans="1:13" ht="18" customHeight="1">
      <c r="A1056" s="519" t="s">
        <v>240</v>
      </c>
      <c r="B1056" s="520"/>
      <c r="C1056" s="520"/>
      <c r="D1056" s="520"/>
      <c r="E1056" s="520"/>
      <c r="F1056" s="520"/>
      <c r="G1056" s="561" t="s">
        <v>564</v>
      </c>
      <c r="H1056" s="561"/>
      <c r="I1056" s="561"/>
      <c r="J1056" s="561"/>
      <c r="K1056" s="561"/>
      <c r="L1056" s="561"/>
      <c r="M1056" s="562"/>
    </row>
    <row r="1057" spans="1:13" ht="18" customHeight="1">
      <c r="A1057" s="192" t="s">
        <v>466</v>
      </c>
      <c r="B1057" s="563" t="s">
        <v>198</v>
      </c>
      <c r="C1057" s="564"/>
      <c r="D1057" s="564"/>
      <c r="E1057" s="564"/>
      <c r="F1057" s="564"/>
      <c r="G1057" s="564"/>
      <c r="H1057" s="564"/>
      <c r="I1057" s="564"/>
      <c r="J1057" s="564"/>
      <c r="K1057" s="564"/>
      <c r="L1057" s="564"/>
      <c r="M1057" s="565"/>
    </row>
    <row r="1058" spans="1:13" ht="18" customHeight="1">
      <c r="A1058" s="192" t="s">
        <v>195</v>
      </c>
      <c r="B1058" s="563" t="s">
        <v>552</v>
      </c>
      <c r="C1058" s="564"/>
      <c r="D1058" s="564"/>
      <c r="E1058" s="564"/>
      <c r="F1058" s="564"/>
      <c r="G1058" s="564"/>
      <c r="H1058" s="564"/>
      <c r="I1058" s="564"/>
      <c r="J1058" s="564"/>
      <c r="K1058" s="564"/>
      <c r="L1058" s="564"/>
      <c r="M1058" s="565"/>
    </row>
    <row r="1059" spans="1:13" ht="18" customHeight="1">
      <c r="A1059" s="527" t="s">
        <v>467</v>
      </c>
      <c r="B1059" s="528"/>
      <c r="C1059" s="528"/>
      <c r="D1059" s="522"/>
      <c r="E1059" s="522"/>
      <c r="F1059" s="522"/>
      <c r="G1059" s="522"/>
      <c r="H1059" s="522"/>
      <c r="I1059" s="522"/>
      <c r="J1059" s="528" t="s">
        <v>468</v>
      </c>
      <c r="K1059" s="528"/>
      <c r="L1059" s="528"/>
      <c r="M1059" s="529"/>
    </row>
    <row r="1060" spans="1:13" ht="18" customHeight="1">
      <c r="A1060" s="527"/>
      <c r="B1060" s="528"/>
      <c r="C1060" s="528"/>
      <c r="D1060" s="522"/>
      <c r="E1060" s="522"/>
      <c r="F1060" s="522"/>
      <c r="G1060" s="522"/>
      <c r="H1060" s="522"/>
      <c r="I1060" s="522"/>
      <c r="J1060" s="528"/>
      <c r="K1060" s="528"/>
      <c r="L1060" s="528"/>
      <c r="M1060" s="529"/>
    </row>
    <row r="1061" spans="1:13" ht="18" customHeight="1">
      <c r="A1061" s="527"/>
      <c r="B1061" s="528"/>
      <c r="C1061" s="528"/>
      <c r="D1061" s="522"/>
      <c r="E1061" s="522"/>
      <c r="F1061" s="522"/>
      <c r="G1061" s="522"/>
      <c r="H1061" s="522"/>
      <c r="I1061" s="522"/>
      <c r="J1061" s="528"/>
      <c r="K1061" s="528"/>
      <c r="L1061" s="528"/>
      <c r="M1061" s="529"/>
    </row>
    <row r="1062" spans="1:13" ht="18" customHeight="1">
      <c r="A1062" s="527"/>
      <c r="B1062" s="528"/>
      <c r="C1062" s="528"/>
      <c r="D1062" s="522"/>
      <c r="E1062" s="522"/>
      <c r="F1062" s="522"/>
      <c r="G1062" s="522"/>
      <c r="H1062" s="522"/>
      <c r="I1062" s="522"/>
      <c r="J1062" s="528"/>
      <c r="K1062" s="528"/>
      <c r="L1062" s="528"/>
      <c r="M1062" s="529"/>
    </row>
    <row r="1063" spans="1:13" ht="18" customHeight="1">
      <c r="A1063" s="514" t="s">
        <v>243</v>
      </c>
      <c r="B1063" s="515"/>
      <c r="C1063" s="515"/>
      <c r="D1063" s="515"/>
      <c r="E1063" s="515"/>
      <c r="F1063" s="515"/>
      <c r="G1063" s="515"/>
      <c r="H1063" s="516" t="s">
        <v>244</v>
      </c>
      <c r="I1063" s="517"/>
      <c r="J1063" s="517"/>
      <c r="K1063" s="517"/>
      <c r="L1063" s="517"/>
      <c r="M1063" s="518"/>
    </row>
    <row r="1064" spans="1:13" ht="18" customHeight="1">
      <c r="A1064" s="200" t="s">
        <v>245</v>
      </c>
      <c r="B1064" s="515" t="s">
        <v>12</v>
      </c>
      <c r="C1064" s="515"/>
      <c r="D1064" s="177" t="s">
        <v>245</v>
      </c>
      <c r="E1064" s="201"/>
      <c r="F1064" s="515" t="s">
        <v>12</v>
      </c>
      <c r="G1064" s="515"/>
      <c r="H1064" s="179"/>
      <c r="I1064" s="179"/>
      <c r="J1064" s="180" t="s">
        <v>246</v>
      </c>
      <c r="K1064" s="179"/>
      <c r="L1064" s="181" t="s">
        <v>12</v>
      </c>
      <c r="M1064" s="182"/>
    </row>
    <row r="1065" spans="1:13" ht="18" customHeight="1">
      <c r="A1065" s="183" t="s">
        <v>247</v>
      </c>
      <c r="B1065" s="511" t="s">
        <v>221</v>
      </c>
      <c r="C1065" s="511"/>
      <c r="D1065" s="511" t="s">
        <v>248</v>
      </c>
      <c r="E1065" s="511"/>
      <c r="F1065" s="511" t="s">
        <v>249</v>
      </c>
      <c r="G1065" s="511"/>
      <c r="H1065" s="179"/>
      <c r="I1065" s="179"/>
      <c r="J1065" s="512">
        <v>3</v>
      </c>
      <c r="K1065" s="513"/>
      <c r="L1065" s="201" t="s">
        <v>236</v>
      </c>
      <c r="M1065" s="182"/>
    </row>
    <row r="1066" spans="1:13" ht="18" customHeight="1">
      <c r="A1066" s="183" t="s">
        <v>250</v>
      </c>
      <c r="B1066" s="511" t="s">
        <v>251</v>
      </c>
      <c r="C1066" s="511"/>
      <c r="D1066" s="511" t="s">
        <v>252</v>
      </c>
      <c r="E1066" s="511"/>
      <c r="F1066" s="511" t="s">
        <v>253</v>
      </c>
      <c r="G1066" s="511"/>
      <c r="H1066" s="179"/>
      <c r="I1066" s="179"/>
      <c r="J1066" s="512">
        <v>2</v>
      </c>
      <c r="K1066" s="513"/>
      <c r="L1066" s="201" t="s">
        <v>232</v>
      </c>
      <c r="M1066" s="182"/>
    </row>
    <row r="1067" spans="1:13" ht="18" customHeight="1">
      <c r="A1067" s="183" t="s">
        <v>254</v>
      </c>
      <c r="B1067" s="511" t="s">
        <v>255</v>
      </c>
      <c r="C1067" s="511"/>
      <c r="D1067" s="511" t="s">
        <v>256</v>
      </c>
      <c r="E1067" s="511"/>
      <c r="F1067" s="511" t="s">
        <v>257</v>
      </c>
      <c r="G1067" s="511"/>
      <c r="H1067" s="179"/>
      <c r="I1067" s="179"/>
      <c r="J1067" s="512">
        <v>1</v>
      </c>
      <c r="K1067" s="513"/>
      <c r="L1067" s="201" t="s">
        <v>258</v>
      </c>
      <c r="M1067" s="182"/>
    </row>
    <row r="1068" spans="1:13" ht="18" customHeight="1" thickBot="1">
      <c r="A1068" s="184" t="s">
        <v>259</v>
      </c>
      <c r="B1068" s="509" t="s">
        <v>260</v>
      </c>
      <c r="C1068" s="509"/>
      <c r="D1068" s="510" t="s">
        <v>261</v>
      </c>
      <c r="E1068" s="510"/>
      <c r="F1068" s="510" t="s">
        <v>262</v>
      </c>
      <c r="G1068" s="510"/>
      <c r="H1068" s="185"/>
      <c r="I1068" s="185"/>
      <c r="J1068" s="185"/>
      <c r="K1068" s="185"/>
      <c r="L1068" s="185"/>
      <c r="M1068" s="186"/>
    </row>
    <row r="1072" spans="1:13" ht="18" customHeight="1" thickBot="1"/>
    <row r="1073" spans="1:13" ht="18" customHeight="1">
      <c r="A1073" s="157"/>
      <c r="B1073" s="557" t="s">
        <v>426</v>
      </c>
      <c r="C1073" s="557"/>
      <c r="D1073" s="557"/>
      <c r="E1073" s="557"/>
      <c r="F1073" s="557"/>
      <c r="G1073" s="557"/>
      <c r="H1073" s="557"/>
      <c r="I1073" s="558"/>
      <c r="J1073" s="559" t="s">
        <v>427</v>
      </c>
      <c r="K1073" s="557"/>
      <c r="L1073" s="557"/>
      <c r="M1073" s="560"/>
    </row>
    <row r="1074" spans="1:13" ht="18" customHeight="1">
      <c r="A1074" s="546" t="s">
        <v>428</v>
      </c>
      <c r="B1074" s="547"/>
      <c r="C1074" s="547"/>
      <c r="D1074" s="547"/>
      <c r="E1074" s="547"/>
      <c r="F1074" s="547"/>
      <c r="G1074" s="547"/>
      <c r="H1074" s="547"/>
      <c r="I1074" s="547"/>
      <c r="J1074" s="547"/>
      <c r="K1074" s="547"/>
      <c r="L1074" s="547"/>
      <c r="M1074" s="548"/>
    </row>
    <row r="1075" spans="1:13" ht="18" customHeight="1">
      <c r="A1075" s="158"/>
      <c r="B1075" s="549" t="s">
        <v>429</v>
      </c>
      <c r="C1075" s="549"/>
      <c r="D1075" s="549"/>
      <c r="E1075" s="550"/>
      <c r="F1075" s="159" t="s">
        <v>430</v>
      </c>
      <c r="G1075" s="159"/>
      <c r="H1075" s="551" t="s">
        <v>431</v>
      </c>
      <c r="I1075" s="552"/>
      <c r="J1075" s="553"/>
      <c r="K1075" s="160" t="s">
        <v>432</v>
      </c>
      <c r="L1075" s="193"/>
      <c r="M1075" s="162"/>
    </row>
    <row r="1076" spans="1:13" ht="18" customHeight="1">
      <c r="A1076" s="554" t="s">
        <v>433</v>
      </c>
      <c r="B1076" s="552"/>
      <c r="C1076" s="552"/>
      <c r="D1076" s="552"/>
      <c r="E1076" s="552"/>
      <c r="F1076" s="552"/>
      <c r="G1076" s="552"/>
      <c r="H1076" s="552"/>
      <c r="I1076" s="552"/>
      <c r="J1076" s="552"/>
      <c r="K1076" s="552"/>
      <c r="L1076" s="552"/>
      <c r="M1076" s="555"/>
    </row>
    <row r="1077" spans="1:13" ht="18" customHeight="1">
      <c r="A1077" s="530" t="s">
        <v>434</v>
      </c>
      <c r="B1077" s="531"/>
      <c r="C1077" s="531"/>
      <c r="D1077" s="531"/>
      <c r="E1077" s="531"/>
      <c r="F1077" s="531"/>
      <c r="G1077" s="531"/>
      <c r="H1077" s="531"/>
      <c r="I1077" s="531"/>
      <c r="J1077" s="531"/>
      <c r="K1077" s="531"/>
      <c r="L1077" s="531"/>
      <c r="M1077" s="556"/>
    </row>
    <row r="1078" spans="1:13" ht="18" customHeight="1">
      <c r="A1078" s="534" t="s">
        <v>435</v>
      </c>
      <c r="B1078" s="535"/>
      <c r="C1078" s="573" t="s">
        <v>484</v>
      </c>
      <c r="D1078" s="569"/>
      <c r="E1078" s="569"/>
      <c r="F1078" s="569"/>
      <c r="G1078" s="570"/>
      <c r="H1078" s="194" t="s">
        <v>436</v>
      </c>
      <c r="I1078" s="164"/>
      <c r="J1078" s="571">
        <v>22</v>
      </c>
      <c r="K1078" s="571"/>
      <c r="L1078" s="571"/>
      <c r="M1078" s="572"/>
    </row>
    <row r="1079" spans="1:13" ht="18" customHeight="1">
      <c r="A1079" s="534" t="s">
        <v>437</v>
      </c>
      <c r="B1079" s="535"/>
      <c r="C1079" s="573" t="s">
        <v>478</v>
      </c>
      <c r="D1079" s="569"/>
      <c r="E1079" s="569"/>
      <c r="F1079" s="569"/>
      <c r="G1079" s="570"/>
      <c r="H1079" s="194" t="s">
        <v>438</v>
      </c>
      <c r="I1079" s="164"/>
      <c r="J1079" s="571">
        <v>1468</v>
      </c>
      <c r="K1079" s="571"/>
      <c r="L1079" s="571"/>
      <c r="M1079" s="572"/>
    </row>
    <row r="1080" spans="1:13" ht="18" customHeight="1">
      <c r="A1080" s="534" t="s">
        <v>439</v>
      </c>
      <c r="B1080" s="535"/>
      <c r="C1080" s="568">
        <v>42458</v>
      </c>
      <c r="D1080" s="569"/>
      <c r="E1080" s="569"/>
      <c r="F1080" s="569"/>
      <c r="G1080" s="570"/>
      <c r="H1080" s="194" t="s">
        <v>440</v>
      </c>
      <c r="I1080" s="164"/>
      <c r="J1080" s="571">
        <v>9541635808</v>
      </c>
      <c r="K1080" s="571"/>
      <c r="L1080" s="571"/>
      <c r="M1080" s="572"/>
    </row>
    <row r="1081" spans="1:13" ht="18" customHeight="1">
      <c r="A1081" s="534" t="s">
        <v>441</v>
      </c>
      <c r="B1081" s="535"/>
      <c r="C1081" s="573" t="s">
        <v>117</v>
      </c>
      <c r="D1081" s="569"/>
      <c r="E1081" s="569"/>
      <c r="F1081" s="569"/>
      <c r="G1081" s="570"/>
      <c r="H1081" s="519" t="s">
        <v>134</v>
      </c>
      <c r="I1081" s="520"/>
      <c r="J1081" s="571" t="s">
        <v>116</v>
      </c>
      <c r="K1081" s="571"/>
      <c r="L1081" s="571"/>
      <c r="M1081" s="572"/>
    </row>
    <row r="1082" spans="1:13" ht="18" customHeight="1">
      <c r="A1082" s="527" t="s">
        <v>442</v>
      </c>
      <c r="B1082" s="528"/>
      <c r="C1082" s="528"/>
      <c r="D1082" s="528"/>
      <c r="E1082" s="528"/>
      <c r="F1082" s="528"/>
      <c r="G1082" s="528"/>
      <c r="H1082" s="528"/>
      <c r="I1082" s="528"/>
      <c r="J1082" s="528"/>
      <c r="K1082" s="528"/>
      <c r="L1082" s="528"/>
      <c r="M1082" s="529"/>
    </row>
    <row r="1083" spans="1:13" ht="18" customHeight="1">
      <c r="A1083" s="541" t="s">
        <v>443</v>
      </c>
      <c r="B1083" s="528" t="s">
        <v>444</v>
      </c>
      <c r="C1083" s="528"/>
      <c r="D1083" s="528"/>
      <c r="E1083" s="528"/>
      <c r="F1083" s="528"/>
      <c r="G1083" s="528"/>
      <c r="H1083" s="528" t="s">
        <v>445</v>
      </c>
      <c r="I1083" s="528"/>
      <c r="J1083" s="528"/>
      <c r="K1083" s="528"/>
      <c r="L1083" s="528"/>
      <c r="M1083" s="529"/>
    </row>
    <row r="1084" spans="1:13" ht="30">
      <c r="A1084" s="541"/>
      <c r="B1084" s="165" t="s">
        <v>446</v>
      </c>
      <c r="C1084" s="165" t="s">
        <v>447</v>
      </c>
      <c r="D1084" s="165" t="s">
        <v>448</v>
      </c>
      <c r="E1084" s="165" t="s">
        <v>449</v>
      </c>
      <c r="F1084" s="165">
        <v>100</v>
      </c>
      <c r="G1084" s="166" t="s">
        <v>126</v>
      </c>
      <c r="H1084" s="165" t="s">
        <v>450</v>
      </c>
      <c r="I1084" s="165" t="s">
        <v>447</v>
      </c>
      <c r="J1084" s="165" t="s">
        <v>448</v>
      </c>
      <c r="K1084" s="165" t="s">
        <v>451</v>
      </c>
      <c r="L1084" s="165">
        <v>100</v>
      </c>
      <c r="M1084" s="167" t="s">
        <v>126</v>
      </c>
    </row>
    <row r="1085" spans="1:13" ht="18" customHeight="1">
      <c r="A1085" s="192" t="s">
        <v>5</v>
      </c>
      <c r="B1085" s="215">
        <v>8.5</v>
      </c>
      <c r="C1085" s="239">
        <v>5</v>
      </c>
      <c r="D1085" s="239">
        <v>4</v>
      </c>
      <c r="E1085" s="215">
        <v>61</v>
      </c>
      <c r="F1085" s="150">
        <v>78.5</v>
      </c>
      <c r="G1085" s="239" t="s">
        <v>255</v>
      </c>
      <c r="H1085" s="239">
        <v>8.75</v>
      </c>
      <c r="I1085" s="239">
        <v>5</v>
      </c>
      <c r="J1085" s="239">
        <v>4</v>
      </c>
      <c r="K1085" s="240">
        <v>51</v>
      </c>
      <c r="L1085" s="150">
        <v>68.75</v>
      </c>
      <c r="M1085" s="241" t="s">
        <v>260</v>
      </c>
    </row>
    <row r="1086" spans="1:13" ht="18" customHeight="1">
      <c r="A1086" s="192" t="s">
        <v>6</v>
      </c>
      <c r="B1086" s="217">
        <v>8.5</v>
      </c>
      <c r="C1086" s="239">
        <v>5</v>
      </c>
      <c r="D1086" s="239">
        <v>4</v>
      </c>
      <c r="E1086" s="239">
        <v>60</v>
      </c>
      <c r="F1086" s="150">
        <v>77.5</v>
      </c>
      <c r="G1086" s="239" t="s">
        <v>255</v>
      </c>
      <c r="H1086" s="239">
        <v>6.75</v>
      </c>
      <c r="I1086" s="239">
        <v>5</v>
      </c>
      <c r="J1086" s="239">
        <v>4</v>
      </c>
      <c r="K1086" s="239">
        <v>55</v>
      </c>
      <c r="L1086" s="150">
        <v>70.75</v>
      </c>
      <c r="M1086" s="241" t="s">
        <v>260</v>
      </c>
    </row>
    <row r="1087" spans="1:13" ht="18" customHeight="1">
      <c r="A1087" s="192" t="s">
        <v>452</v>
      </c>
      <c r="B1087" s="239">
        <v>9</v>
      </c>
      <c r="C1087" s="239">
        <v>5</v>
      </c>
      <c r="D1087" s="239">
        <v>4</v>
      </c>
      <c r="E1087" s="239">
        <v>65</v>
      </c>
      <c r="F1087" s="233">
        <v>83</v>
      </c>
      <c r="G1087" s="239" t="s">
        <v>251</v>
      </c>
      <c r="H1087" s="239">
        <v>7.25</v>
      </c>
      <c r="I1087" s="239">
        <v>5</v>
      </c>
      <c r="J1087" s="239">
        <v>4</v>
      </c>
      <c r="K1087" s="242">
        <v>66</v>
      </c>
      <c r="L1087" s="233">
        <v>82.25</v>
      </c>
      <c r="M1087" s="241" t="s">
        <v>251</v>
      </c>
    </row>
    <row r="1088" spans="1:13" ht="18" customHeight="1">
      <c r="A1088" s="192" t="s">
        <v>417</v>
      </c>
      <c r="B1088" s="239">
        <v>9</v>
      </c>
      <c r="C1088" s="239">
        <v>5</v>
      </c>
      <c r="D1088" s="239">
        <v>4</v>
      </c>
      <c r="E1088" s="239">
        <v>65</v>
      </c>
      <c r="F1088" s="233">
        <v>83</v>
      </c>
      <c r="G1088" s="239" t="s">
        <v>251</v>
      </c>
      <c r="H1088" s="243">
        <v>8.5</v>
      </c>
      <c r="I1088" s="246">
        <v>5</v>
      </c>
      <c r="J1088" s="246">
        <v>4</v>
      </c>
      <c r="K1088" s="242">
        <v>51</v>
      </c>
      <c r="L1088" s="233">
        <v>68.5</v>
      </c>
      <c r="M1088" s="241" t="s">
        <v>260</v>
      </c>
    </row>
    <row r="1089" spans="1:13" ht="18" customHeight="1">
      <c r="A1089" s="192" t="s">
        <v>474</v>
      </c>
      <c r="B1089" s="239"/>
      <c r="C1089" s="239"/>
      <c r="D1089" s="239"/>
      <c r="E1089" s="244"/>
      <c r="F1089" s="147">
        <v>36.5</v>
      </c>
      <c r="G1089" s="239"/>
      <c r="H1089" s="239"/>
      <c r="I1089" s="239"/>
      <c r="J1089" s="239"/>
      <c r="K1089" s="239"/>
      <c r="L1089" s="239">
        <v>38</v>
      </c>
      <c r="M1089" s="241"/>
    </row>
    <row r="1090" spans="1:13" ht="18" customHeight="1">
      <c r="A1090" s="372" t="s">
        <v>579</v>
      </c>
      <c r="B1090" s="239"/>
      <c r="C1090" s="239"/>
      <c r="D1090" s="239"/>
      <c r="E1090" s="245">
        <v>48</v>
      </c>
      <c r="F1090" s="239"/>
      <c r="G1090" s="239"/>
      <c r="H1090" s="239"/>
      <c r="I1090" s="239"/>
      <c r="J1090" s="239"/>
      <c r="K1090" s="245">
        <v>45</v>
      </c>
      <c r="L1090" s="239"/>
      <c r="M1090" s="241"/>
    </row>
    <row r="1091" spans="1:13" ht="18" customHeight="1">
      <c r="A1091" s="372" t="s">
        <v>580</v>
      </c>
      <c r="B1091" s="239"/>
      <c r="C1091" s="239"/>
      <c r="D1091" s="239"/>
      <c r="E1091" s="239">
        <v>49</v>
      </c>
      <c r="F1091" s="239"/>
      <c r="G1091" s="239"/>
      <c r="H1091" s="239"/>
      <c r="I1091" s="239"/>
      <c r="J1091" s="239"/>
      <c r="K1091" s="239">
        <v>45</v>
      </c>
      <c r="L1091" s="239"/>
      <c r="M1091" s="241"/>
    </row>
    <row r="1092" spans="1:13" ht="26.25">
      <c r="A1092" s="193" t="s">
        <v>454</v>
      </c>
      <c r="B1092" s="235"/>
      <c r="C1092" s="236" t="s">
        <v>455</v>
      </c>
      <c r="D1092" s="187">
        <f>(F1085+F1086+F1087+F1088+F1089)</f>
        <v>358.5</v>
      </c>
      <c r="E1092" s="170"/>
      <c r="F1092" s="236" t="s">
        <v>456</v>
      </c>
      <c r="G1092" s="187">
        <f>(D1092/450)*100</f>
        <v>79.666666666666657</v>
      </c>
      <c r="H1092" s="170"/>
      <c r="I1092" s="171"/>
      <c r="J1092" s="536" t="s">
        <v>457</v>
      </c>
      <c r="K1092" s="536"/>
      <c r="L1092" s="561" t="str">
        <f>IF(G1092&gt;=91,"A1",IF(G1092&gt;=81,"A2",IF(G1092&gt;=71,"B1",IF(G1092&gt;=61,"B2",IF(G1092&gt;=51,"C1",IF(G1092&gt;=41,"C2",IF(G1092&gt;=33,"D","E")))))))</f>
        <v>B1</v>
      </c>
      <c r="M1092" s="561" t="str">
        <f t="shared" ref="M1092:M1094" si="21">IF(K1092&gt;=91,"A1",IF(K1092&gt;=81,"A2",IF(K1092&gt;=71,"B1",IF(K1092&gt;=61,"B2",IF(K1092&gt;=51,"C1",IF(K1092&gt;=41,"C2",IF(K1092&gt;=33,"D","E")))))))</f>
        <v>E</v>
      </c>
    </row>
    <row r="1093" spans="1:13" ht="26.25">
      <c r="A1093" s="172" t="s">
        <v>458</v>
      </c>
      <c r="B1093" s="235"/>
      <c r="C1093" s="236" t="s">
        <v>459</v>
      </c>
      <c r="D1093" s="187">
        <v>328.25</v>
      </c>
      <c r="E1093" s="170"/>
      <c r="F1093" s="236" t="s">
        <v>460</v>
      </c>
      <c r="G1093" s="170">
        <f>D1093/450*100</f>
        <v>72.944444444444443</v>
      </c>
      <c r="H1093" s="170"/>
      <c r="I1093" s="171"/>
      <c r="J1093" s="536" t="s">
        <v>461</v>
      </c>
      <c r="K1093" s="536"/>
      <c r="L1093" s="561" t="str">
        <f>IF(G1093&gt;=91,"A1",IF(G1093&gt;=81,"A2",IF(G1093&gt;=71,"B1",IF(G1093&gt;=61,"B2",IF(G1093&gt;=51,"C1",IF(G1093&gt;=41,"C2",IF(G1093&gt;=33,"D","E")))))))</f>
        <v>B1</v>
      </c>
      <c r="M1093" s="561" t="str">
        <f t="shared" si="21"/>
        <v>E</v>
      </c>
    </row>
    <row r="1094" spans="1:13" ht="18" customHeight="1">
      <c r="A1094" s="197" t="s">
        <v>462</v>
      </c>
      <c r="B1094" s="197"/>
      <c r="C1094" s="197">
        <f>(D1092+D1093)</f>
        <v>686.75</v>
      </c>
      <c r="D1094" s="197" t="s">
        <v>463</v>
      </c>
      <c r="E1094" s="197"/>
      <c r="G1094" s="197"/>
      <c r="H1094" s="197"/>
      <c r="I1094" s="375">
        <f>(C1094/900)*100</f>
        <v>76.305555555555557</v>
      </c>
      <c r="J1094" s="197" t="s">
        <v>464</v>
      </c>
      <c r="K1094" s="197"/>
      <c r="L1094" s="537" t="str">
        <f>IF(I1094&gt;=91,"A1",IF(I1094&gt;=81,"A2",IF(I1094&gt;=71,"B1",IF(I1094&gt;=61,"B2",IF(I1094&gt;=51,"C1",IF(I1094&gt;=41,"C2",IF(I1094&gt;=33,"D","E")))))))</f>
        <v>B1</v>
      </c>
      <c r="M1094" s="537" t="str">
        <f t="shared" si="21"/>
        <v>E</v>
      </c>
    </row>
    <row r="1095" spans="1:13" ht="18" customHeight="1">
      <c r="A1095" s="538" t="s">
        <v>227</v>
      </c>
      <c r="B1095" s="539"/>
      <c r="C1095" s="539"/>
      <c r="D1095" s="539"/>
      <c r="E1095" s="539"/>
      <c r="F1095" s="539"/>
      <c r="G1095" s="539"/>
      <c r="H1095" s="539"/>
      <c r="I1095" s="539"/>
      <c r="J1095" s="539"/>
      <c r="K1095" s="539"/>
      <c r="L1095" s="539"/>
      <c r="M1095" s="540"/>
    </row>
    <row r="1096" spans="1:13" ht="18" customHeight="1">
      <c r="A1096" s="527" t="s">
        <v>228</v>
      </c>
      <c r="B1096" s="528"/>
      <c r="C1096" s="528"/>
      <c r="D1096" s="528"/>
      <c r="E1096" s="528"/>
      <c r="F1096" s="528"/>
      <c r="G1096" s="528"/>
      <c r="H1096" s="528"/>
      <c r="I1096" s="528"/>
      <c r="J1096" s="528"/>
      <c r="K1096" s="528"/>
      <c r="L1096" s="528"/>
      <c r="M1096" s="529"/>
    </row>
    <row r="1097" spans="1:13" ht="18" customHeight="1">
      <c r="A1097" s="527" t="s">
        <v>229</v>
      </c>
      <c r="B1097" s="528"/>
      <c r="C1097" s="528"/>
      <c r="D1097" s="528"/>
      <c r="E1097" s="528"/>
      <c r="F1097" s="528" t="s">
        <v>230</v>
      </c>
      <c r="G1097" s="528"/>
      <c r="H1097" s="528"/>
      <c r="I1097" s="528"/>
      <c r="J1097" s="528"/>
      <c r="K1097" s="528" t="s">
        <v>465</v>
      </c>
      <c r="L1097" s="528"/>
      <c r="M1097" s="529"/>
    </row>
    <row r="1098" spans="1:13" ht="18" customHeight="1">
      <c r="A1098" s="519" t="s">
        <v>231</v>
      </c>
      <c r="B1098" s="520"/>
      <c r="C1098" s="520"/>
      <c r="D1098" s="520"/>
      <c r="E1098" s="520"/>
      <c r="F1098" s="521" t="s">
        <v>236</v>
      </c>
      <c r="G1098" s="522"/>
      <c r="H1098" s="522"/>
      <c r="I1098" s="522"/>
      <c r="J1098" s="522"/>
      <c r="K1098" s="521" t="s">
        <v>236</v>
      </c>
      <c r="L1098" s="522"/>
      <c r="M1098" s="523"/>
    </row>
    <row r="1099" spans="1:13" ht="18" customHeight="1">
      <c r="A1099" s="527" t="s">
        <v>233</v>
      </c>
      <c r="B1099" s="528"/>
      <c r="C1099" s="528"/>
      <c r="D1099" s="528"/>
      <c r="E1099" s="528"/>
      <c r="F1099" s="528"/>
      <c r="G1099" s="528"/>
      <c r="H1099" s="528"/>
      <c r="I1099" s="528"/>
      <c r="J1099" s="528"/>
      <c r="K1099" s="528"/>
      <c r="L1099" s="528"/>
      <c r="M1099" s="529"/>
    </row>
    <row r="1100" spans="1:13" ht="18" customHeight="1">
      <c r="A1100" s="527" t="s">
        <v>229</v>
      </c>
      <c r="B1100" s="528"/>
      <c r="C1100" s="528"/>
      <c r="D1100" s="528"/>
      <c r="E1100" s="528"/>
      <c r="F1100" s="528" t="s">
        <v>230</v>
      </c>
      <c r="G1100" s="528"/>
      <c r="H1100" s="528"/>
      <c r="I1100" s="528"/>
      <c r="J1100" s="528"/>
      <c r="K1100" s="528" t="s">
        <v>465</v>
      </c>
      <c r="L1100" s="528"/>
      <c r="M1100" s="529"/>
    </row>
    <row r="1101" spans="1:13" ht="18" customHeight="1">
      <c r="A1101" s="534" t="s">
        <v>234</v>
      </c>
      <c r="B1101" s="535"/>
      <c r="C1101" s="535"/>
      <c r="D1101" s="535"/>
      <c r="E1101" s="535"/>
      <c r="F1101" s="528" t="s">
        <v>232</v>
      </c>
      <c r="G1101" s="528"/>
      <c r="H1101" s="528"/>
      <c r="I1101" s="528"/>
      <c r="J1101" s="528"/>
      <c r="K1101" s="528" t="s">
        <v>232</v>
      </c>
      <c r="L1101" s="528"/>
      <c r="M1101" s="529"/>
    </row>
    <row r="1102" spans="1:13" ht="18" customHeight="1">
      <c r="A1102" s="534" t="s">
        <v>235</v>
      </c>
      <c r="B1102" s="535"/>
      <c r="C1102" s="535"/>
      <c r="D1102" s="535"/>
      <c r="E1102" s="535"/>
      <c r="F1102" s="521" t="s">
        <v>232</v>
      </c>
      <c r="G1102" s="522"/>
      <c r="H1102" s="522"/>
      <c r="I1102" s="522"/>
      <c r="J1102" s="522"/>
      <c r="K1102" s="521" t="s">
        <v>232</v>
      </c>
      <c r="L1102" s="522"/>
      <c r="M1102" s="523"/>
    </row>
    <row r="1103" spans="1:13" ht="18" customHeight="1">
      <c r="A1103" s="530" t="s">
        <v>237</v>
      </c>
      <c r="B1103" s="531"/>
      <c r="C1103" s="531"/>
      <c r="D1103" s="531"/>
      <c r="E1103" s="532"/>
      <c r="F1103" s="524" t="s">
        <v>236</v>
      </c>
      <c r="G1103" s="525"/>
      <c r="H1103" s="525"/>
      <c r="I1103" s="525"/>
      <c r="J1103" s="533"/>
      <c r="K1103" s="524" t="s">
        <v>236</v>
      </c>
      <c r="L1103" s="525"/>
      <c r="M1103" s="526"/>
    </row>
    <row r="1104" spans="1:13" ht="18" customHeight="1">
      <c r="A1104" s="530" t="s">
        <v>238</v>
      </c>
      <c r="B1104" s="531"/>
      <c r="C1104" s="531"/>
      <c r="D1104" s="531"/>
      <c r="E1104" s="532"/>
      <c r="F1104" s="524" t="s">
        <v>236</v>
      </c>
      <c r="G1104" s="525"/>
      <c r="H1104" s="525"/>
      <c r="I1104" s="525"/>
      <c r="J1104" s="533"/>
      <c r="K1104" s="524" t="s">
        <v>236</v>
      </c>
      <c r="L1104" s="525"/>
      <c r="M1104" s="526"/>
    </row>
    <row r="1105" spans="1:13" ht="18" customHeight="1">
      <c r="A1105" s="527" t="s">
        <v>239</v>
      </c>
      <c r="B1105" s="528"/>
      <c r="C1105" s="528"/>
      <c r="D1105" s="528"/>
      <c r="E1105" s="528"/>
      <c r="F1105" s="528"/>
      <c r="G1105" s="528"/>
      <c r="H1105" s="528"/>
      <c r="I1105" s="528"/>
      <c r="J1105" s="528"/>
      <c r="K1105" s="528"/>
      <c r="L1105" s="528"/>
      <c r="M1105" s="529"/>
    </row>
    <row r="1106" spans="1:13" ht="18" customHeight="1">
      <c r="A1106" s="527" t="s">
        <v>229</v>
      </c>
      <c r="B1106" s="528"/>
      <c r="C1106" s="528"/>
      <c r="D1106" s="528"/>
      <c r="E1106" s="528"/>
      <c r="F1106" s="528" t="s">
        <v>230</v>
      </c>
      <c r="G1106" s="528"/>
      <c r="H1106" s="528"/>
      <c r="I1106" s="528"/>
      <c r="J1106" s="528"/>
      <c r="K1106" s="528" t="s">
        <v>465</v>
      </c>
      <c r="L1106" s="528"/>
      <c r="M1106" s="529"/>
    </row>
    <row r="1107" spans="1:13" ht="18" customHeight="1">
      <c r="A1107" s="519" t="s">
        <v>240</v>
      </c>
      <c r="B1107" s="520"/>
      <c r="C1107" s="520"/>
      <c r="D1107" s="520"/>
      <c r="E1107" s="520"/>
      <c r="F1107" s="520"/>
      <c r="G1107" s="561" t="s">
        <v>565</v>
      </c>
      <c r="H1107" s="561"/>
      <c r="I1107" s="561"/>
      <c r="J1107" s="561"/>
      <c r="K1107" s="561"/>
      <c r="L1107" s="561"/>
      <c r="M1107" s="562"/>
    </row>
    <row r="1108" spans="1:13" ht="18" customHeight="1">
      <c r="A1108" s="192" t="s">
        <v>466</v>
      </c>
      <c r="B1108" s="563" t="s">
        <v>203</v>
      </c>
      <c r="C1108" s="564"/>
      <c r="D1108" s="564"/>
      <c r="E1108" s="564"/>
      <c r="F1108" s="564"/>
      <c r="G1108" s="564"/>
      <c r="H1108" s="564"/>
      <c r="I1108" s="564"/>
      <c r="J1108" s="564"/>
      <c r="K1108" s="564"/>
      <c r="L1108" s="564"/>
      <c r="M1108" s="565"/>
    </row>
    <row r="1109" spans="1:13" ht="18" customHeight="1">
      <c r="A1109" s="192" t="s">
        <v>195</v>
      </c>
      <c r="B1109" s="563" t="s">
        <v>542</v>
      </c>
      <c r="C1109" s="564"/>
      <c r="D1109" s="564"/>
      <c r="E1109" s="564"/>
      <c r="F1109" s="564"/>
      <c r="G1109" s="564"/>
      <c r="H1109" s="564"/>
      <c r="I1109" s="564"/>
      <c r="J1109" s="564"/>
      <c r="K1109" s="564"/>
      <c r="L1109" s="564"/>
      <c r="M1109" s="565"/>
    </row>
    <row r="1110" spans="1:13" ht="18" customHeight="1">
      <c r="A1110" s="527" t="s">
        <v>467</v>
      </c>
      <c r="B1110" s="528"/>
      <c r="C1110" s="528"/>
      <c r="D1110" s="522"/>
      <c r="E1110" s="522"/>
      <c r="F1110" s="522"/>
      <c r="G1110" s="522"/>
      <c r="H1110" s="522"/>
      <c r="I1110" s="522"/>
      <c r="J1110" s="528" t="s">
        <v>468</v>
      </c>
      <c r="K1110" s="528"/>
      <c r="L1110" s="528"/>
      <c r="M1110" s="529"/>
    </row>
    <row r="1111" spans="1:13" ht="18" customHeight="1">
      <c r="A1111" s="527"/>
      <c r="B1111" s="528"/>
      <c r="C1111" s="528"/>
      <c r="D1111" s="522"/>
      <c r="E1111" s="522"/>
      <c r="F1111" s="522"/>
      <c r="G1111" s="522"/>
      <c r="H1111" s="522"/>
      <c r="I1111" s="522"/>
      <c r="J1111" s="528"/>
      <c r="K1111" s="528"/>
      <c r="L1111" s="528"/>
      <c r="M1111" s="529"/>
    </row>
    <row r="1112" spans="1:13" ht="18" customHeight="1">
      <c r="A1112" s="527"/>
      <c r="B1112" s="528"/>
      <c r="C1112" s="528"/>
      <c r="D1112" s="522"/>
      <c r="E1112" s="522"/>
      <c r="F1112" s="522"/>
      <c r="G1112" s="522"/>
      <c r="H1112" s="522"/>
      <c r="I1112" s="522"/>
      <c r="J1112" s="528"/>
      <c r="K1112" s="528"/>
      <c r="L1112" s="528"/>
      <c r="M1112" s="529"/>
    </row>
    <row r="1113" spans="1:13" ht="18" customHeight="1">
      <c r="A1113" s="527"/>
      <c r="B1113" s="528"/>
      <c r="C1113" s="528"/>
      <c r="D1113" s="522"/>
      <c r="E1113" s="522"/>
      <c r="F1113" s="522"/>
      <c r="G1113" s="522"/>
      <c r="H1113" s="522"/>
      <c r="I1113" s="522"/>
      <c r="J1113" s="528"/>
      <c r="K1113" s="528"/>
      <c r="L1113" s="528"/>
      <c r="M1113" s="529"/>
    </row>
    <row r="1114" spans="1:13" ht="18" customHeight="1">
      <c r="A1114" s="514" t="s">
        <v>243</v>
      </c>
      <c r="B1114" s="515"/>
      <c r="C1114" s="515"/>
      <c r="D1114" s="515"/>
      <c r="E1114" s="515"/>
      <c r="F1114" s="515"/>
      <c r="G1114" s="515"/>
      <c r="H1114" s="516" t="s">
        <v>244</v>
      </c>
      <c r="I1114" s="517"/>
      <c r="J1114" s="517"/>
      <c r="K1114" s="517"/>
      <c r="L1114" s="517"/>
      <c r="M1114" s="518"/>
    </row>
    <row r="1115" spans="1:13" ht="18" customHeight="1">
      <c r="A1115" s="200" t="s">
        <v>245</v>
      </c>
      <c r="B1115" s="515" t="s">
        <v>12</v>
      </c>
      <c r="C1115" s="515"/>
      <c r="D1115" s="177" t="s">
        <v>245</v>
      </c>
      <c r="E1115" s="201"/>
      <c r="F1115" s="515" t="s">
        <v>12</v>
      </c>
      <c r="G1115" s="515"/>
      <c r="H1115" s="179"/>
      <c r="I1115" s="179"/>
      <c r="J1115" s="180" t="s">
        <v>246</v>
      </c>
      <c r="K1115" s="179"/>
      <c r="L1115" s="181" t="s">
        <v>12</v>
      </c>
      <c r="M1115" s="182"/>
    </row>
    <row r="1116" spans="1:13" ht="18" customHeight="1">
      <c r="A1116" s="183" t="s">
        <v>247</v>
      </c>
      <c r="B1116" s="511" t="s">
        <v>221</v>
      </c>
      <c r="C1116" s="511"/>
      <c r="D1116" s="511" t="s">
        <v>248</v>
      </c>
      <c r="E1116" s="511"/>
      <c r="F1116" s="511" t="s">
        <v>249</v>
      </c>
      <c r="G1116" s="511"/>
      <c r="H1116" s="179"/>
      <c r="I1116" s="179"/>
      <c r="J1116" s="512">
        <v>3</v>
      </c>
      <c r="K1116" s="513"/>
      <c r="L1116" s="201" t="s">
        <v>236</v>
      </c>
      <c r="M1116" s="182"/>
    </row>
    <row r="1117" spans="1:13" ht="18" customHeight="1">
      <c r="A1117" s="183" t="s">
        <v>250</v>
      </c>
      <c r="B1117" s="511" t="s">
        <v>251</v>
      </c>
      <c r="C1117" s="511"/>
      <c r="D1117" s="511" t="s">
        <v>252</v>
      </c>
      <c r="E1117" s="511"/>
      <c r="F1117" s="511" t="s">
        <v>253</v>
      </c>
      <c r="G1117" s="511"/>
      <c r="H1117" s="179"/>
      <c r="I1117" s="179"/>
      <c r="J1117" s="512">
        <v>2</v>
      </c>
      <c r="K1117" s="513"/>
      <c r="L1117" s="201" t="s">
        <v>232</v>
      </c>
      <c r="M1117" s="182"/>
    </row>
    <row r="1118" spans="1:13" ht="18" customHeight="1">
      <c r="A1118" s="183" t="s">
        <v>254</v>
      </c>
      <c r="B1118" s="511" t="s">
        <v>255</v>
      </c>
      <c r="C1118" s="511"/>
      <c r="D1118" s="511" t="s">
        <v>256</v>
      </c>
      <c r="E1118" s="511"/>
      <c r="F1118" s="511" t="s">
        <v>257</v>
      </c>
      <c r="G1118" s="511"/>
      <c r="H1118" s="179"/>
      <c r="I1118" s="179"/>
      <c r="J1118" s="512">
        <v>1</v>
      </c>
      <c r="K1118" s="513"/>
      <c r="L1118" s="201" t="s">
        <v>258</v>
      </c>
      <c r="M1118" s="182"/>
    </row>
    <row r="1119" spans="1:13" ht="18" customHeight="1" thickBot="1">
      <c r="A1119" s="184" t="s">
        <v>259</v>
      </c>
      <c r="B1119" s="509" t="s">
        <v>260</v>
      </c>
      <c r="C1119" s="509"/>
      <c r="D1119" s="510" t="s">
        <v>261</v>
      </c>
      <c r="E1119" s="510"/>
      <c r="F1119" s="510" t="s">
        <v>262</v>
      </c>
      <c r="G1119" s="510"/>
      <c r="H1119" s="185"/>
      <c r="I1119" s="185"/>
      <c r="J1119" s="185"/>
      <c r="K1119" s="185"/>
      <c r="L1119" s="185"/>
      <c r="M1119" s="186"/>
    </row>
    <row r="1123" spans="1:13" ht="18" customHeight="1" thickBot="1"/>
    <row r="1124" spans="1:13" ht="18" customHeight="1">
      <c r="A1124" s="157"/>
      <c r="B1124" s="557" t="s">
        <v>426</v>
      </c>
      <c r="C1124" s="557"/>
      <c r="D1124" s="557"/>
      <c r="E1124" s="557"/>
      <c r="F1124" s="557"/>
      <c r="G1124" s="557"/>
      <c r="H1124" s="557"/>
      <c r="I1124" s="558"/>
      <c r="J1124" s="559" t="s">
        <v>427</v>
      </c>
      <c r="K1124" s="557"/>
      <c r="L1124" s="557"/>
      <c r="M1124" s="560"/>
    </row>
    <row r="1125" spans="1:13" ht="18" customHeight="1">
      <c r="A1125" s="546" t="s">
        <v>428</v>
      </c>
      <c r="B1125" s="547"/>
      <c r="C1125" s="547"/>
      <c r="D1125" s="547"/>
      <c r="E1125" s="547"/>
      <c r="F1125" s="547"/>
      <c r="G1125" s="547"/>
      <c r="H1125" s="547"/>
      <c r="I1125" s="547"/>
      <c r="J1125" s="547"/>
      <c r="K1125" s="547"/>
      <c r="L1125" s="547"/>
      <c r="M1125" s="548"/>
    </row>
    <row r="1126" spans="1:13" ht="18" customHeight="1">
      <c r="A1126" s="158"/>
      <c r="B1126" s="549" t="s">
        <v>429</v>
      </c>
      <c r="C1126" s="549"/>
      <c r="D1126" s="549"/>
      <c r="E1126" s="550"/>
      <c r="F1126" s="159" t="s">
        <v>430</v>
      </c>
      <c r="G1126" s="159"/>
      <c r="H1126" s="551" t="s">
        <v>431</v>
      </c>
      <c r="I1126" s="552"/>
      <c r="J1126" s="553"/>
      <c r="K1126" s="160" t="s">
        <v>432</v>
      </c>
      <c r="L1126" s="193"/>
      <c r="M1126" s="162"/>
    </row>
    <row r="1127" spans="1:13" ht="18" customHeight="1">
      <c r="A1127" s="554" t="s">
        <v>433</v>
      </c>
      <c r="B1127" s="552"/>
      <c r="C1127" s="552"/>
      <c r="D1127" s="552"/>
      <c r="E1127" s="552"/>
      <c r="F1127" s="552"/>
      <c r="G1127" s="552"/>
      <c r="H1127" s="552"/>
      <c r="I1127" s="552"/>
      <c r="J1127" s="552"/>
      <c r="K1127" s="552"/>
      <c r="L1127" s="552"/>
      <c r="M1127" s="555"/>
    </row>
    <row r="1128" spans="1:13" ht="18" customHeight="1">
      <c r="A1128" s="530" t="s">
        <v>434</v>
      </c>
      <c r="B1128" s="531"/>
      <c r="C1128" s="531"/>
      <c r="D1128" s="531"/>
      <c r="E1128" s="531"/>
      <c r="F1128" s="531"/>
      <c r="G1128" s="531"/>
      <c r="H1128" s="531"/>
      <c r="I1128" s="531"/>
      <c r="J1128" s="531"/>
      <c r="K1128" s="531"/>
      <c r="L1128" s="531"/>
      <c r="M1128" s="556"/>
    </row>
    <row r="1129" spans="1:13" ht="18" customHeight="1">
      <c r="A1129" s="534" t="s">
        <v>435</v>
      </c>
      <c r="B1129" s="535"/>
      <c r="C1129" s="573" t="s">
        <v>35</v>
      </c>
      <c r="D1129" s="569"/>
      <c r="E1129" s="569"/>
      <c r="F1129" s="569"/>
      <c r="G1129" s="570"/>
      <c r="H1129" s="194" t="s">
        <v>436</v>
      </c>
      <c r="I1129" s="164"/>
      <c r="J1129" s="571">
        <v>23</v>
      </c>
      <c r="K1129" s="571"/>
      <c r="L1129" s="571"/>
      <c r="M1129" s="572"/>
    </row>
    <row r="1130" spans="1:13" ht="18" customHeight="1">
      <c r="A1130" s="534" t="s">
        <v>437</v>
      </c>
      <c r="B1130" s="535"/>
      <c r="C1130" s="573" t="s">
        <v>478</v>
      </c>
      <c r="D1130" s="569"/>
      <c r="E1130" s="569"/>
      <c r="F1130" s="569"/>
      <c r="G1130" s="570"/>
      <c r="H1130" s="194" t="s">
        <v>438</v>
      </c>
      <c r="I1130" s="164"/>
      <c r="J1130" s="571">
        <v>1398</v>
      </c>
      <c r="K1130" s="571"/>
      <c r="L1130" s="571"/>
      <c r="M1130" s="572"/>
    </row>
    <row r="1131" spans="1:13" ht="18" customHeight="1">
      <c r="A1131" s="534" t="s">
        <v>439</v>
      </c>
      <c r="B1131" s="535"/>
      <c r="C1131" s="568">
        <v>42396</v>
      </c>
      <c r="D1131" s="569"/>
      <c r="E1131" s="569"/>
      <c r="F1131" s="569"/>
      <c r="G1131" s="570"/>
      <c r="H1131" s="194" t="s">
        <v>440</v>
      </c>
      <c r="I1131" s="164"/>
      <c r="J1131" s="571">
        <v>70051790497</v>
      </c>
      <c r="K1131" s="571"/>
      <c r="L1131" s="571"/>
      <c r="M1131" s="572"/>
    </row>
    <row r="1132" spans="1:13" ht="18" customHeight="1">
      <c r="A1132" s="534" t="s">
        <v>441</v>
      </c>
      <c r="B1132" s="535"/>
      <c r="C1132" s="573" t="s">
        <v>157</v>
      </c>
      <c r="D1132" s="569"/>
      <c r="E1132" s="569"/>
      <c r="F1132" s="569"/>
      <c r="G1132" s="570"/>
      <c r="H1132" s="519" t="s">
        <v>134</v>
      </c>
      <c r="I1132" s="520"/>
      <c r="J1132" s="571" t="s">
        <v>156</v>
      </c>
      <c r="K1132" s="571"/>
      <c r="L1132" s="571"/>
      <c r="M1132" s="572"/>
    </row>
    <row r="1133" spans="1:13" ht="18" customHeight="1">
      <c r="A1133" s="527" t="s">
        <v>442</v>
      </c>
      <c r="B1133" s="528"/>
      <c r="C1133" s="528"/>
      <c r="D1133" s="528"/>
      <c r="E1133" s="528"/>
      <c r="F1133" s="528"/>
      <c r="G1133" s="528"/>
      <c r="H1133" s="528"/>
      <c r="I1133" s="528"/>
      <c r="J1133" s="528"/>
      <c r="K1133" s="528"/>
      <c r="L1133" s="528"/>
      <c r="M1133" s="529"/>
    </row>
    <row r="1134" spans="1:13" ht="18" customHeight="1">
      <c r="A1134" s="541" t="s">
        <v>443</v>
      </c>
      <c r="B1134" s="528" t="s">
        <v>444</v>
      </c>
      <c r="C1134" s="528"/>
      <c r="D1134" s="528"/>
      <c r="E1134" s="528"/>
      <c r="F1134" s="528"/>
      <c r="G1134" s="528"/>
      <c r="H1134" s="528" t="s">
        <v>445</v>
      </c>
      <c r="I1134" s="528"/>
      <c r="J1134" s="528"/>
      <c r="K1134" s="528"/>
      <c r="L1134" s="528"/>
      <c r="M1134" s="529"/>
    </row>
    <row r="1135" spans="1:13" ht="30">
      <c r="A1135" s="541"/>
      <c r="B1135" s="165" t="s">
        <v>446</v>
      </c>
      <c r="C1135" s="165" t="s">
        <v>447</v>
      </c>
      <c r="D1135" s="165" t="s">
        <v>448</v>
      </c>
      <c r="E1135" s="165" t="s">
        <v>449</v>
      </c>
      <c r="F1135" s="165">
        <v>100</v>
      </c>
      <c r="G1135" s="166" t="s">
        <v>126</v>
      </c>
      <c r="H1135" s="165" t="s">
        <v>450</v>
      </c>
      <c r="I1135" s="165" t="s">
        <v>447</v>
      </c>
      <c r="J1135" s="165" t="s">
        <v>448</v>
      </c>
      <c r="K1135" s="165" t="s">
        <v>451</v>
      </c>
      <c r="L1135" s="165">
        <v>100</v>
      </c>
      <c r="M1135" s="167" t="s">
        <v>126</v>
      </c>
    </row>
    <row r="1136" spans="1:13" ht="18" customHeight="1">
      <c r="A1136" s="234" t="s">
        <v>5</v>
      </c>
      <c r="B1136" s="215">
        <v>8.25</v>
      </c>
      <c r="C1136" s="239">
        <v>4</v>
      </c>
      <c r="D1136" s="239">
        <v>4</v>
      </c>
      <c r="E1136" s="215">
        <v>65</v>
      </c>
      <c r="F1136" s="150">
        <v>81.25</v>
      </c>
      <c r="G1136" s="239" t="s">
        <v>251</v>
      </c>
      <c r="H1136" s="239">
        <v>7</v>
      </c>
      <c r="I1136" s="239">
        <v>4</v>
      </c>
      <c r="J1136" s="239">
        <v>4</v>
      </c>
      <c r="K1136" s="246">
        <v>66</v>
      </c>
      <c r="L1136" s="150">
        <v>81</v>
      </c>
      <c r="M1136" s="241" t="s">
        <v>251</v>
      </c>
    </row>
    <row r="1137" spans="1:13" ht="18" customHeight="1">
      <c r="A1137" s="234" t="s">
        <v>6</v>
      </c>
      <c r="B1137" s="217">
        <v>8.75</v>
      </c>
      <c r="C1137" s="239">
        <v>4</v>
      </c>
      <c r="D1137" s="239">
        <v>4</v>
      </c>
      <c r="E1137" s="239">
        <v>61</v>
      </c>
      <c r="F1137" s="150">
        <v>77.75</v>
      </c>
      <c r="G1137" s="239" t="s">
        <v>255</v>
      </c>
      <c r="H1137" s="239">
        <v>7.5</v>
      </c>
      <c r="I1137" s="239">
        <v>4</v>
      </c>
      <c r="J1137" s="239">
        <v>4</v>
      </c>
      <c r="K1137" s="239">
        <v>55</v>
      </c>
      <c r="L1137" s="248">
        <v>70.5</v>
      </c>
      <c r="M1137" s="241" t="s">
        <v>260</v>
      </c>
    </row>
    <row r="1138" spans="1:13" ht="18" customHeight="1">
      <c r="A1138" s="234" t="s">
        <v>452</v>
      </c>
      <c r="B1138" s="239">
        <v>9.25</v>
      </c>
      <c r="C1138" s="239">
        <v>4</v>
      </c>
      <c r="D1138" s="239">
        <v>4</v>
      </c>
      <c r="E1138" s="239">
        <v>57</v>
      </c>
      <c r="F1138" s="233">
        <v>74.25</v>
      </c>
      <c r="G1138" s="239" t="s">
        <v>255</v>
      </c>
      <c r="H1138" s="239">
        <v>7.25</v>
      </c>
      <c r="I1138" s="239">
        <v>4</v>
      </c>
      <c r="J1138" s="239">
        <v>4</v>
      </c>
      <c r="K1138" s="242">
        <v>62</v>
      </c>
      <c r="L1138" s="233">
        <v>77.25</v>
      </c>
      <c r="M1138" s="241" t="s">
        <v>255</v>
      </c>
    </row>
    <row r="1139" spans="1:13" ht="18" customHeight="1">
      <c r="A1139" s="234" t="s">
        <v>417</v>
      </c>
      <c r="B1139" s="239">
        <v>9.75</v>
      </c>
      <c r="C1139" s="239">
        <v>4</v>
      </c>
      <c r="D1139" s="239">
        <v>4</v>
      </c>
      <c r="E1139" s="239">
        <v>57</v>
      </c>
      <c r="F1139" s="233">
        <v>74.75</v>
      </c>
      <c r="G1139" s="239" t="s">
        <v>255</v>
      </c>
      <c r="H1139" s="243">
        <v>7.25</v>
      </c>
      <c r="I1139" s="246">
        <v>4</v>
      </c>
      <c r="J1139" s="246">
        <v>4</v>
      </c>
      <c r="K1139" s="242">
        <v>53</v>
      </c>
      <c r="L1139" s="233">
        <v>68.25</v>
      </c>
      <c r="M1139" s="241" t="s">
        <v>260</v>
      </c>
    </row>
    <row r="1140" spans="1:13" ht="18" customHeight="1">
      <c r="A1140" s="234" t="s">
        <v>474</v>
      </c>
      <c r="B1140" s="239"/>
      <c r="C1140" s="239"/>
      <c r="D1140" s="239"/>
      <c r="E1140" s="244"/>
      <c r="F1140" s="147">
        <v>27.5</v>
      </c>
      <c r="G1140" s="239"/>
      <c r="H1140" s="239"/>
      <c r="I1140" s="239"/>
      <c r="J1140" s="239"/>
      <c r="K1140" s="239"/>
      <c r="L1140" s="239">
        <v>30</v>
      </c>
      <c r="M1140" s="241"/>
    </row>
    <row r="1141" spans="1:13" ht="18" customHeight="1">
      <c r="A1141" s="372" t="s">
        <v>579</v>
      </c>
      <c r="B1141" s="239"/>
      <c r="C1141" s="239"/>
      <c r="D1141" s="239"/>
      <c r="E1141" s="245">
        <v>47</v>
      </c>
      <c r="F1141" s="239"/>
      <c r="G1141" s="239"/>
      <c r="H1141" s="239"/>
      <c r="I1141" s="239"/>
      <c r="J1141" s="239"/>
      <c r="K1141" s="245">
        <v>45</v>
      </c>
      <c r="L1141" s="239"/>
      <c r="M1141" s="241"/>
    </row>
    <row r="1142" spans="1:13" ht="18" customHeight="1">
      <c r="A1142" s="372" t="s">
        <v>580</v>
      </c>
      <c r="B1142" s="239"/>
      <c r="C1142" s="239"/>
      <c r="D1142" s="239"/>
      <c r="E1142" s="239">
        <v>49</v>
      </c>
      <c r="F1142" s="239"/>
      <c r="G1142" s="239"/>
      <c r="H1142" s="239"/>
      <c r="I1142" s="239"/>
      <c r="J1142" s="239"/>
      <c r="K1142" s="239">
        <v>48</v>
      </c>
      <c r="L1142" s="239"/>
      <c r="M1142" s="241"/>
    </row>
    <row r="1143" spans="1:13" ht="26.25">
      <c r="A1143" s="235" t="s">
        <v>454</v>
      </c>
      <c r="B1143" s="235"/>
      <c r="C1143" s="236" t="s">
        <v>455</v>
      </c>
      <c r="D1143" s="187">
        <f>(F1136+F1137+F1138+F1139+F1140)</f>
        <v>335.5</v>
      </c>
      <c r="E1143" s="170"/>
      <c r="F1143" s="236" t="s">
        <v>456</v>
      </c>
      <c r="G1143" s="187">
        <f>(D1143/450)*100</f>
        <v>74.555555555555557</v>
      </c>
      <c r="H1143" s="170"/>
      <c r="I1143" s="171"/>
      <c r="J1143" s="536" t="s">
        <v>457</v>
      </c>
      <c r="K1143" s="536"/>
      <c r="L1143" s="561" t="str">
        <f>IF(G1143&gt;=91,"A1",IF(G1143&gt;=81,"A2",IF(G1143&gt;=71,"B1",IF(G1143&gt;=61,"B2",IF(G1143&gt;=51,"C1",IF(G1143&gt;=41,"C2",IF(G1143&gt;=33,"D","E")))))))</f>
        <v>B1</v>
      </c>
      <c r="M1143" s="561" t="str">
        <f t="shared" ref="M1143:M1145" si="22">IF(K1143&gt;=91,"A1",IF(K1143&gt;=81,"A2",IF(K1143&gt;=71,"B1",IF(K1143&gt;=61,"B2",IF(K1143&gt;=51,"C1",IF(K1143&gt;=41,"C2",IF(K1143&gt;=33,"D","E")))))))</f>
        <v>E</v>
      </c>
    </row>
    <row r="1144" spans="1:13" ht="26.25">
      <c r="A1144" s="172" t="s">
        <v>458</v>
      </c>
      <c r="B1144" s="235"/>
      <c r="C1144" s="236" t="s">
        <v>459</v>
      </c>
      <c r="D1144" s="187">
        <f>(L1136+L1137+L1138+L1139+L1140)</f>
        <v>327</v>
      </c>
      <c r="E1144" s="170"/>
      <c r="F1144" s="236" t="s">
        <v>460</v>
      </c>
      <c r="G1144" s="187">
        <f>D1144/450*100</f>
        <v>72.666666666666671</v>
      </c>
      <c r="H1144" s="170"/>
      <c r="I1144" s="171"/>
      <c r="J1144" s="536" t="s">
        <v>461</v>
      </c>
      <c r="K1144" s="536"/>
      <c r="L1144" s="561" t="str">
        <f>IF(G1144&gt;=91,"A1",IF(G1144&gt;=81,"A2",IF(G1144&gt;=71,"B1",IF(G1144&gt;=61,"B2",IF(G1144&gt;=51,"C1",IF(G1144&gt;=41,"C2",IF(G1144&gt;=33,"D","E")))))))</f>
        <v>B1</v>
      </c>
      <c r="M1144" s="561" t="str">
        <f t="shared" si="22"/>
        <v>E</v>
      </c>
    </row>
    <row r="1145" spans="1:13" ht="18" customHeight="1">
      <c r="A1145" s="237" t="s">
        <v>462</v>
      </c>
      <c r="B1145" s="237"/>
      <c r="C1145" s="237">
        <f>(D1143+D1144)</f>
        <v>662.5</v>
      </c>
      <c r="D1145" s="237" t="s">
        <v>463</v>
      </c>
      <c r="E1145" s="237"/>
      <c r="F1145" s="232"/>
      <c r="G1145" s="237"/>
      <c r="H1145" s="237"/>
      <c r="I1145" s="375">
        <f>(C1145/900)*100</f>
        <v>73.611111111111114</v>
      </c>
      <c r="J1145" s="237" t="s">
        <v>464</v>
      </c>
      <c r="K1145" s="237"/>
      <c r="L1145" s="537" t="str">
        <f>IF(I1145&gt;=91,"A1",IF(I1145&gt;=81,"A2",IF(I1145&gt;=71,"B1",IF(I1145&gt;=61,"B2",IF(I1145&gt;=51,"C1",IF(I1145&gt;=41,"C2",IF(I1145&gt;=33,"D","E")))))))</f>
        <v>B1</v>
      </c>
      <c r="M1145" s="537" t="str">
        <f t="shared" si="22"/>
        <v>E</v>
      </c>
    </row>
    <row r="1146" spans="1:13" ht="18" customHeight="1">
      <c r="A1146" s="576" t="s">
        <v>227</v>
      </c>
      <c r="B1146" s="577"/>
      <c r="C1146" s="577"/>
      <c r="D1146" s="577"/>
      <c r="E1146" s="577"/>
      <c r="F1146" s="577"/>
      <c r="G1146" s="577"/>
      <c r="H1146" s="577"/>
      <c r="I1146" s="577"/>
      <c r="J1146" s="577"/>
      <c r="K1146" s="577"/>
      <c r="L1146" s="577"/>
      <c r="M1146" s="578"/>
    </row>
    <row r="1147" spans="1:13" ht="18" customHeight="1">
      <c r="A1147" s="527" t="s">
        <v>228</v>
      </c>
      <c r="B1147" s="528"/>
      <c r="C1147" s="528"/>
      <c r="D1147" s="528"/>
      <c r="E1147" s="528"/>
      <c r="F1147" s="528"/>
      <c r="G1147" s="528"/>
      <c r="H1147" s="528"/>
      <c r="I1147" s="528"/>
      <c r="J1147" s="528"/>
      <c r="K1147" s="528"/>
      <c r="L1147" s="528"/>
      <c r="M1147" s="529"/>
    </row>
    <row r="1148" spans="1:13" ht="18" customHeight="1">
      <c r="A1148" s="527" t="s">
        <v>229</v>
      </c>
      <c r="B1148" s="528"/>
      <c r="C1148" s="528"/>
      <c r="D1148" s="528"/>
      <c r="E1148" s="528"/>
      <c r="F1148" s="528" t="s">
        <v>230</v>
      </c>
      <c r="G1148" s="528"/>
      <c r="H1148" s="528"/>
      <c r="I1148" s="528"/>
      <c r="J1148" s="528"/>
      <c r="K1148" s="528" t="s">
        <v>465</v>
      </c>
      <c r="L1148" s="528"/>
      <c r="M1148" s="529"/>
    </row>
    <row r="1149" spans="1:13" ht="18" customHeight="1">
      <c r="A1149" s="519" t="s">
        <v>231</v>
      </c>
      <c r="B1149" s="520"/>
      <c r="C1149" s="520"/>
      <c r="D1149" s="520"/>
      <c r="E1149" s="520"/>
      <c r="F1149" s="521" t="s">
        <v>236</v>
      </c>
      <c r="G1149" s="522"/>
      <c r="H1149" s="522"/>
      <c r="I1149" s="522"/>
      <c r="J1149" s="522"/>
      <c r="K1149" s="521" t="s">
        <v>236</v>
      </c>
      <c r="L1149" s="522"/>
      <c r="M1149" s="523"/>
    </row>
    <row r="1150" spans="1:13" ht="18" customHeight="1">
      <c r="A1150" s="527" t="s">
        <v>233</v>
      </c>
      <c r="B1150" s="528"/>
      <c r="C1150" s="528"/>
      <c r="D1150" s="528"/>
      <c r="E1150" s="528"/>
      <c r="F1150" s="528"/>
      <c r="G1150" s="528"/>
      <c r="H1150" s="528"/>
      <c r="I1150" s="528"/>
      <c r="J1150" s="528"/>
      <c r="K1150" s="528"/>
      <c r="L1150" s="528"/>
      <c r="M1150" s="529"/>
    </row>
    <row r="1151" spans="1:13" ht="18" customHeight="1">
      <c r="A1151" s="527" t="s">
        <v>229</v>
      </c>
      <c r="B1151" s="528"/>
      <c r="C1151" s="528"/>
      <c r="D1151" s="528"/>
      <c r="E1151" s="528"/>
      <c r="F1151" s="528" t="s">
        <v>230</v>
      </c>
      <c r="G1151" s="528"/>
      <c r="H1151" s="528"/>
      <c r="I1151" s="528"/>
      <c r="J1151" s="528"/>
      <c r="K1151" s="528" t="s">
        <v>465</v>
      </c>
      <c r="L1151" s="528"/>
      <c r="M1151" s="529"/>
    </row>
    <row r="1152" spans="1:13" ht="18" customHeight="1">
      <c r="A1152" s="534" t="s">
        <v>234</v>
      </c>
      <c r="B1152" s="535"/>
      <c r="C1152" s="535"/>
      <c r="D1152" s="535"/>
      <c r="E1152" s="535"/>
      <c r="F1152" s="528" t="s">
        <v>236</v>
      </c>
      <c r="G1152" s="528"/>
      <c r="H1152" s="528"/>
      <c r="I1152" s="528"/>
      <c r="J1152" s="528"/>
      <c r="K1152" s="528" t="s">
        <v>236</v>
      </c>
      <c r="L1152" s="528"/>
      <c r="M1152" s="529"/>
    </row>
    <row r="1153" spans="1:13" ht="18" customHeight="1">
      <c r="A1153" s="534" t="s">
        <v>235</v>
      </c>
      <c r="B1153" s="535"/>
      <c r="C1153" s="535"/>
      <c r="D1153" s="535"/>
      <c r="E1153" s="535"/>
      <c r="F1153" s="567" t="s">
        <v>232</v>
      </c>
      <c r="G1153" s="522"/>
      <c r="H1153" s="522"/>
      <c r="I1153" s="522"/>
      <c r="J1153" s="522"/>
      <c r="K1153" s="567" t="s">
        <v>232</v>
      </c>
      <c r="L1153" s="522"/>
      <c r="M1153" s="523"/>
    </row>
    <row r="1154" spans="1:13" ht="18" customHeight="1">
      <c r="A1154" s="530" t="s">
        <v>237</v>
      </c>
      <c r="B1154" s="531"/>
      <c r="C1154" s="531"/>
      <c r="D1154" s="531"/>
      <c r="E1154" s="532"/>
      <c r="F1154" s="566" t="s">
        <v>236</v>
      </c>
      <c r="G1154" s="525"/>
      <c r="H1154" s="525"/>
      <c r="I1154" s="525"/>
      <c r="J1154" s="533"/>
      <c r="K1154" s="566" t="s">
        <v>236</v>
      </c>
      <c r="L1154" s="525"/>
      <c r="M1154" s="526"/>
    </row>
    <row r="1155" spans="1:13" ht="18" customHeight="1">
      <c r="A1155" s="530" t="s">
        <v>238</v>
      </c>
      <c r="B1155" s="531"/>
      <c r="C1155" s="531"/>
      <c r="D1155" s="531"/>
      <c r="E1155" s="532"/>
      <c r="F1155" s="566" t="s">
        <v>236</v>
      </c>
      <c r="G1155" s="525"/>
      <c r="H1155" s="525"/>
      <c r="I1155" s="525"/>
      <c r="J1155" s="533"/>
      <c r="K1155" s="566" t="s">
        <v>236</v>
      </c>
      <c r="L1155" s="525"/>
      <c r="M1155" s="526"/>
    </row>
    <row r="1156" spans="1:13" ht="18" customHeight="1">
      <c r="A1156" s="527" t="s">
        <v>239</v>
      </c>
      <c r="B1156" s="528"/>
      <c r="C1156" s="528"/>
      <c r="D1156" s="528"/>
      <c r="E1156" s="528"/>
      <c r="F1156" s="528"/>
      <c r="G1156" s="528"/>
      <c r="H1156" s="528"/>
      <c r="I1156" s="528"/>
      <c r="J1156" s="528"/>
      <c r="K1156" s="528"/>
      <c r="L1156" s="528"/>
      <c r="M1156" s="529"/>
    </row>
    <row r="1157" spans="1:13" ht="18" customHeight="1">
      <c r="A1157" s="527" t="s">
        <v>229</v>
      </c>
      <c r="B1157" s="528"/>
      <c r="C1157" s="528"/>
      <c r="D1157" s="528"/>
      <c r="E1157" s="528"/>
      <c r="F1157" s="528" t="s">
        <v>230</v>
      </c>
      <c r="G1157" s="528"/>
      <c r="H1157" s="528"/>
      <c r="I1157" s="528"/>
      <c r="J1157" s="528"/>
      <c r="K1157" s="528" t="s">
        <v>465</v>
      </c>
      <c r="L1157" s="528"/>
      <c r="M1157" s="529"/>
    </row>
    <row r="1158" spans="1:13" ht="18" customHeight="1">
      <c r="A1158" s="519" t="s">
        <v>240</v>
      </c>
      <c r="B1158" s="520"/>
      <c r="C1158" s="520"/>
      <c r="D1158" s="520"/>
      <c r="E1158" s="520"/>
      <c r="F1158" s="520"/>
      <c r="G1158" s="567" t="s">
        <v>564</v>
      </c>
      <c r="H1158" s="522"/>
      <c r="I1158" s="522"/>
      <c r="J1158" s="522"/>
      <c r="K1158" s="522"/>
      <c r="L1158" s="522"/>
      <c r="M1158" s="523"/>
    </row>
    <row r="1159" spans="1:13" ht="18" customHeight="1">
      <c r="A1159" s="192" t="s">
        <v>466</v>
      </c>
      <c r="B1159" s="563" t="s">
        <v>392</v>
      </c>
      <c r="C1159" s="564"/>
      <c r="D1159" s="564"/>
      <c r="E1159" s="564"/>
      <c r="F1159" s="564"/>
      <c r="G1159" s="564"/>
      <c r="H1159" s="564"/>
      <c r="I1159" s="564"/>
      <c r="J1159" s="564"/>
      <c r="K1159" s="564"/>
      <c r="L1159" s="564"/>
      <c r="M1159" s="565"/>
    </row>
    <row r="1160" spans="1:13" ht="18" customHeight="1">
      <c r="A1160" s="192" t="s">
        <v>195</v>
      </c>
      <c r="B1160" s="563" t="s">
        <v>542</v>
      </c>
      <c r="C1160" s="564"/>
      <c r="D1160" s="564"/>
      <c r="E1160" s="564"/>
      <c r="F1160" s="564"/>
      <c r="G1160" s="564"/>
      <c r="H1160" s="564"/>
      <c r="I1160" s="564"/>
      <c r="J1160" s="564"/>
      <c r="K1160" s="564"/>
      <c r="L1160" s="564"/>
      <c r="M1160" s="565"/>
    </row>
    <row r="1161" spans="1:13" ht="18" customHeight="1">
      <c r="A1161" s="527" t="s">
        <v>467</v>
      </c>
      <c r="B1161" s="528"/>
      <c r="C1161" s="528"/>
      <c r="D1161" s="522"/>
      <c r="E1161" s="522"/>
      <c r="F1161" s="522"/>
      <c r="G1161" s="522"/>
      <c r="H1161" s="522"/>
      <c r="I1161" s="522"/>
      <c r="J1161" s="528" t="s">
        <v>468</v>
      </c>
      <c r="K1161" s="528"/>
      <c r="L1161" s="528"/>
      <c r="M1161" s="529"/>
    </row>
    <row r="1162" spans="1:13" ht="18" customHeight="1">
      <c r="A1162" s="527"/>
      <c r="B1162" s="528"/>
      <c r="C1162" s="528"/>
      <c r="D1162" s="522"/>
      <c r="E1162" s="522"/>
      <c r="F1162" s="522"/>
      <c r="G1162" s="522"/>
      <c r="H1162" s="522"/>
      <c r="I1162" s="522"/>
      <c r="J1162" s="528"/>
      <c r="K1162" s="528"/>
      <c r="L1162" s="528"/>
      <c r="M1162" s="529"/>
    </row>
    <row r="1163" spans="1:13" ht="18" customHeight="1">
      <c r="A1163" s="527"/>
      <c r="B1163" s="528"/>
      <c r="C1163" s="528"/>
      <c r="D1163" s="522"/>
      <c r="E1163" s="522"/>
      <c r="F1163" s="522"/>
      <c r="G1163" s="522"/>
      <c r="H1163" s="522"/>
      <c r="I1163" s="522"/>
      <c r="J1163" s="528"/>
      <c r="K1163" s="528"/>
      <c r="L1163" s="528"/>
      <c r="M1163" s="529"/>
    </row>
    <row r="1164" spans="1:13" ht="18" customHeight="1">
      <c r="A1164" s="527"/>
      <c r="B1164" s="528"/>
      <c r="C1164" s="528"/>
      <c r="D1164" s="522"/>
      <c r="E1164" s="522"/>
      <c r="F1164" s="522"/>
      <c r="G1164" s="522"/>
      <c r="H1164" s="522"/>
      <c r="I1164" s="522"/>
      <c r="J1164" s="528"/>
      <c r="K1164" s="528"/>
      <c r="L1164" s="528"/>
      <c r="M1164" s="529"/>
    </row>
    <row r="1165" spans="1:13" ht="18" customHeight="1">
      <c r="A1165" s="514" t="s">
        <v>243</v>
      </c>
      <c r="B1165" s="515"/>
      <c r="C1165" s="515"/>
      <c r="D1165" s="515"/>
      <c r="E1165" s="515"/>
      <c r="F1165" s="515"/>
      <c r="G1165" s="515"/>
      <c r="H1165" s="516" t="s">
        <v>244</v>
      </c>
      <c r="I1165" s="517"/>
      <c r="J1165" s="517"/>
      <c r="K1165" s="517"/>
      <c r="L1165" s="517"/>
      <c r="M1165" s="518"/>
    </row>
    <row r="1166" spans="1:13" ht="18" customHeight="1">
      <c r="A1166" s="200" t="s">
        <v>245</v>
      </c>
      <c r="B1166" s="515" t="s">
        <v>12</v>
      </c>
      <c r="C1166" s="515"/>
      <c r="D1166" s="177" t="s">
        <v>245</v>
      </c>
      <c r="E1166" s="201"/>
      <c r="F1166" s="515" t="s">
        <v>12</v>
      </c>
      <c r="G1166" s="515"/>
      <c r="H1166" s="179"/>
      <c r="I1166" s="179"/>
      <c r="J1166" s="180" t="s">
        <v>246</v>
      </c>
      <c r="K1166" s="179"/>
      <c r="L1166" s="181" t="s">
        <v>12</v>
      </c>
      <c r="M1166" s="182"/>
    </row>
    <row r="1167" spans="1:13" ht="18" customHeight="1">
      <c r="A1167" s="183" t="s">
        <v>247</v>
      </c>
      <c r="B1167" s="511" t="s">
        <v>221</v>
      </c>
      <c r="C1167" s="511"/>
      <c r="D1167" s="511" t="s">
        <v>248</v>
      </c>
      <c r="E1167" s="511"/>
      <c r="F1167" s="511" t="s">
        <v>249</v>
      </c>
      <c r="G1167" s="511"/>
      <c r="H1167" s="179"/>
      <c r="I1167" s="179"/>
      <c r="J1167" s="512">
        <v>3</v>
      </c>
      <c r="K1167" s="513"/>
      <c r="L1167" s="201" t="s">
        <v>236</v>
      </c>
      <c r="M1167" s="182"/>
    </row>
    <row r="1168" spans="1:13" ht="18" customHeight="1">
      <c r="A1168" s="183" t="s">
        <v>250</v>
      </c>
      <c r="B1168" s="511" t="s">
        <v>251</v>
      </c>
      <c r="C1168" s="511"/>
      <c r="D1168" s="511" t="s">
        <v>252</v>
      </c>
      <c r="E1168" s="511"/>
      <c r="F1168" s="511" t="s">
        <v>253</v>
      </c>
      <c r="G1168" s="511"/>
      <c r="H1168" s="179"/>
      <c r="I1168" s="179"/>
      <c r="J1168" s="512">
        <v>2</v>
      </c>
      <c r="K1168" s="513"/>
      <c r="L1168" s="201" t="s">
        <v>232</v>
      </c>
      <c r="M1168" s="182"/>
    </row>
    <row r="1169" spans="1:13" ht="18" customHeight="1">
      <c r="A1169" s="183" t="s">
        <v>254</v>
      </c>
      <c r="B1169" s="511" t="s">
        <v>255</v>
      </c>
      <c r="C1169" s="511"/>
      <c r="D1169" s="511" t="s">
        <v>256</v>
      </c>
      <c r="E1169" s="511"/>
      <c r="F1169" s="511" t="s">
        <v>257</v>
      </c>
      <c r="G1169" s="511"/>
      <c r="H1169" s="179"/>
      <c r="I1169" s="179"/>
      <c r="J1169" s="512">
        <v>1</v>
      </c>
      <c r="K1169" s="513"/>
      <c r="L1169" s="201" t="s">
        <v>258</v>
      </c>
      <c r="M1169" s="182"/>
    </row>
    <row r="1170" spans="1:13" ht="18" customHeight="1" thickBot="1">
      <c r="A1170" s="184" t="s">
        <v>259</v>
      </c>
      <c r="B1170" s="509" t="s">
        <v>260</v>
      </c>
      <c r="C1170" s="509"/>
      <c r="D1170" s="510" t="s">
        <v>261</v>
      </c>
      <c r="E1170" s="510"/>
      <c r="F1170" s="510" t="s">
        <v>262</v>
      </c>
      <c r="G1170" s="510"/>
      <c r="H1170" s="185"/>
      <c r="I1170" s="185"/>
      <c r="J1170" s="185"/>
      <c r="K1170" s="185"/>
      <c r="L1170" s="185"/>
      <c r="M1170" s="186"/>
    </row>
    <row r="1174" spans="1:13" ht="18" customHeight="1" thickBot="1"/>
    <row r="1175" spans="1:13" ht="18" customHeight="1">
      <c r="A1175" s="157"/>
      <c r="B1175" s="557" t="s">
        <v>426</v>
      </c>
      <c r="C1175" s="557"/>
      <c r="D1175" s="557"/>
      <c r="E1175" s="557"/>
      <c r="F1175" s="557"/>
      <c r="G1175" s="557"/>
      <c r="H1175" s="557"/>
      <c r="I1175" s="558"/>
      <c r="J1175" s="559" t="s">
        <v>427</v>
      </c>
      <c r="K1175" s="557"/>
      <c r="L1175" s="557"/>
      <c r="M1175" s="560"/>
    </row>
    <row r="1176" spans="1:13" ht="18" customHeight="1">
      <c r="A1176" s="546" t="s">
        <v>428</v>
      </c>
      <c r="B1176" s="547"/>
      <c r="C1176" s="547"/>
      <c r="D1176" s="547"/>
      <c r="E1176" s="547"/>
      <c r="F1176" s="547"/>
      <c r="G1176" s="547"/>
      <c r="H1176" s="547"/>
      <c r="I1176" s="547"/>
      <c r="J1176" s="547"/>
      <c r="K1176" s="547"/>
      <c r="L1176" s="547"/>
      <c r="M1176" s="548"/>
    </row>
    <row r="1177" spans="1:13" ht="18" customHeight="1">
      <c r="A1177" s="158"/>
      <c r="B1177" s="549" t="s">
        <v>429</v>
      </c>
      <c r="C1177" s="549"/>
      <c r="D1177" s="549"/>
      <c r="E1177" s="550"/>
      <c r="F1177" s="159" t="s">
        <v>430</v>
      </c>
      <c r="G1177" s="159"/>
      <c r="H1177" s="551" t="s">
        <v>431</v>
      </c>
      <c r="I1177" s="552"/>
      <c r="J1177" s="553"/>
      <c r="K1177" s="160" t="s">
        <v>432</v>
      </c>
      <c r="L1177" s="193"/>
      <c r="M1177" s="162"/>
    </row>
    <row r="1178" spans="1:13" ht="18" customHeight="1">
      <c r="A1178" s="554" t="s">
        <v>433</v>
      </c>
      <c r="B1178" s="552"/>
      <c r="C1178" s="552"/>
      <c r="D1178" s="552"/>
      <c r="E1178" s="552"/>
      <c r="F1178" s="552"/>
      <c r="G1178" s="552"/>
      <c r="H1178" s="552"/>
      <c r="I1178" s="552"/>
      <c r="J1178" s="552"/>
      <c r="K1178" s="552"/>
      <c r="L1178" s="552"/>
      <c r="M1178" s="555"/>
    </row>
    <row r="1179" spans="1:13" ht="18" customHeight="1">
      <c r="A1179" s="530" t="s">
        <v>434</v>
      </c>
      <c r="B1179" s="531"/>
      <c r="C1179" s="531"/>
      <c r="D1179" s="531"/>
      <c r="E1179" s="531"/>
      <c r="F1179" s="531"/>
      <c r="G1179" s="531"/>
      <c r="H1179" s="531"/>
      <c r="I1179" s="531"/>
      <c r="J1179" s="531"/>
      <c r="K1179" s="531"/>
      <c r="L1179" s="531"/>
      <c r="M1179" s="556"/>
    </row>
    <row r="1180" spans="1:13" ht="18" customHeight="1">
      <c r="A1180" s="534" t="s">
        <v>435</v>
      </c>
      <c r="B1180" s="535"/>
      <c r="C1180" s="573" t="s">
        <v>36</v>
      </c>
      <c r="D1180" s="569"/>
      <c r="E1180" s="569"/>
      <c r="F1180" s="569"/>
      <c r="G1180" s="570"/>
      <c r="H1180" s="194" t="s">
        <v>436</v>
      </c>
      <c r="I1180" s="164"/>
      <c r="J1180" s="571">
        <v>24</v>
      </c>
      <c r="K1180" s="571"/>
      <c r="L1180" s="571"/>
      <c r="M1180" s="572"/>
    </row>
    <row r="1181" spans="1:13" ht="18" customHeight="1">
      <c r="A1181" s="534" t="s">
        <v>437</v>
      </c>
      <c r="B1181" s="535"/>
      <c r="C1181" s="573" t="s">
        <v>478</v>
      </c>
      <c r="D1181" s="569"/>
      <c r="E1181" s="569"/>
      <c r="F1181" s="569"/>
      <c r="G1181" s="570"/>
      <c r="H1181" s="194" t="s">
        <v>438</v>
      </c>
      <c r="I1181" s="164"/>
      <c r="J1181" s="571">
        <v>1462</v>
      </c>
      <c r="K1181" s="571"/>
      <c r="L1181" s="571"/>
      <c r="M1181" s="572"/>
    </row>
    <row r="1182" spans="1:13" ht="18" customHeight="1">
      <c r="A1182" s="534" t="s">
        <v>439</v>
      </c>
      <c r="B1182" s="535"/>
      <c r="C1182" s="568">
        <v>42242</v>
      </c>
      <c r="D1182" s="569"/>
      <c r="E1182" s="569"/>
      <c r="F1182" s="569"/>
      <c r="G1182" s="570"/>
      <c r="H1182" s="194" t="s">
        <v>440</v>
      </c>
      <c r="I1182" s="164"/>
      <c r="J1182" s="571">
        <v>9149451646</v>
      </c>
      <c r="K1182" s="571"/>
      <c r="L1182" s="571"/>
      <c r="M1182" s="572"/>
    </row>
    <row r="1183" spans="1:13" ht="18" customHeight="1">
      <c r="A1183" s="534" t="s">
        <v>441</v>
      </c>
      <c r="B1183" s="535"/>
      <c r="C1183" s="573" t="s">
        <v>159</v>
      </c>
      <c r="D1183" s="569"/>
      <c r="E1183" s="569"/>
      <c r="F1183" s="569"/>
      <c r="G1183" s="570"/>
      <c r="H1183" s="519" t="s">
        <v>134</v>
      </c>
      <c r="I1183" s="520"/>
      <c r="J1183" s="571" t="s">
        <v>158</v>
      </c>
      <c r="K1183" s="571"/>
      <c r="L1183" s="571"/>
      <c r="M1183" s="572"/>
    </row>
    <row r="1184" spans="1:13" ht="18" customHeight="1">
      <c r="A1184" s="527" t="s">
        <v>442</v>
      </c>
      <c r="B1184" s="528"/>
      <c r="C1184" s="528"/>
      <c r="D1184" s="528"/>
      <c r="E1184" s="528"/>
      <c r="F1184" s="528"/>
      <c r="G1184" s="528"/>
      <c r="H1184" s="528"/>
      <c r="I1184" s="528"/>
      <c r="J1184" s="528"/>
      <c r="K1184" s="528"/>
      <c r="L1184" s="528"/>
      <c r="M1184" s="529"/>
    </row>
    <row r="1185" spans="1:14" ht="18" customHeight="1">
      <c r="A1185" s="541" t="s">
        <v>443</v>
      </c>
      <c r="B1185" s="528" t="s">
        <v>444</v>
      </c>
      <c r="C1185" s="528"/>
      <c r="D1185" s="528"/>
      <c r="E1185" s="528"/>
      <c r="F1185" s="528"/>
      <c r="G1185" s="528"/>
      <c r="H1185" s="528" t="s">
        <v>445</v>
      </c>
      <c r="I1185" s="528"/>
      <c r="J1185" s="528"/>
      <c r="K1185" s="528"/>
      <c r="L1185" s="528"/>
      <c r="M1185" s="529"/>
    </row>
    <row r="1186" spans="1:14" ht="30">
      <c r="A1186" s="541"/>
      <c r="B1186" s="165" t="s">
        <v>446</v>
      </c>
      <c r="C1186" s="165" t="s">
        <v>447</v>
      </c>
      <c r="D1186" s="165" t="s">
        <v>448</v>
      </c>
      <c r="E1186" s="165" t="s">
        <v>449</v>
      </c>
      <c r="F1186" s="165">
        <v>100</v>
      </c>
      <c r="G1186" s="166" t="s">
        <v>126</v>
      </c>
      <c r="H1186" s="165" t="s">
        <v>450</v>
      </c>
      <c r="I1186" s="165" t="s">
        <v>447</v>
      </c>
      <c r="J1186" s="165" t="s">
        <v>448</v>
      </c>
      <c r="K1186" s="165" t="s">
        <v>451</v>
      </c>
      <c r="L1186" s="165">
        <v>100</v>
      </c>
      <c r="M1186" s="167" t="s">
        <v>126</v>
      </c>
    </row>
    <row r="1187" spans="1:14" ht="18" customHeight="1">
      <c r="A1187" s="192" t="s">
        <v>5</v>
      </c>
      <c r="B1187" s="215">
        <v>10</v>
      </c>
      <c r="C1187" s="239">
        <v>5</v>
      </c>
      <c r="D1187" s="239">
        <v>5</v>
      </c>
      <c r="E1187" s="215">
        <v>80</v>
      </c>
      <c r="F1187" s="249">
        <v>100</v>
      </c>
      <c r="G1187" s="239" t="s">
        <v>221</v>
      </c>
      <c r="H1187" s="239">
        <v>9.25</v>
      </c>
      <c r="I1187" s="239">
        <v>5</v>
      </c>
      <c r="J1187" s="239">
        <v>5</v>
      </c>
      <c r="K1187" s="246">
        <v>79</v>
      </c>
      <c r="L1187" s="150">
        <v>98.25</v>
      </c>
      <c r="M1187" s="241" t="s">
        <v>221</v>
      </c>
      <c r="N1187" s="232"/>
    </row>
    <row r="1188" spans="1:14" ht="18" customHeight="1">
      <c r="A1188" s="192" t="s">
        <v>6</v>
      </c>
      <c r="B1188" s="217">
        <v>10</v>
      </c>
      <c r="C1188" s="239">
        <v>5</v>
      </c>
      <c r="D1188" s="239">
        <v>5</v>
      </c>
      <c r="E1188" s="239">
        <v>80</v>
      </c>
      <c r="F1188" s="249">
        <v>100</v>
      </c>
      <c r="G1188" s="239" t="s">
        <v>221</v>
      </c>
      <c r="H1188" s="239">
        <v>10</v>
      </c>
      <c r="I1188" s="239">
        <v>5</v>
      </c>
      <c r="J1188" s="239">
        <v>5</v>
      </c>
      <c r="K1188" s="239">
        <v>78</v>
      </c>
      <c r="L1188" s="249">
        <v>98</v>
      </c>
      <c r="M1188" s="241" t="s">
        <v>221</v>
      </c>
      <c r="N1188" s="232"/>
    </row>
    <row r="1189" spans="1:14" ht="18" customHeight="1">
      <c r="A1189" s="192" t="s">
        <v>452</v>
      </c>
      <c r="B1189" s="239">
        <v>10</v>
      </c>
      <c r="C1189" s="239">
        <v>5</v>
      </c>
      <c r="D1189" s="239">
        <v>5</v>
      </c>
      <c r="E1189" s="239">
        <v>80</v>
      </c>
      <c r="F1189" s="233">
        <v>100</v>
      </c>
      <c r="G1189" s="239" t="s">
        <v>221</v>
      </c>
      <c r="H1189" s="239">
        <v>9.75</v>
      </c>
      <c r="I1189" s="239">
        <v>5</v>
      </c>
      <c r="J1189" s="239">
        <v>5</v>
      </c>
      <c r="K1189" s="242">
        <v>79</v>
      </c>
      <c r="L1189" s="233">
        <v>98.75</v>
      </c>
      <c r="M1189" s="241" t="s">
        <v>221</v>
      </c>
      <c r="N1189" s="232"/>
    </row>
    <row r="1190" spans="1:14" ht="18" customHeight="1">
      <c r="A1190" s="192" t="s">
        <v>417</v>
      </c>
      <c r="B1190" s="239">
        <v>10</v>
      </c>
      <c r="C1190" s="239">
        <v>5</v>
      </c>
      <c r="D1190" s="239">
        <v>5</v>
      </c>
      <c r="E1190" s="239">
        <v>80</v>
      </c>
      <c r="F1190" s="233">
        <v>100</v>
      </c>
      <c r="G1190" s="239" t="s">
        <v>221</v>
      </c>
      <c r="H1190" s="243">
        <v>10</v>
      </c>
      <c r="I1190" s="246">
        <v>5</v>
      </c>
      <c r="J1190" s="246">
        <v>5</v>
      </c>
      <c r="K1190" s="242">
        <v>80</v>
      </c>
      <c r="L1190" s="233">
        <v>100</v>
      </c>
      <c r="M1190" s="241" t="s">
        <v>221</v>
      </c>
      <c r="N1190" s="232"/>
    </row>
    <row r="1191" spans="1:14" ht="18" customHeight="1">
      <c r="A1191" s="192" t="s">
        <v>489</v>
      </c>
      <c r="B1191" s="239"/>
      <c r="C1191" s="239"/>
      <c r="D1191" s="239"/>
      <c r="E1191" s="244"/>
      <c r="F1191" s="147">
        <v>50</v>
      </c>
      <c r="G1191" s="239"/>
      <c r="H1191" s="239"/>
      <c r="I1191" s="239"/>
      <c r="J1191" s="239"/>
      <c r="K1191" s="239"/>
      <c r="L1191" s="239">
        <v>50</v>
      </c>
      <c r="M1191" s="241"/>
      <c r="N1191" s="232"/>
    </row>
    <row r="1192" spans="1:14" ht="18" customHeight="1">
      <c r="A1192" s="372" t="s">
        <v>579</v>
      </c>
      <c r="B1192" s="239"/>
      <c r="C1192" s="239"/>
      <c r="D1192" s="239"/>
      <c r="E1192" s="245">
        <v>50</v>
      </c>
      <c r="F1192" s="239"/>
      <c r="G1192" s="239"/>
      <c r="H1192" s="239"/>
      <c r="I1192" s="239"/>
      <c r="J1192" s="239"/>
      <c r="K1192" s="245">
        <v>50</v>
      </c>
      <c r="L1192" s="239"/>
      <c r="M1192" s="241"/>
      <c r="N1192" s="232"/>
    </row>
    <row r="1193" spans="1:14" ht="18" customHeight="1">
      <c r="A1193" s="372" t="s">
        <v>580</v>
      </c>
      <c r="B1193" s="239"/>
      <c r="C1193" s="239"/>
      <c r="D1193" s="239"/>
      <c r="E1193" s="239">
        <v>50</v>
      </c>
      <c r="F1193" s="239"/>
      <c r="G1193" s="239"/>
      <c r="H1193" s="239"/>
      <c r="I1193" s="239"/>
      <c r="J1193" s="239"/>
      <c r="K1193" s="239">
        <v>50</v>
      </c>
      <c r="L1193" s="239"/>
      <c r="M1193" s="241"/>
      <c r="N1193" s="232"/>
    </row>
    <row r="1194" spans="1:14" ht="26.25">
      <c r="A1194" s="193" t="s">
        <v>454</v>
      </c>
      <c r="B1194" s="235"/>
      <c r="C1194" s="236" t="s">
        <v>455</v>
      </c>
      <c r="D1194" s="187">
        <f>(F1187+F1188+F1189+F1190+F1191)</f>
        <v>450</v>
      </c>
      <c r="E1194" s="170"/>
      <c r="F1194" s="236" t="s">
        <v>456</v>
      </c>
      <c r="G1194" s="170">
        <f>(D1194/450)*100</f>
        <v>100</v>
      </c>
      <c r="H1194" s="170"/>
      <c r="I1194" s="171"/>
      <c r="J1194" s="536" t="s">
        <v>457</v>
      </c>
      <c r="K1194" s="536"/>
      <c r="L1194" s="561" t="str">
        <f>IF(G1194&gt;=91,"A1",IF(G1194&gt;=81,"A2",IF(G1194&gt;=71,"B1",IF(G1194&gt;=61,"B2",IF(G1194&gt;=51,"C1",IF(G1194&gt;=41,"C2",IF(G1194&gt;=33,"D","E")))))))</f>
        <v>A1</v>
      </c>
      <c r="M1194" s="561" t="str">
        <f t="shared" ref="M1194:M1196" si="23">IF(K1194&gt;=91,"A1",IF(K1194&gt;=81,"A2",IF(K1194&gt;=71,"B1",IF(K1194&gt;=61,"B2",IF(K1194&gt;=51,"C1",IF(K1194&gt;=41,"C2",IF(K1194&gt;=33,"D","E")))))))</f>
        <v>E</v>
      </c>
      <c r="N1194" s="232"/>
    </row>
    <row r="1195" spans="1:14" ht="26.25">
      <c r="A1195" s="172" t="s">
        <v>458</v>
      </c>
      <c r="B1195" s="235"/>
      <c r="C1195" s="236" t="s">
        <v>459</v>
      </c>
      <c r="D1195" s="187">
        <f>(L1187+L1188+L1189+L1190+L1191)</f>
        <v>445</v>
      </c>
      <c r="E1195" s="170"/>
      <c r="F1195" s="236" t="s">
        <v>460</v>
      </c>
      <c r="G1195" s="187">
        <f>D1195/450*100</f>
        <v>98.888888888888886</v>
      </c>
      <c r="H1195" s="170"/>
      <c r="I1195" s="171"/>
      <c r="J1195" s="536" t="s">
        <v>461</v>
      </c>
      <c r="K1195" s="536"/>
      <c r="L1195" s="561" t="str">
        <f>IF(G1195&gt;=91,"A1",IF(G1195&gt;=81,"A2",IF(G1195&gt;=71,"B1",IF(G1195&gt;=61,"B2",IF(G1195&gt;=51,"C1",IF(G1195&gt;=41,"C2",IF(G1195&gt;=33,"D","E")))))))</f>
        <v>A1</v>
      </c>
      <c r="M1195" s="561" t="str">
        <f t="shared" si="23"/>
        <v>E</v>
      </c>
      <c r="N1195" s="232"/>
    </row>
    <row r="1196" spans="1:14" ht="18" customHeight="1">
      <c r="A1196" s="197" t="s">
        <v>462</v>
      </c>
      <c r="B1196" s="237"/>
      <c r="C1196" s="237">
        <f>(D1194+D1195)</f>
        <v>895</v>
      </c>
      <c r="D1196" s="237" t="s">
        <v>463</v>
      </c>
      <c r="E1196" s="237"/>
      <c r="F1196" s="232"/>
      <c r="G1196" s="237"/>
      <c r="H1196" s="237"/>
      <c r="I1196" s="375">
        <f>(C1196/900)*100</f>
        <v>99.444444444444443</v>
      </c>
      <c r="J1196" s="237" t="s">
        <v>464</v>
      </c>
      <c r="K1196" s="237"/>
      <c r="L1196" s="537" t="str">
        <f>IF(I1196&gt;=91,"A1",IF(I1196&gt;=81,"A2",IF(I1196&gt;=71,"B1",IF(I1196&gt;=61,"B2",IF(I1196&gt;=51,"C1",IF(I1196&gt;=41,"C2",IF(I1196&gt;=33,"D","E")))))))</f>
        <v>A1</v>
      </c>
      <c r="M1196" s="537" t="str">
        <f t="shared" si="23"/>
        <v>E</v>
      </c>
      <c r="N1196" s="232"/>
    </row>
    <row r="1197" spans="1:14" ht="18" customHeight="1">
      <c r="A1197" s="538" t="s">
        <v>227</v>
      </c>
      <c r="B1197" s="539"/>
      <c r="C1197" s="539"/>
      <c r="D1197" s="539"/>
      <c r="E1197" s="539"/>
      <c r="F1197" s="539"/>
      <c r="G1197" s="539"/>
      <c r="H1197" s="539"/>
      <c r="I1197" s="539"/>
      <c r="J1197" s="539"/>
      <c r="K1197" s="539"/>
      <c r="L1197" s="539"/>
      <c r="M1197" s="540"/>
    </row>
    <row r="1198" spans="1:14" ht="18" customHeight="1">
      <c r="A1198" s="527" t="s">
        <v>228</v>
      </c>
      <c r="B1198" s="528"/>
      <c r="C1198" s="528"/>
      <c r="D1198" s="528"/>
      <c r="E1198" s="528"/>
      <c r="F1198" s="528"/>
      <c r="G1198" s="528"/>
      <c r="H1198" s="528"/>
      <c r="I1198" s="528"/>
      <c r="J1198" s="528"/>
      <c r="K1198" s="528"/>
      <c r="L1198" s="528"/>
      <c r="M1198" s="529"/>
    </row>
    <row r="1199" spans="1:14" ht="18" customHeight="1">
      <c r="A1199" s="527" t="s">
        <v>229</v>
      </c>
      <c r="B1199" s="528"/>
      <c r="C1199" s="528"/>
      <c r="D1199" s="528"/>
      <c r="E1199" s="528"/>
      <c r="F1199" s="528" t="s">
        <v>230</v>
      </c>
      <c r="G1199" s="528"/>
      <c r="H1199" s="528"/>
      <c r="I1199" s="528"/>
      <c r="J1199" s="528"/>
      <c r="K1199" s="528" t="s">
        <v>465</v>
      </c>
      <c r="L1199" s="528"/>
      <c r="M1199" s="529"/>
    </row>
    <row r="1200" spans="1:14" ht="18" customHeight="1">
      <c r="A1200" s="519" t="s">
        <v>231</v>
      </c>
      <c r="B1200" s="520"/>
      <c r="C1200" s="520"/>
      <c r="D1200" s="520"/>
      <c r="E1200" s="520"/>
      <c r="F1200" s="521" t="s">
        <v>236</v>
      </c>
      <c r="G1200" s="522"/>
      <c r="H1200" s="522"/>
      <c r="I1200" s="522"/>
      <c r="J1200" s="522"/>
      <c r="K1200" s="521" t="s">
        <v>236</v>
      </c>
      <c r="L1200" s="522"/>
      <c r="M1200" s="523"/>
    </row>
    <row r="1201" spans="1:13" ht="18" customHeight="1">
      <c r="A1201" s="527" t="s">
        <v>233</v>
      </c>
      <c r="B1201" s="528"/>
      <c r="C1201" s="528"/>
      <c r="D1201" s="528"/>
      <c r="E1201" s="528"/>
      <c r="F1201" s="528"/>
      <c r="G1201" s="528"/>
      <c r="H1201" s="528"/>
      <c r="I1201" s="528"/>
      <c r="J1201" s="528"/>
      <c r="K1201" s="528"/>
      <c r="L1201" s="528"/>
      <c r="M1201" s="529"/>
    </row>
    <row r="1202" spans="1:13" ht="18" customHeight="1">
      <c r="A1202" s="527" t="s">
        <v>229</v>
      </c>
      <c r="B1202" s="528"/>
      <c r="C1202" s="528"/>
      <c r="D1202" s="528"/>
      <c r="E1202" s="528"/>
      <c r="F1202" s="528" t="s">
        <v>230</v>
      </c>
      <c r="G1202" s="528"/>
      <c r="H1202" s="528"/>
      <c r="I1202" s="528"/>
      <c r="J1202" s="528"/>
      <c r="K1202" s="528" t="s">
        <v>465</v>
      </c>
      <c r="L1202" s="528"/>
      <c r="M1202" s="529"/>
    </row>
    <row r="1203" spans="1:13" ht="18" customHeight="1">
      <c r="A1203" s="534" t="s">
        <v>234</v>
      </c>
      <c r="B1203" s="535"/>
      <c r="C1203" s="535"/>
      <c r="D1203" s="535"/>
      <c r="E1203" s="535"/>
      <c r="F1203" s="528" t="s">
        <v>236</v>
      </c>
      <c r="G1203" s="528"/>
      <c r="H1203" s="528"/>
      <c r="I1203" s="528"/>
      <c r="J1203" s="528"/>
      <c r="K1203" s="528" t="s">
        <v>236</v>
      </c>
      <c r="L1203" s="528"/>
      <c r="M1203" s="529"/>
    </row>
    <row r="1204" spans="1:13" ht="18" customHeight="1">
      <c r="A1204" s="534" t="s">
        <v>235</v>
      </c>
      <c r="B1204" s="535"/>
      <c r="C1204" s="535"/>
      <c r="D1204" s="535"/>
      <c r="E1204" s="535"/>
      <c r="F1204" s="567" t="s">
        <v>236</v>
      </c>
      <c r="G1204" s="522"/>
      <c r="H1204" s="522"/>
      <c r="I1204" s="522"/>
      <c r="J1204" s="522"/>
      <c r="K1204" s="567" t="s">
        <v>236</v>
      </c>
      <c r="L1204" s="522"/>
      <c r="M1204" s="523"/>
    </row>
    <row r="1205" spans="1:13" ht="18" customHeight="1">
      <c r="A1205" s="530" t="s">
        <v>237</v>
      </c>
      <c r="B1205" s="531"/>
      <c r="C1205" s="531"/>
      <c r="D1205" s="531"/>
      <c r="E1205" s="532"/>
      <c r="F1205" s="566" t="s">
        <v>236</v>
      </c>
      <c r="G1205" s="525"/>
      <c r="H1205" s="525"/>
      <c r="I1205" s="525"/>
      <c r="J1205" s="533"/>
      <c r="K1205" s="566" t="s">
        <v>236</v>
      </c>
      <c r="L1205" s="525"/>
      <c r="M1205" s="526"/>
    </row>
    <row r="1206" spans="1:13" ht="18" customHeight="1">
      <c r="A1206" s="530" t="s">
        <v>238</v>
      </c>
      <c r="B1206" s="531"/>
      <c r="C1206" s="531"/>
      <c r="D1206" s="531"/>
      <c r="E1206" s="532"/>
      <c r="F1206" s="566" t="s">
        <v>236</v>
      </c>
      <c r="G1206" s="525"/>
      <c r="H1206" s="525"/>
      <c r="I1206" s="525"/>
      <c r="J1206" s="533"/>
      <c r="K1206" s="566" t="s">
        <v>236</v>
      </c>
      <c r="L1206" s="525"/>
      <c r="M1206" s="526"/>
    </row>
    <row r="1207" spans="1:13" ht="18" customHeight="1">
      <c r="A1207" s="527" t="s">
        <v>239</v>
      </c>
      <c r="B1207" s="528"/>
      <c r="C1207" s="528"/>
      <c r="D1207" s="528"/>
      <c r="E1207" s="528"/>
      <c r="F1207" s="528"/>
      <c r="G1207" s="528"/>
      <c r="H1207" s="528"/>
      <c r="I1207" s="528"/>
      <c r="J1207" s="528"/>
      <c r="K1207" s="528"/>
      <c r="L1207" s="528"/>
      <c r="M1207" s="529"/>
    </row>
    <row r="1208" spans="1:13" ht="18" customHeight="1">
      <c r="A1208" s="527" t="s">
        <v>229</v>
      </c>
      <c r="B1208" s="528"/>
      <c r="C1208" s="528"/>
      <c r="D1208" s="528"/>
      <c r="E1208" s="528"/>
      <c r="F1208" s="528" t="s">
        <v>230</v>
      </c>
      <c r="G1208" s="528"/>
      <c r="H1208" s="528"/>
      <c r="I1208" s="528"/>
      <c r="J1208" s="528"/>
      <c r="K1208" s="528" t="s">
        <v>465</v>
      </c>
      <c r="L1208" s="528"/>
      <c r="M1208" s="529"/>
    </row>
    <row r="1209" spans="1:13" ht="18" customHeight="1">
      <c r="A1209" s="519" t="s">
        <v>240</v>
      </c>
      <c r="B1209" s="520"/>
      <c r="C1209" s="520"/>
      <c r="D1209" s="520"/>
      <c r="E1209" s="520"/>
      <c r="F1209" s="520"/>
      <c r="G1209" s="567" t="s">
        <v>566</v>
      </c>
      <c r="H1209" s="522"/>
      <c r="I1209" s="522"/>
      <c r="J1209" s="522"/>
      <c r="K1209" s="522"/>
      <c r="L1209" s="522"/>
      <c r="M1209" s="523"/>
    </row>
    <row r="1210" spans="1:13" ht="18" customHeight="1">
      <c r="A1210" s="192" t="s">
        <v>466</v>
      </c>
      <c r="B1210" s="563" t="s">
        <v>210</v>
      </c>
      <c r="C1210" s="564"/>
      <c r="D1210" s="564"/>
      <c r="E1210" s="564"/>
      <c r="F1210" s="564"/>
      <c r="G1210" s="564"/>
      <c r="H1210" s="564"/>
      <c r="I1210" s="564"/>
      <c r="J1210" s="564"/>
      <c r="K1210" s="564"/>
      <c r="L1210" s="564"/>
      <c r="M1210" s="565"/>
    </row>
    <row r="1211" spans="1:13" ht="18" customHeight="1">
      <c r="A1211" s="192" t="s">
        <v>195</v>
      </c>
      <c r="B1211" s="563" t="s">
        <v>542</v>
      </c>
      <c r="C1211" s="564"/>
      <c r="D1211" s="564"/>
      <c r="E1211" s="564"/>
      <c r="F1211" s="564"/>
      <c r="G1211" s="564"/>
      <c r="H1211" s="564"/>
      <c r="I1211" s="564"/>
      <c r="J1211" s="564"/>
      <c r="K1211" s="564"/>
      <c r="L1211" s="564"/>
      <c r="M1211" s="565"/>
    </row>
    <row r="1212" spans="1:13" ht="18" customHeight="1">
      <c r="A1212" s="527" t="s">
        <v>467</v>
      </c>
      <c r="B1212" s="528"/>
      <c r="C1212" s="528"/>
      <c r="D1212" s="522"/>
      <c r="E1212" s="522"/>
      <c r="F1212" s="522"/>
      <c r="G1212" s="522"/>
      <c r="H1212" s="522"/>
      <c r="I1212" s="522"/>
      <c r="J1212" s="528" t="s">
        <v>468</v>
      </c>
      <c r="K1212" s="528"/>
      <c r="L1212" s="528"/>
      <c r="M1212" s="529"/>
    </row>
    <row r="1213" spans="1:13" ht="18" customHeight="1">
      <c r="A1213" s="527"/>
      <c r="B1213" s="528"/>
      <c r="C1213" s="528"/>
      <c r="D1213" s="522"/>
      <c r="E1213" s="522"/>
      <c r="F1213" s="522"/>
      <c r="G1213" s="522"/>
      <c r="H1213" s="522"/>
      <c r="I1213" s="522"/>
      <c r="J1213" s="528"/>
      <c r="K1213" s="528"/>
      <c r="L1213" s="528"/>
      <c r="M1213" s="529"/>
    </row>
    <row r="1214" spans="1:13" ht="18" customHeight="1">
      <c r="A1214" s="527"/>
      <c r="B1214" s="528"/>
      <c r="C1214" s="528"/>
      <c r="D1214" s="522"/>
      <c r="E1214" s="522"/>
      <c r="F1214" s="522"/>
      <c r="G1214" s="522"/>
      <c r="H1214" s="522"/>
      <c r="I1214" s="522"/>
      <c r="J1214" s="528"/>
      <c r="K1214" s="528"/>
      <c r="L1214" s="528"/>
      <c r="M1214" s="529"/>
    </row>
    <row r="1215" spans="1:13" ht="18" customHeight="1">
      <c r="A1215" s="527"/>
      <c r="B1215" s="528"/>
      <c r="C1215" s="528"/>
      <c r="D1215" s="522"/>
      <c r="E1215" s="522"/>
      <c r="F1215" s="522"/>
      <c r="G1215" s="522"/>
      <c r="H1215" s="522"/>
      <c r="I1215" s="522"/>
      <c r="J1215" s="528"/>
      <c r="K1215" s="528"/>
      <c r="L1215" s="528"/>
      <c r="M1215" s="529"/>
    </row>
    <row r="1216" spans="1:13" ht="18" customHeight="1">
      <c r="A1216" s="514" t="s">
        <v>243</v>
      </c>
      <c r="B1216" s="515"/>
      <c r="C1216" s="515"/>
      <c r="D1216" s="515"/>
      <c r="E1216" s="515"/>
      <c r="F1216" s="515"/>
      <c r="G1216" s="515"/>
      <c r="H1216" s="516" t="s">
        <v>244</v>
      </c>
      <c r="I1216" s="517"/>
      <c r="J1216" s="517"/>
      <c r="K1216" s="517"/>
      <c r="L1216" s="517"/>
      <c r="M1216" s="518"/>
    </row>
    <row r="1217" spans="1:13" ht="18" customHeight="1">
      <c r="A1217" s="200" t="s">
        <v>245</v>
      </c>
      <c r="B1217" s="515" t="s">
        <v>12</v>
      </c>
      <c r="C1217" s="515"/>
      <c r="D1217" s="177" t="s">
        <v>245</v>
      </c>
      <c r="E1217" s="201"/>
      <c r="F1217" s="515" t="s">
        <v>12</v>
      </c>
      <c r="G1217" s="515"/>
      <c r="H1217" s="179"/>
      <c r="I1217" s="179"/>
      <c r="J1217" s="180" t="s">
        <v>246</v>
      </c>
      <c r="K1217" s="179"/>
      <c r="L1217" s="181" t="s">
        <v>12</v>
      </c>
      <c r="M1217" s="182"/>
    </row>
    <row r="1218" spans="1:13" ht="18" customHeight="1">
      <c r="A1218" s="183" t="s">
        <v>247</v>
      </c>
      <c r="B1218" s="511" t="s">
        <v>221</v>
      </c>
      <c r="C1218" s="511"/>
      <c r="D1218" s="511" t="s">
        <v>248</v>
      </c>
      <c r="E1218" s="511"/>
      <c r="F1218" s="511" t="s">
        <v>249</v>
      </c>
      <c r="G1218" s="511"/>
      <c r="H1218" s="179"/>
      <c r="I1218" s="179"/>
      <c r="J1218" s="512">
        <v>3</v>
      </c>
      <c r="K1218" s="513"/>
      <c r="L1218" s="201" t="s">
        <v>236</v>
      </c>
      <c r="M1218" s="182"/>
    </row>
    <row r="1219" spans="1:13" ht="18" customHeight="1">
      <c r="A1219" s="183" t="s">
        <v>250</v>
      </c>
      <c r="B1219" s="511" t="s">
        <v>251</v>
      </c>
      <c r="C1219" s="511"/>
      <c r="D1219" s="511" t="s">
        <v>252</v>
      </c>
      <c r="E1219" s="511"/>
      <c r="F1219" s="511" t="s">
        <v>253</v>
      </c>
      <c r="G1219" s="511"/>
      <c r="H1219" s="179"/>
      <c r="I1219" s="179"/>
      <c r="J1219" s="512">
        <v>2</v>
      </c>
      <c r="K1219" s="513"/>
      <c r="L1219" s="201" t="s">
        <v>232</v>
      </c>
      <c r="M1219" s="182"/>
    </row>
    <row r="1220" spans="1:13" ht="18" customHeight="1">
      <c r="A1220" s="183" t="s">
        <v>254</v>
      </c>
      <c r="B1220" s="511" t="s">
        <v>255</v>
      </c>
      <c r="C1220" s="511"/>
      <c r="D1220" s="511" t="s">
        <v>256</v>
      </c>
      <c r="E1220" s="511"/>
      <c r="F1220" s="511" t="s">
        <v>257</v>
      </c>
      <c r="G1220" s="511"/>
      <c r="H1220" s="179"/>
      <c r="I1220" s="179"/>
      <c r="J1220" s="512">
        <v>1</v>
      </c>
      <c r="K1220" s="513"/>
      <c r="L1220" s="201" t="s">
        <v>258</v>
      </c>
      <c r="M1220" s="182"/>
    </row>
    <row r="1221" spans="1:13" ht="18" customHeight="1" thickBot="1">
      <c r="A1221" s="184" t="s">
        <v>259</v>
      </c>
      <c r="B1221" s="509" t="s">
        <v>260</v>
      </c>
      <c r="C1221" s="509"/>
      <c r="D1221" s="510" t="s">
        <v>261</v>
      </c>
      <c r="E1221" s="510"/>
      <c r="F1221" s="510" t="s">
        <v>262</v>
      </c>
      <c r="G1221" s="510"/>
      <c r="H1221" s="185"/>
      <c r="I1221" s="185"/>
      <c r="J1221" s="185"/>
      <c r="K1221" s="185"/>
      <c r="L1221" s="185"/>
      <c r="M1221" s="186"/>
    </row>
    <row r="1225" spans="1:13" ht="18" customHeight="1" thickBot="1"/>
    <row r="1226" spans="1:13" ht="18" customHeight="1">
      <c r="A1226" s="157"/>
      <c r="B1226" s="557" t="s">
        <v>426</v>
      </c>
      <c r="C1226" s="557"/>
      <c r="D1226" s="557"/>
      <c r="E1226" s="557"/>
      <c r="F1226" s="557"/>
      <c r="G1226" s="557"/>
      <c r="H1226" s="557"/>
      <c r="I1226" s="558"/>
      <c r="J1226" s="559" t="s">
        <v>427</v>
      </c>
      <c r="K1226" s="557"/>
      <c r="L1226" s="557"/>
      <c r="M1226" s="560"/>
    </row>
    <row r="1227" spans="1:13" ht="18" customHeight="1">
      <c r="A1227" s="546" t="s">
        <v>428</v>
      </c>
      <c r="B1227" s="547"/>
      <c r="C1227" s="547"/>
      <c r="D1227" s="547"/>
      <c r="E1227" s="547"/>
      <c r="F1227" s="547"/>
      <c r="G1227" s="547"/>
      <c r="H1227" s="547"/>
      <c r="I1227" s="547"/>
      <c r="J1227" s="547"/>
      <c r="K1227" s="547"/>
      <c r="L1227" s="547"/>
      <c r="M1227" s="548"/>
    </row>
    <row r="1228" spans="1:13" ht="18" customHeight="1">
      <c r="A1228" s="158"/>
      <c r="B1228" s="549" t="s">
        <v>429</v>
      </c>
      <c r="C1228" s="549"/>
      <c r="D1228" s="549"/>
      <c r="E1228" s="550"/>
      <c r="F1228" s="159" t="s">
        <v>430</v>
      </c>
      <c r="G1228" s="159"/>
      <c r="H1228" s="551" t="s">
        <v>431</v>
      </c>
      <c r="I1228" s="552"/>
      <c r="J1228" s="553"/>
      <c r="K1228" s="160" t="s">
        <v>432</v>
      </c>
      <c r="L1228" s="193"/>
      <c r="M1228" s="162"/>
    </row>
    <row r="1229" spans="1:13" ht="18" customHeight="1">
      <c r="A1229" s="554" t="s">
        <v>433</v>
      </c>
      <c r="B1229" s="552"/>
      <c r="C1229" s="552"/>
      <c r="D1229" s="552"/>
      <c r="E1229" s="552"/>
      <c r="F1229" s="552"/>
      <c r="G1229" s="552"/>
      <c r="H1229" s="552"/>
      <c r="I1229" s="552"/>
      <c r="J1229" s="552"/>
      <c r="K1229" s="552"/>
      <c r="L1229" s="552"/>
      <c r="M1229" s="555"/>
    </row>
    <row r="1230" spans="1:13" ht="18" customHeight="1">
      <c r="A1230" s="530" t="s">
        <v>434</v>
      </c>
      <c r="B1230" s="531"/>
      <c r="C1230" s="531"/>
      <c r="D1230" s="531"/>
      <c r="E1230" s="531"/>
      <c r="F1230" s="531"/>
      <c r="G1230" s="531"/>
      <c r="H1230" s="531"/>
      <c r="I1230" s="531"/>
      <c r="J1230" s="531"/>
      <c r="K1230" s="531"/>
      <c r="L1230" s="531"/>
      <c r="M1230" s="556"/>
    </row>
    <row r="1231" spans="1:13" ht="18" customHeight="1">
      <c r="A1231" s="534" t="s">
        <v>435</v>
      </c>
      <c r="B1231" s="535"/>
      <c r="C1231" s="573" t="s">
        <v>37</v>
      </c>
      <c r="D1231" s="569"/>
      <c r="E1231" s="569"/>
      <c r="F1231" s="569"/>
      <c r="G1231" s="570"/>
      <c r="H1231" s="194" t="s">
        <v>436</v>
      </c>
      <c r="I1231" s="164"/>
      <c r="J1231" s="571">
        <v>25</v>
      </c>
      <c r="K1231" s="571"/>
      <c r="L1231" s="571"/>
      <c r="M1231" s="572"/>
    </row>
    <row r="1232" spans="1:13" ht="18" customHeight="1">
      <c r="A1232" s="534" t="s">
        <v>437</v>
      </c>
      <c r="B1232" s="535"/>
      <c r="C1232" s="573" t="s">
        <v>478</v>
      </c>
      <c r="D1232" s="569"/>
      <c r="E1232" s="569"/>
      <c r="F1232" s="569"/>
      <c r="G1232" s="570"/>
      <c r="H1232" s="194" t="s">
        <v>438</v>
      </c>
      <c r="I1232" s="164"/>
      <c r="J1232" s="571">
        <v>1523</v>
      </c>
      <c r="K1232" s="571"/>
      <c r="L1232" s="571"/>
      <c r="M1232" s="572"/>
    </row>
    <row r="1233" spans="1:13" ht="18" customHeight="1">
      <c r="A1233" s="534" t="s">
        <v>439</v>
      </c>
      <c r="B1233" s="535"/>
      <c r="C1233" s="568">
        <v>42605</v>
      </c>
      <c r="D1233" s="569"/>
      <c r="E1233" s="569"/>
      <c r="F1233" s="569"/>
      <c r="G1233" s="570"/>
      <c r="H1233" s="194" t="s">
        <v>440</v>
      </c>
      <c r="I1233" s="164"/>
      <c r="J1233" s="571">
        <v>9103610779</v>
      </c>
      <c r="K1233" s="571"/>
      <c r="L1233" s="571"/>
      <c r="M1233" s="572"/>
    </row>
    <row r="1234" spans="1:13" ht="18" customHeight="1">
      <c r="A1234" s="534" t="s">
        <v>441</v>
      </c>
      <c r="B1234" s="535"/>
      <c r="C1234" s="573" t="s">
        <v>161</v>
      </c>
      <c r="D1234" s="569"/>
      <c r="E1234" s="569"/>
      <c r="F1234" s="569"/>
      <c r="G1234" s="570"/>
      <c r="H1234" s="519" t="s">
        <v>134</v>
      </c>
      <c r="I1234" s="520"/>
      <c r="J1234" s="571" t="s">
        <v>485</v>
      </c>
      <c r="K1234" s="571"/>
      <c r="L1234" s="571"/>
      <c r="M1234" s="572"/>
    </row>
    <row r="1235" spans="1:13" ht="18" customHeight="1">
      <c r="A1235" s="527" t="s">
        <v>442</v>
      </c>
      <c r="B1235" s="528"/>
      <c r="C1235" s="528"/>
      <c r="D1235" s="528"/>
      <c r="E1235" s="528"/>
      <c r="F1235" s="528"/>
      <c r="G1235" s="528"/>
      <c r="H1235" s="528"/>
      <c r="I1235" s="528"/>
      <c r="J1235" s="528"/>
      <c r="K1235" s="528"/>
      <c r="L1235" s="528"/>
      <c r="M1235" s="529"/>
    </row>
    <row r="1236" spans="1:13" ht="18" customHeight="1">
      <c r="A1236" s="541" t="s">
        <v>443</v>
      </c>
      <c r="B1236" s="528" t="s">
        <v>444</v>
      </c>
      <c r="C1236" s="528"/>
      <c r="D1236" s="528"/>
      <c r="E1236" s="528"/>
      <c r="F1236" s="528"/>
      <c r="G1236" s="528"/>
      <c r="H1236" s="528" t="s">
        <v>445</v>
      </c>
      <c r="I1236" s="528"/>
      <c r="J1236" s="528"/>
      <c r="K1236" s="528"/>
      <c r="L1236" s="528"/>
      <c r="M1236" s="529"/>
    </row>
    <row r="1237" spans="1:13" ht="30">
      <c r="A1237" s="541"/>
      <c r="B1237" s="165" t="s">
        <v>446</v>
      </c>
      <c r="C1237" s="165" t="s">
        <v>447</v>
      </c>
      <c r="D1237" s="165" t="s">
        <v>448</v>
      </c>
      <c r="E1237" s="165" t="s">
        <v>449</v>
      </c>
      <c r="F1237" s="165">
        <v>100</v>
      </c>
      <c r="G1237" s="166" t="s">
        <v>126</v>
      </c>
      <c r="H1237" s="165" t="s">
        <v>450</v>
      </c>
      <c r="I1237" s="165" t="s">
        <v>447</v>
      </c>
      <c r="J1237" s="165" t="s">
        <v>448</v>
      </c>
      <c r="K1237" s="165" t="s">
        <v>451</v>
      </c>
      <c r="L1237" s="165">
        <v>100</v>
      </c>
      <c r="M1237" s="167" t="s">
        <v>126</v>
      </c>
    </row>
    <row r="1238" spans="1:13" ht="18" customHeight="1">
      <c r="A1238" s="234" t="s">
        <v>5</v>
      </c>
      <c r="B1238" s="215">
        <v>4.25</v>
      </c>
      <c r="C1238" s="239">
        <v>4</v>
      </c>
      <c r="D1238" s="239">
        <v>3</v>
      </c>
      <c r="E1238" s="215">
        <v>28</v>
      </c>
      <c r="F1238" s="150">
        <v>39.25</v>
      </c>
      <c r="G1238" s="239" t="s">
        <v>257</v>
      </c>
      <c r="H1238" s="239">
        <v>5</v>
      </c>
      <c r="I1238" s="239">
        <v>4</v>
      </c>
      <c r="J1238" s="239">
        <v>3</v>
      </c>
      <c r="K1238" s="246">
        <v>46</v>
      </c>
      <c r="L1238" s="150">
        <v>58</v>
      </c>
      <c r="M1238" s="241" t="s">
        <v>249</v>
      </c>
    </row>
    <row r="1239" spans="1:13" ht="18" customHeight="1">
      <c r="A1239" s="234" t="s">
        <v>6</v>
      </c>
      <c r="B1239" s="217">
        <v>6.25</v>
      </c>
      <c r="C1239" s="239">
        <v>4</v>
      </c>
      <c r="D1239" s="239">
        <v>3</v>
      </c>
      <c r="E1239" s="239">
        <v>40</v>
      </c>
      <c r="F1239" s="150">
        <v>53.25</v>
      </c>
      <c r="G1239" s="239" t="s">
        <v>249</v>
      </c>
      <c r="H1239" s="239">
        <v>7.5</v>
      </c>
      <c r="I1239" s="239">
        <v>4</v>
      </c>
      <c r="J1239" s="239">
        <v>3</v>
      </c>
      <c r="K1239" s="239">
        <v>53</v>
      </c>
      <c r="L1239" s="248">
        <v>67.5</v>
      </c>
      <c r="M1239" s="241" t="s">
        <v>260</v>
      </c>
    </row>
    <row r="1240" spans="1:13" ht="18" customHeight="1">
      <c r="A1240" s="234" t="s">
        <v>452</v>
      </c>
      <c r="B1240" s="239">
        <v>7.25</v>
      </c>
      <c r="C1240" s="239">
        <v>4</v>
      </c>
      <c r="D1240" s="239">
        <v>3</v>
      </c>
      <c r="E1240" s="239">
        <v>47</v>
      </c>
      <c r="F1240" s="233">
        <v>61.25</v>
      </c>
      <c r="G1240" s="239" t="s">
        <v>260</v>
      </c>
      <c r="H1240" s="239">
        <v>4.75</v>
      </c>
      <c r="I1240" s="239">
        <v>4</v>
      </c>
      <c r="J1240" s="239">
        <v>3</v>
      </c>
      <c r="K1240" s="242">
        <v>55</v>
      </c>
      <c r="L1240" s="233">
        <v>66.75</v>
      </c>
      <c r="M1240" s="241" t="s">
        <v>260</v>
      </c>
    </row>
    <row r="1241" spans="1:13" ht="18" customHeight="1">
      <c r="A1241" s="234" t="s">
        <v>417</v>
      </c>
      <c r="B1241" s="239">
        <v>3.5</v>
      </c>
      <c r="C1241" s="239">
        <v>4</v>
      </c>
      <c r="D1241" s="239">
        <v>3</v>
      </c>
      <c r="E1241" s="239">
        <v>32</v>
      </c>
      <c r="F1241" s="233">
        <v>42.5</v>
      </c>
      <c r="G1241" s="239" t="s">
        <v>253</v>
      </c>
      <c r="H1241" s="243">
        <v>5.25</v>
      </c>
      <c r="I1241" s="246">
        <v>4</v>
      </c>
      <c r="J1241" s="246">
        <v>3</v>
      </c>
      <c r="K1241" s="242">
        <v>45</v>
      </c>
      <c r="L1241" s="233">
        <v>57.25</v>
      </c>
      <c r="M1241" s="241" t="s">
        <v>249</v>
      </c>
    </row>
    <row r="1242" spans="1:13" ht="18" customHeight="1">
      <c r="A1242" s="234" t="s">
        <v>474</v>
      </c>
      <c r="B1242" s="239"/>
      <c r="C1242" s="239"/>
      <c r="D1242" s="239"/>
      <c r="E1242" s="244"/>
      <c r="F1242" s="147">
        <v>8.5</v>
      </c>
      <c r="G1242" s="239"/>
      <c r="H1242" s="239"/>
      <c r="I1242" s="239"/>
      <c r="J1242" s="239"/>
      <c r="K1242" s="239"/>
      <c r="L1242" s="239">
        <v>28</v>
      </c>
      <c r="M1242" s="241"/>
    </row>
    <row r="1243" spans="1:13" ht="18" customHeight="1">
      <c r="A1243" s="372" t="s">
        <v>579</v>
      </c>
      <c r="B1243" s="239"/>
      <c r="C1243" s="239"/>
      <c r="D1243" s="239"/>
      <c r="E1243" s="245">
        <v>40</v>
      </c>
      <c r="F1243" s="239"/>
      <c r="G1243" s="239"/>
      <c r="H1243" s="239"/>
      <c r="I1243" s="239"/>
      <c r="J1243" s="239"/>
      <c r="K1243" s="245">
        <v>45</v>
      </c>
      <c r="L1243" s="239"/>
      <c r="M1243" s="241"/>
    </row>
    <row r="1244" spans="1:13" ht="18" customHeight="1">
      <c r="A1244" s="372" t="s">
        <v>580</v>
      </c>
      <c r="B1244" s="239"/>
      <c r="C1244" s="239"/>
      <c r="D1244" s="239"/>
      <c r="E1244" s="239">
        <v>40</v>
      </c>
      <c r="F1244" s="239"/>
      <c r="G1244" s="239"/>
      <c r="H1244" s="239"/>
      <c r="I1244" s="239"/>
      <c r="J1244" s="239"/>
      <c r="K1244" s="239">
        <v>40</v>
      </c>
      <c r="L1244" s="239"/>
      <c r="M1244" s="241"/>
    </row>
    <row r="1245" spans="1:13" ht="26.25">
      <c r="A1245" s="235" t="s">
        <v>454</v>
      </c>
      <c r="B1245" s="235"/>
      <c r="C1245" s="236" t="s">
        <v>455</v>
      </c>
      <c r="D1245" s="187">
        <f>(F1238+F1239+F1240+F1241+F1242)</f>
        <v>204.75</v>
      </c>
      <c r="E1245" s="170"/>
      <c r="F1245" s="236" t="s">
        <v>456</v>
      </c>
      <c r="G1245" s="170">
        <f>(D1245/450)*100</f>
        <v>45.5</v>
      </c>
      <c r="H1245" s="170"/>
      <c r="I1245" s="171"/>
      <c r="J1245" s="536" t="s">
        <v>457</v>
      </c>
      <c r="K1245" s="536"/>
      <c r="L1245" s="561" t="str">
        <f>IF(G1245&gt;=91,"A1",IF(G1245&gt;=81,"A2",IF(G1245&gt;=71,"B1",IF(G1245&gt;=61,"B2",IF(G1245&gt;=51,"C1",IF(G1245&gt;=41,"C2",IF(G1245&gt;=33,"D","E")))))))</f>
        <v>C2</v>
      </c>
      <c r="M1245" s="561" t="str">
        <f t="shared" ref="M1245:M1247" si="24">IF(K1245&gt;=91,"A1",IF(K1245&gt;=81,"A2",IF(K1245&gt;=71,"B1",IF(K1245&gt;=61,"B2",IF(K1245&gt;=51,"C1",IF(K1245&gt;=41,"C2",IF(K1245&gt;=33,"D","E")))))))</f>
        <v>E</v>
      </c>
    </row>
    <row r="1246" spans="1:13" ht="26.25">
      <c r="A1246" s="172" t="s">
        <v>458</v>
      </c>
      <c r="B1246" s="235"/>
      <c r="C1246" s="236" t="s">
        <v>459</v>
      </c>
      <c r="D1246" s="187">
        <f>(L1238+L1239+L1240+L1241+L1242)</f>
        <v>277.5</v>
      </c>
      <c r="E1246" s="170"/>
      <c r="F1246" s="236" t="s">
        <v>460</v>
      </c>
      <c r="G1246" s="187">
        <f>D1246/450*100</f>
        <v>61.666666666666671</v>
      </c>
      <c r="H1246" s="170"/>
      <c r="I1246" s="171"/>
      <c r="J1246" s="536" t="s">
        <v>461</v>
      </c>
      <c r="K1246" s="536"/>
      <c r="L1246" s="561" t="str">
        <f>IF(G1246&gt;=91,"A1",IF(G1246&gt;=81,"A2",IF(G1246&gt;=71,"B1",IF(G1246&gt;=61,"B2",IF(G1246&gt;=51,"C1",IF(G1246&gt;=41,"C2",IF(G1246&gt;=33,"D","E")))))))</f>
        <v>B2</v>
      </c>
      <c r="M1246" s="561" t="str">
        <f t="shared" si="24"/>
        <v>E</v>
      </c>
    </row>
    <row r="1247" spans="1:13" ht="18" customHeight="1">
      <c r="A1247" s="237" t="s">
        <v>462</v>
      </c>
      <c r="B1247" s="237"/>
      <c r="C1247" s="237">
        <f>(D1245+D1246)</f>
        <v>482.25</v>
      </c>
      <c r="D1247" s="237" t="s">
        <v>463</v>
      </c>
      <c r="E1247" s="237"/>
      <c r="F1247" s="232"/>
      <c r="G1247" s="237"/>
      <c r="H1247" s="237"/>
      <c r="I1247" s="375">
        <f>(C1247/900)*100</f>
        <v>53.583333333333336</v>
      </c>
      <c r="J1247" s="237" t="s">
        <v>464</v>
      </c>
      <c r="K1247" s="237"/>
      <c r="L1247" s="537" t="str">
        <f>IF(I1247&gt;=91,"A1",IF(I1247&gt;=81,"A2",IF(I1247&gt;=71,"B1",IF(I1247&gt;=61,"B2",IF(I1247&gt;=51,"C1",IF(I1247&gt;=41,"C2",IF(I1247&gt;=33,"D","E")))))))</f>
        <v>C1</v>
      </c>
      <c r="M1247" s="537" t="str">
        <f t="shared" si="24"/>
        <v>E</v>
      </c>
    </row>
    <row r="1248" spans="1:13" ht="18" customHeight="1">
      <c r="A1248" s="576" t="s">
        <v>227</v>
      </c>
      <c r="B1248" s="577"/>
      <c r="C1248" s="577"/>
      <c r="D1248" s="577"/>
      <c r="E1248" s="577"/>
      <c r="F1248" s="577"/>
      <c r="G1248" s="577"/>
      <c r="H1248" s="577"/>
      <c r="I1248" s="577"/>
      <c r="J1248" s="577"/>
      <c r="K1248" s="577"/>
      <c r="L1248" s="577"/>
      <c r="M1248" s="578"/>
    </row>
    <row r="1249" spans="1:13" ht="18" customHeight="1">
      <c r="A1249" s="527" t="s">
        <v>228</v>
      </c>
      <c r="B1249" s="528"/>
      <c r="C1249" s="528"/>
      <c r="D1249" s="528"/>
      <c r="E1249" s="528"/>
      <c r="F1249" s="528"/>
      <c r="G1249" s="528"/>
      <c r="H1249" s="528"/>
      <c r="I1249" s="528"/>
      <c r="J1249" s="528"/>
      <c r="K1249" s="528"/>
      <c r="L1249" s="528"/>
      <c r="M1249" s="529"/>
    </row>
    <row r="1250" spans="1:13" ht="18" customHeight="1">
      <c r="A1250" s="527" t="s">
        <v>229</v>
      </c>
      <c r="B1250" s="528"/>
      <c r="C1250" s="528"/>
      <c r="D1250" s="528"/>
      <c r="E1250" s="528"/>
      <c r="F1250" s="528" t="s">
        <v>230</v>
      </c>
      <c r="G1250" s="528"/>
      <c r="H1250" s="528"/>
      <c r="I1250" s="528"/>
      <c r="J1250" s="528"/>
      <c r="K1250" s="528" t="s">
        <v>465</v>
      </c>
      <c r="L1250" s="528"/>
      <c r="M1250" s="529"/>
    </row>
    <row r="1251" spans="1:13" ht="18" customHeight="1">
      <c r="A1251" s="519" t="s">
        <v>231</v>
      </c>
      <c r="B1251" s="520"/>
      <c r="C1251" s="520"/>
      <c r="D1251" s="520"/>
      <c r="E1251" s="520"/>
      <c r="F1251" s="521" t="s">
        <v>236</v>
      </c>
      <c r="G1251" s="522"/>
      <c r="H1251" s="522"/>
      <c r="I1251" s="522"/>
      <c r="J1251" s="522"/>
      <c r="K1251" s="521" t="s">
        <v>236</v>
      </c>
      <c r="L1251" s="522"/>
      <c r="M1251" s="523"/>
    </row>
    <row r="1252" spans="1:13" ht="18" customHeight="1">
      <c r="A1252" s="527" t="s">
        <v>233</v>
      </c>
      <c r="B1252" s="528"/>
      <c r="C1252" s="528"/>
      <c r="D1252" s="528"/>
      <c r="E1252" s="528"/>
      <c r="F1252" s="528"/>
      <c r="G1252" s="528"/>
      <c r="H1252" s="528"/>
      <c r="I1252" s="528"/>
      <c r="J1252" s="528"/>
      <c r="K1252" s="528"/>
      <c r="L1252" s="528"/>
      <c r="M1252" s="529"/>
    </row>
    <row r="1253" spans="1:13" ht="18" customHeight="1">
      <c r="A1253" s="527" t="s">
        <v>229</v>
      </c>
      <c r="B1253" s="528"/>
      <c r="C1253" s="528"/>
      <c r="D1253" s="528"/>
      <c r="E1253" s="528"/>
      <c r="F1253" s="528" t="s">
        <v>230</v>
      </c>
      <c r="G1253" s="528"/>
      <c r="H1253" s="528"/>
      <c r="I1253" s="528"/>
      <c r="J1253" s="528"/>
      <c r="K1253" s="528" t="s">
        <v>465</v>
      </c>
      <c r="L1253" s="528"/>
      <c r="M1253" s="529"/>
    </row>
    <row r="1254" spans="1:13" ht="18" customHeight="1">
      <c r="A1254" s="534" t="s">
        <v>234</v>
      </c>
      <c r="B1254" s="535"/>
      <c r="C1254" s="535"/>
      <c r="D1254" s="535"/>
      <c r="E1254" s="535"/>
      <c r="F1254" s="528" t="s">
        <v>232</v>
      </c>
      <c r="G1254" s="528"/>
      <c r="H1254" s="528"/>
      <c r="I1254" s="528"/>
      <c r="J1254" s="528"/>
      <c r="K1254" s="528" t="s">
        <v>232</v>
      </c>
      <c r="L1254" s="528"/>
      <c r="M1254" s="529"/>
    </row>
    <row r="1255" spans="1:13" ht="18" customHeight="1">
      <c r="A1255" s="534" t="s">
        <v>235</v>
      </c>
      <c r="B1255" s="535"/>
      <c r="C1255" s="535"/>
      <c r="D1255" s="535"/>
      <c r="E1255" s="535"/>
      <c r="F1255" s="521" t="s">
        <v>232</v>
      </c>
      <c r="G1255" s="522"/>
      <c r="H1255" s="522"/>
      <c r="I1255" s="522"/>
      <c r="J1255" s="522"/>
      <c r="K1255" s="521" t="s">
        <v>232</v>
      </c>
      <c r="L1255" s="522"/>
      <c r="M1255" s="523"/>
    </row>
    <row r="1256" spans="1:13" ht="18" customHeight="1">
      <c r="A1256" s="530" t="s">
        <v>237</v>
      </c>
      <c r="B1256" s="531"/>
      <c r="C1256" s="531"/>
      <c r="D1256" s="531"/>
      <c r="E1256" s="532"/>
      <c r="F1256" s="524" t="s">
        <v>236</v>
      </c>
      <c r="G1256" s="525"/>
      <c r="H1256" s="525"/>
      <c r="I1256" s="525"/>
      <c r="J1256" s="533"/>
      <c r="K1256" s="524" t="s">
        <v>236</v>
      </c>
      <c r="L1256" s="525"/>
      <c r="M1256" s="526"/>
    </row>
    <row r="1257" spans="1:13" ht="18" customHeight="1">
      <c r="A1257" s="530" t="s">
        <v>238</v>
      </c>
      <c r="B1257" s="531"/>
      <c r="C1257" s="531"/>
      <c r="D1257" s="531"/>
      <c r="E1257" s="532"/>
      <c r="F1257" s="524" t="s">
        <v>236</v>
      </c>
      <c r="G1257" s="525"/>
      <c r="H1257" s="525"/>
      <c r="I1257" s="525"/>
      <c r="J1257" s="533"/>
      <c r="K1257" s="524" t="s">
        <v>236</v>
      </c>
      <c r="L1257" s="525"/>
      <c r="M1257" s="526"/>
    </row>
    <row r="1258" spans="1:13" ht="18" customHeight="1">
      <c r="A1258" s="527" t="s">
        <v>239</v>
      </c>
      <c r="B1258" s="528"/>
      <c r="C1258" s="528"/>
      <c r="D1258" s="528"/>
      <c r="E1258" s="528"/>
      <c r="F1258" s="528"/>
      <c r="G1258" s="528"/>
      <c r="H1258" s="528"/>
      <c r="I1258" s="528"/>
      <c r="J1258" s="528"/>
      <c r="K1258" s="528"/>
      <c r="L1258" s="528"/>
      <c r="M1258" s="529"/>
    </row>
    <row r="1259" spans="1:13" ht="18" customHeight="1">
      <c r="A1259" s="527" t="s">
        <v>229</v>
      </c>
      <c r="B1259" s="528"/>
      <c r="C1259" s="528"/>
      <c r="D1259" s="528"/>
      <c r="E1259" s="528"/>
      <c r="F1259" s="528" t="s">
        <v>230</v>
      </c>
      <c r="G1259" s="528"/>
      <c r="H1259" s="528"/>
      <c r="I1259" s="528"/>
      <c r="J1259" s="528"/>
      <c r="K1259" s="528" t="s">
        <v>465</v>
      </c>
      <c r="L1259" s="528"/>
      <c r="M1259" s="529"/>
    </row>
    <row r="1260" spans="1:13" ht="18" customHeight="1">
      <c r="A1260" s="519" t="s">
        <v>240</v>
      </c>
      <c r="B1260" s="520"/>
      <c r="C1260" s="520"/>
      <c r="D1260" s="520"/>
      <c r="E1260" s="520"/>
      <c r="F1260" s="520"/>
      <c r="G1260" s="561" t="s">
        <v>567</v>
      </c>
      <c r="H1260" s="561"/>
      <c r="I1260" s="561"/>
      <c r="J1260" s="561"/>
      <c r="K1260" s="561"/>
      <c r="L1260" s="561"/>
      <c r="M1260" s="562"/>
    </row>
    <row r="1261" spans="1:13" ht="18" customHeight="1">
      <c r="A1261" s="192" t="s">
        <v>466</v>
      </c>
      <c r="B1261" s="563" t="s">
        <v>557</v>
      </c>
      <c r="C1261" s="564"/>
      <c r="D1261" s="564"/>
      <c r="E1261" s="564"/>
      <c r="F1261" s="564"/>
      <c r="G1261" s="564"/>
      <c r="H1261" s="564"/>
      <c r="I1261" s="564"/>
      <c r="J1261" s="564"/>
      <c r="K1261" s="564"/>
      <c r="L1261" s="564"/>
      <c r="M1261" s="565"/>
    </row>
    <row r="1262" spans="1:13" ht="18" customHeight="1">
      <c r="A1262" s="192" t="s">
        <v>195</v>
      </c>
      <c r="B1262" s="563" t="s">
        <v>542</v>
      </c>
      <c r="C1262" s="564"/>
      <c r="D1262" s="564"/>
      <c r="E1262" s="564"/>
      <c r="F1262" s="564"/>
      <c r="G1262" s="564"/>
      <c r="H1262" s="564"/>
      <c r="I1262" s="564"/>
      <c r="J1262" s="564"/>
      <c r="K1262" s="564"/>
      <c r="L1262" s="564"/>
      <c r="M1262" s="565"/>
    </row>
    <row r="1263" spans="1:13" ht="18" customHeight="1">
      <c r="A1263" s="527" t="s">
        <v>467</v>
      </c>
      <c r="B1263" s="528"/>
      <c r="C1263" s="528"/>
      <c r="D1263" s="522"/>
      <c r="E1263" s="522"/>
      <c r="F1263" s="522"/>
      <c r="G1263" s="522"/>
      <c r="H1263" s="522"/>
      <c r="I1263" s="522"/>
      <c r="J1263" s="528" t="s">
        <v>468</v>
      </c>
      <c r="K1263" s="528"/>
      <c r="L1263" s="528"/>
      <c r="M1263" s="529"/>
    </row>
    <row r="1264" spans="1:13" ht="18" customHeight="1">
      <c r="A1264" s="527"/>
      <c r="B1264" s="528"/>
      <c r="C1264" s="528"/>
      <c r="D1264" s="522"/>
      <c r="E1264" s="522"/>
      <c r="F1264" s="522"/>
      <c r="G1264" s="522"/>
      <c r="H1264" s="522"/>
      <c r="I1264" s="522"/>
      <c r="J1264" s="528"/>
      <c r="K1264" s="528"/>
      <c r="L1264" s="528"/>
      <c r="M1264" s="529"/>
    </row>
    <row r="1265" spans="1:13" ht="18" customHeight="1">
      <c r="A1265" s="527"/>
      <c r="B1265" s="528"/>
      <c r="C1265" s="528"/>
      <c r="D1265" s="522"/>
      <c r="E1265" s="522"/>
      <c r="F1265" s="522"/>
      <c r="G1265" s="522"/>
      <c r="H1265" s="522"/>
      <c r="I1265" s="522"/>
      <c r="J1265" s="528"/>
      <c r="K1265" s="528"/>
      <c r="L1265" s="528"/>
      <c r="M1265" s="529"/>
    </row>
    <row r="1266" spans="1:13" ht="18" customHeight="1">
      <c r="A1266" s="527"/>
      <c r="B1266" s="528"/>
      <c r="C1266" s="528"/>
      <c r="D1266" s="522"/>
      <c r="E1266" s="522"/>
      <c r="F1266" s="522"/>
      <c r="G1266" s="522"/>
      <c r="H1266" s="522"/>
      <c r="I1266" s="522"/>
      <c r="J1266" s="528"/>
      <c r="K1266" s="528"/>
      <c r="L1266" s="528"/>
      <c r="M1266" s="529"/>
    </row>
    <row r="1267" spans="1:13" ht="18" customHeight="1">
      <c r="A1267" s="514" t="s">
        <v>243</v>
      </c>
      <c r="B1267" s="515"/>
      <c r="C1267" s="515"/>
      <c r="D1267" s="515"/>
      <c r="E1267" s="515"/>
      <c r="F1267" s="515"/>
      <c r="G1267" s="515"/>
      <c r="H1267" s="516" t="s">
        <v>244</v>
      </c>
      <c r="I1267" s="517"/>
      <c r="J1267" s="517"/>
      <c r="K1267" s="517"/>
      <c r="L1267" s="517"/>
      <c r="M1267" s="518"/>
    </row>
    <row r="1268" spans="1:13" ht="18" customHeight="1">
      <c r="A1268" s="200" t="s">
        <v>245</v>
      </c>
      <c r="B1268" s="515" t="s">
        <v>12</v>
      </c>
      <c r="C1268" s="515"/>
      <c r="D1268" s="177" t="s">
        <v>245</v>
      </c>
      <c r="E1268" s="201"/>
      <c r="F1268" s="515" t="s">
        <v>12</v>
      </c>
      <c r="G1268" s="515"/>
      <c r="H1268" s="179"/>
      <c r="I1268" s="179"/>
      <c r="J1268" s="180" t="s">
        <v>246</v>
      </c>
      <c r="K1268" s="179"/>
      <c r="L1268" s="181" t="s">
        <v>12</v>
      </c>
      <c r="M1268" s="182"/>
    </row>
    <row r="1269" spans="1:13" ht="18" customHeight="1">
      <c r="A1269" s="183" t="s">
        <v>247</v>
      </c>
      <c r="B1269" s="511" t="s">
        <v>221</v>
      </c>
      <c r="C1269" s="511"/>
      <c r="D1269" s="511" t="s">
        <v>248</v>
      </c>
      <c r="E1269" s="511"/>
      <c r="F1269" s="511" t="s">
        <v>249</v>
      </c>
      <c r="G1269" s="511"/>
      <c r="H1269" s="179"/>
      <c r="I1269" s="179"/>
      <c r="J1269" s="512">
        <v>3</v>
      </c>
      <c r="K1269" s="513"/>
      <c r="L1269" s="201" t="s">
        <v>236</v>
      </c>
      <c r="M1269" s="182"/>
    </row>
    <row r="1270" spans="1:13" ht="18" customHeight="1">
      <c r="A1270" s="183" t="s">
        <v>250</v>
      </c>
      <c r="B1270" s="511" t="s">
        <v>251</v>
      </c>
      <c r="C1270" s="511"/>
      <c r="D1270" s="511" t="s">
        <v>252</v>
      </c>
      <c r="E1270" s="511"/>
      <c r="F1270" s="511" t="s">
        <v>253</v>
      </c>
      <c r="G1270" s="511"/>
      <c r="H1270" s="179"/>
      <c r="I1270" s="179"/>
      <c r="J1270" s="512">
        <v>2</v>
      </c>
      <c r="K1270" s="513"/>
      <c r="L1270" s="201" t="s">
        <v>232</v>
      </c>
      <c r="M1270" s="182"/>
    </row>
    <row r="1271" spans="1:13" ht="18" customHeight="1">
      <c r="A1271" s="183" t="s">
        <v>254</v>
      </c>
      <c r="B1271" s="511" t="s">
        <v>255</v>
      </c>
      <c r="C1271" s="511"/>
      <c r="D1271" s="511" t="s">
        <v>256</v>
      </c>
      <c r="E1271" s="511"/>
      <c r="F1271" s="511" t="s">
        <v>257</v>
      </c>
      <c r="G1271" s="511"/>
      <c r="H1271" s="179"/>
      <c r="I1271" s="179"/>
      <c r="J1271" s="512">
        <v>1</v>
      </c>
      <c r="K1271" s="513"/>
      <c r="L1271" s="201" t="s">
        <v>258</v>
      </c>
      <c r="M1271" s="182"/>
    </row>
    <row r="1272" spans="1:13" ht="18" customHeight="1" thickBot="1">
      <c r="A1272" s="184" t="s">
        <v>259</v>
      </c>
      <c r="B1272" s="509" t="s">
        <v>260</v>
      </c>
      <c r="C1272" s="509"/>
      <c r="D1272" s="510" t="s">
        <v>261</v>
      </c>
      <c r="E1272" s="510"/>
      <c r="F1272" s="510" t="s">
        <v>262</v>
      </c>
      <c r="G1272" s="510"/>
      <c r="H1272" s="185"/>
      <c r="I1272" s="185"/>
      <c r="J1272" s="185"/>
      <c r="K1272" s="185"/>
      <c r="L1272" s="185"/>
      <c r="M1272" s="186"/>
    </row>
    <row r="1276" spans="1:13" ht="18" customHeight="1" thickBot="1"/>
    <row r="1277" spans="1:13" ht="18" customHeight="1">
      <c r="A1277" s="157"/>
      <c r="B1277" s="557" t="s">
        <v>426</v>
      </c>
      <c r="C1277" s="557"/>
      <c r="D1277" s="557"/>
      <c r="E1277" s="557"/>
      <c r="F1277" s="557"/>
      <c r="G1277" s="557"/>
      <c r="H1277" s="557"/>
      <c r="I1277" s="558"/>
      <c r="J1277" s="559" t="s">
        <v>427</v>
      </c>
      <c r="K1277" s="557"/>
      <c r="L1277" s="557"/>
      <c r="M1277" s="560"/>
    </row>
    <row r="1278" spans="1:13" ht="18" customHeight="1">
      <c r="A1278" s="546" t="s">
        <v>428</v>
      </c>
      <c r="B1278" s="547"/>
      <c r="C1278" s="547"/>
      <c r="D1278" s="547"/>
      <c r="E1278" s="547"/>
      <c r="F1278" s="547"/>
      <c r="G1278" s="547"/>
      <c r="H1278" s="547"/>
      <c r="I1278" s="547"/>
      <c r="J1278" s="547"/>
      <c r="K1278" s="547"/>
      <c r="L1278" s="547"/>
      <c r="M1278" s="548"/>
    </row>
    <row r="1279" spans="1:13" ht="18" customHeight="1">
      <c r="A1279" s="158"/>
      <c r="B1279" s="549" t="s">
        <v>429</v>
      </c>
      <c r="C1279" s="549"/>
      <c r="D1279" s="549"/>
      <c r="E1279" s="550"/>
      <c r="F1279" s="159" t="s">
        <v>430</v>
      </c>
      <c r="G1279" s="159"/>
      <c r="H1279" s="551" t="s">
        <v>431</v>
      </c>
      <c r="I1279" s="552"/>
      <c r="J1279" s="553"/>
      <c r="K1279" s="160" t="s">
        <v>432</v>
      </c>
      <c r="L1279" s="193"/>
      <c r="M1279" s="162"/>
    </row>
    <row r="1280" spans="1:13" ht="18" customHeight="1">
      <c r="A1280" s="554" t="s">
        <v>433</v>
      </c>
      <c r="B1280" s="552"/>
      <c r="C1280" s="552"/>
      <c r="D1280" s="552"/>
      <c r="E1280" s="552"/>
      <c r="F1280" s="552"/>
      <c r="G1280" s="552"/>
      <c r="H1280" s="552"/>
      <c r="I1280" s="552"/>
      <c r="J1280" s="552"/>
      <c r="K1280" s="552"/>
      <c r="L1280" s="552"/>
      <c r="M1280" s="555"/>
    </row>
    <row r="1281" spans="1:13" ht="18" customHeight="1">
      <c r="A1281" s="530" t="s">
        <v>434</v>
      </c>
      <c r="B1281" s="531"/>
      <c r="C1281" s="531"/>
      <c r="D1281" s="531"/>
      <c r="E1281" s="531"/>
      <c r="F1281" s="531"/>
      <c r="G1281" s="531"/>
      <c r="H1281" s="531"/>
      <c r="I1281" s="531"/>
      <c r="J1281" s="531"/>
      <c r="K1281" s="531"/>
      <c r="L1281" s="531"/>
      <c r="M1281" s="556"/>
    </row>
    <row r="1282" spans="1:13" ht="18" customHeight="1">
      <c r="A1282" s="534" t="s">
        <v>435</v>
      </c>
      <c r="B1282" s="535"/>
      <c r="C1282" s="573" t="s">
        <v>38</v>
      </c>
      <c r="D1282" s="569"/>
      <c r="E1282" s="569"/>
      <c r="F1282" s="569"/>
      <c r="G1282" s="570"/>
      <c r="H1282" s="194" t="s">
        <v>436</v>
      </c>
      <c r="I1282" s="164"/>
      <c r="J1282" s="571">
        <v>26</v>
      </c>
      <c r="K1282" s="571"/>
      <c r="L1282" s="571"/>
      <c r="M1282" s="572"/>
    </row>
    <row r="1283" spans="1:13" ht="18" customHeight="1">
      <c r="A1283" s="534" t="s">
        <v>437</v>
      </c>
      <c r="B1283" s="535"/>
      <c r="C1283" s="573" t="s">
        <v>478</v>
      </c>
      <c r="D1283" s="569"/>
      <c r="E1283" s="569"/>
      <c r="F1283" s="569"/>
      <c r="G1283" s="570"/>
      <c r="H1283" s="194" t="s">
        <v>438</v>
      </c>
      <c r="I1283" s="164"/>
      <c r="J1283" s="571">
        <v>1541</v>
      </c>
      <c r="K1283" s="571"/>
      <c r="L1283" s="571"/>
      <c r="M1283" s="572"/>
    </row>
    <row r="1284" spans="1:13" ht="18" customHeight="1">
      <c r="A1284" s="534" t="s">
        <v>439</v>
      </c>
      <c r="B1284" s="535"/>
      <c r="C1284" s="568">
        <v>42830</v>
      </c>
      <c r="D1284" s="569"/>
      <c r="E1284" s="569"/>
      <c r="F1284" s="569"/>
      <c r="G1284" s="570"/>
      <c r="H1284" s="194" t="s">
        <v>440</v>
      </c>
      <c r="I1284" s="164"/>
      <c r="J1284" s="571">
        <v>7889732265</v>
      </c>
      <c r="K1284" s="571"/>
      <c r="L1284" s="571"/>
      <c r="M1284" s="572"/>
    </row>
    <row r="1285" spans="1:13" ht="18" customHeight="1">
      <c r="A1285" s="534" t="s">
        <v>441</v>
      </c>
      <c r="B1285" s="535"/>
      <c r="C1285" s="573" t="s">
        <v>163</v>
      </c>
      <c r="D1285" s="569"/>
      <c r="E1285" s="569"/>
      <c r="F1285" s="569"/>
      <c r="G1285" s="570"/>
      <c r="H1285" s="519" t="s">
        <v>134</v>
      </c>
      <c r="I1285" s="520"/>
      <c r="J1285" s="571" t="s">
        <v>162</v>
      </c>
      <c r="K1285" s="571"/>
      <c r="L1285" s="571"/>
      <c r="M1285" s="572"/>
    </row>
    <row r="1286" spans="1:13" ht="18" customHeight="1">
      <c r="A1286" s="527" t="s">
        <v>442</v>
      </c>
      <c r="B1286" s="528"/>
      <c r="C1286" s="528"/>
      <c r="D1286" s="528"/>
      <c r="E1286" s="528"/>
      <c r="F1286" s="528"/>
      <c r="G1286" s="528"/>
      <c r="H1286" s="528"/>
      <c r="I1286" s="528"/>
      <c r="J1286" s="528"/>
      <c r="K1286" s="528"/>
      <c r="L1286" s="528"/>
      <c r="M1286" s="529"/>
    </row>
    <row r="1287" spans="1:13" ht="18" customHeight="1">
      <c r="A1287" s="541" t="s">
        <v>443</v>
      </c>
      <c r="B1287" s="528" t="s">
        <v>444</v>
      </c>
      <c r="C1287" s="528"/>
      <c r="D1287" s="528"/>
      <c r="E1287" s="528"/>
      <c r="F1287" s="528"/>
      <c r="G1287" s="528"/>
      <c r="H1287" s="528" t="s">
        <v>445</v>
      </c>
      <c r="I1287" s="528"/>
      <c r="J1287" s="528"/>
      <c r="K1287" s="528"/>
      <c r="L1287" s="528"/>
      <c r="M1287" s="529"/>
    </row>
    <row r="1288" spans="1:13" ht="30">
      <c r="A1288" s="541"/>
      <c r="B1288" s="165" t="s">
        <v>446</v>
      </c>
      <c r="C1288" s="165" t="s">
        <v>447</v>
      </c>
      <c r="D1288" s="165" t="s">
        <v>448</v>
      </c>
      <c r="E1288" s="165" t="s">
        <v>449</v>
      </c>
      <c r="F1288" s="165">
        <v>100</v>
      </c>
      <c r="G1288" s="166" t="s">
        <v>126</v>
      </c>
      <c r="H1288" s="165" t="s">
        <v>450</v>
      </c>
      <c r="I1288" s="165" t="s">
        <v>447</v>
      </c>
      <c r="J1288" s="165" t="s">
        <v>448</v>
      </c>
      <c r="K1288" s="165" t="s">
        <v>451</v>
      </c>
      <c r="L1288" s="165">
        <v>100</v>
      </c>
      <c r="M1288" s="167" t="s">
        <v>126</v>
      </c>
    </row>
    <row r="1289" spans="1:13" ht="18" customHeight="1">
      <c r="A1289" s="192" t="s">
        <v>5</v>
      </c>
      <c r="B1289" s="148">
        <v>8.75</v>
      </c>
      <c r="C1289" s="196">
        <v>5</v>
      </c>
      <c r="D1289" s="196">
        <v>5</v>
      </c>
      <c r="E1289" s="148">
        <v>78</v>
      </c>
      <c r="F1289" s="150">
        <v>96.75</v>
      </c>
      <c r="G1289" s="196" t="s">
        <v>221</v>
      </c>
      <c r="H1289" s="198">
        <v>9.25</v>
      </c>
      <c r="I1289" s="198">
        <v>5</v>
      </c>
      <c r="J1289" s="198">
        <v>5</v>
      </c>
      <c r="K1289" s="169">
        <v>78</v>
      </c>
      <c r="L1289" s="150">
        <v>97.25</v>
      </c>
      <c r="M1289" s="199" t="s">
        <v>221</v>
      </c>
    </row>
    <row r="1290" spans="1:13" ht="18" customHeight="1">
      <c r="A1290" s="192" t="s">
        <v>6</v>
      </c>
      <c r="B1290" s="149">
        <v>9.75</v>
      </c>
      <c r="C1290" s="196">
        <v>5</v>
      </c>
      <c r="D1290" s="196">
        <v>5</v>
      </c>
      <c r="E1290" s="196">
        <v>78</v>
      </c>
      <c r="F1290" s="150">
        <v>97.75</v>
      </c>
      <c r="G1290" s="196" t="s">
        <v>221</v>
      </c>
      <c r="H1290" s="198">
        <v>9.5</v>
      </c>
      <c r="I1290" s="198">
        <v>5</v>
      </c>
      <c r="J1290" s="198">
        <v>5</v>
      </c>
      <c r="K1290" s="198">
        <v>73</v>
      </c>
      <c r="L1290" s="248">
        <v>92.5</v>
      </c>
      <c r="M1290" s="199" t="s">
        <v>221</v>
      </c>
    </row>
    <row r="1291" spans="1:13" ht="18" customHeight="1">
      <c r="A1291" s="192" t="s">
        <v>452</v>
      </c>
      <c r="B1291" s="196">
        <v>9</v>
      </c>
      <c r="C1291" s="196">
        <v>5</v>
      </c>
      <c r="D1291" s="196">
        <v>5</v>
      </c>
      <c r="E1291" s="196">
        <v>80</v>
      </c>
      <c r="F1291" s="191">
        <v>99</v>
      </c>
      <c r="G1291" s="196" t="s">
        <v>221</v>
      </c>
      <c r="H1291" s="198">
        <v>9</v>
      </c>
      <c r="I1291" s="196">
        <v>5</v>
      </c>
      <c r="J1291" s="196">
        <v>5</v>
      </c>
      <c r="K1291" s="151">
        <v>71</v>
      </c>
      <c r="L1291" s="191">
        <v>90</v>
      </c>
      <c r="M1291" s="199" t="s">
        <v>251</v>
      </c>
    </row>
    <row r="1292" spans="1:13" ht="18" customHeight="1">
      <c r="A1292" s="192" t="s">
        <v>417</v>
      </c>
      <c r="B1292" s="196">
        <v>10</v>
      </c>
      <c r="C1292" s="196">
        <v>5</v>
      </c>
      <c r="D1292" s="196">
        <v>5</v>
      </c>
      <c r="E1292" s="196">
        <v>79</v>
      </c>
      <c r="F1292" s="191">
        <v>99</v>
      </c>
      <c r="G1292" s="196" t="s">
        <v>221</v>
      </c>
      <c r="H1292" s="152">
        <v>9.75</v>
      </c>
      <c r="I1292" s="247">
        <v>5</v>
      </c>
      <c r="J1292" s="247">
        <v>5</v>
      </c>
      <c r="K1292" s="154">
        <v>76</v>
      </c>
      <c r="L1292" s="191">
        <v>95.75</v>
      </c>
      <c r="M1292" s="199" t="s">
        <v>221</v>
      </c>
    </row>
    <row r="1293" spans="1:13" ht="18" customHeight="1">
      <c r="A1293" s="192" t="s">
        <v>489</v>
      </c>
      <c r="B1293" s="196"/>
      <c r="C1293" s="196"/>
      <c r="D1293" s="196"/>
      <c r="E1293" s="155"/>
      <c r="F1293" s="147">
        <v>50</v>
      </c>
      <c r="G1293" s="196"/>
      <c r="H1293" s="196"/>
      <c r="I1293" s="196"/>
      <c r="J1293" s="196"/>
      <c r="K1293" s="198"/>
      <c r="L1293" s="196">
        <v>47</v>
      </c>
      <c r="M1293" s="199"/>
    </row>
    <row r="1294" spans="1:13" ht="18" customHeight="1">
      <c r="A1294" s="372" t="s">
        <v>579</v>
      </c>
      <c r="B1294" s="196"/>
      <c r="C1294" s="196"/>
      <c r="D1294" s="196"/>
      <c r="E1294" s="156">
        <v>50</v>
      </c>
      <c r="F1294" s="198"/>
      <c r="G1294" s="196"/>
      <c r="H1294" s="196"/>
      <c r="I1294" s="196"/>
      <c r="J1294" s="196"/>
      <c r="K1294" s="156">
        <v>50</v>
      </c>
      <c r="L1294" s="198"/>
      <c r="M1294" s="199"/>
    </row>
    <row r="1295" spans="1:13" ht="18" customHeight="1">
      <c r="A1295" s="372" t="s">
        <v>580</v>
      </c>
      <c r="B1295" s="196"/>
      <c r="C1295" s="196"/>
      <c r="D1295" s="196"/>
      <c r="E1295" s="198">
        <v>50</v>
      </c>
      <c r="F1295" s="196"/>
      <c r="G1295" s="196"/>
      <c r="H1295" s="196"/>
      <c r="I1295" s="196"/>
      <c r="J1295" s="196"/>
      <c r="K1295" s="198">
        <v>50</v>
      </c>
      <c r="L1295" s="196"/>
      <c r="M1295" s="199"/>
    </row>
    <row r="1296" spans="1:13" ht="26.25">
      <c r="A1296" s="193" t="s">
        <v>454</v>
      </c>
      <c r="B1296" s="193"/>
      <c r="C1296" s="195" t="s">
        <v>455</v>
      </c>
      <c r="D1296" s="187">
        <f>(F1289+F1290+F1291+F1292+F1293)</f>
        <v>442.5</v>
      </c>
      <c r="E1296" s="170"/>
      <c r="F1296" s="195" t="s">
        <v>456</v>
      </c>
      <c r="G1296" s="187">
        <f>(D1296/450)*100</f>
        <v>98.333333333333329</v>
      </c>
      <c r="H1296" s="170"/>
      <c r="I1296" s="171"/>
      <c r="J1296" s="536" t="s">
        <v>457</v>
      </c>
      <c r="K1296" s="536"/>
      <c r="L1296" s="522" t="str">
        <f>IF(G1296&gt;=91,"A1",IF(G1296&gt;=81,"A2",IF(G1296&gt;=71,"B1",IF(G1296&gt;=61,"B2",IF(G1296&gt;=51,"C1",IF(G1296&gt;=41,"C2",IF(G1296&gt;=33,"D","E")))))))</f>
        <v>A1</v>
      </c>
      <c r="M1296" s="522" t="str">
        <f t="shared" ref="M1296:M1298" si="25">IF(K1296&gt;=91,"A1",IF(K1296&gt;=81,"A2",IF(K1296&gt;=71,"B1",IF(K1296&gt;=61,"B2",IF(K1296&gt;=51,"C1",IF(K1296&gt;=41,"C2",IF(K1296&gt;=33,"D","E")))))))</f>
        <v>E</v>
      </c>
    </row>
    <row r="1297" spans="1:13" ht="26.25">
      <c r="A1297" s="172" t="s">
        <v>458</v>
      </c>
      <c r="B1297" s="193"/>
      <c r="C1297" s="195" t="s">
        <v>459</v>
      </c>
      <c r="D1297" s="187">
        <f>(L1289+L1290+L1291+L1292+L1293)</f>
        <v>422.5</v>
      </c>
      <c r="E1297" s="170"/>
      <c r="F1297" s="195" t="s">
        <v>460</v>
      </c>
      <c r="G1297" s="377">
        <f>D1297/450*100</f>
        <v>93.888888888888886</v>
      </c>
      <c r="H1297" s="173"/>
      <c r="I1297" s="174"/>
      <c r="J1297" s="536" t="s">
        <v>461</v>
      </c>
      <c r="K1297" s="536"/>
      <c r="L1297" s="522" t="str">
        <f>IF(G1297&gt;=91,"A1",IF(G1297&gt;=81,"A2",IF(G1297&gt;=71,"B1",IF(G1297&gt;=61,"B2",IF(G1297&gt;=51,"C1",IF(G1297&gt;=41,"C2",IF(G1297&gt;=33,"D","E")))))))</f>
        <v>A1</v>
      </c>
      <c r="M1297" s="522" t="str">
        <f t="shared" si="25"/>
        <v>E</v>
      </c>
    </row>
    <row r="1298" spans="1:13" ht="18" customHeight="1">
      <c r="A1298" s="197" t="s">
        <v>462</v>
      </c>
      <c r="B1298" s="197"/>
      <c r="C1298" s="197">
        <f>(D1296+D1297)</f>
        <v>865</v>
      </c>
      <c r="D1298" s="197" t="s">
        <v>463</v>
      </c>
      <c r="E1298" s="197"/>
      <c r="G1298" s="197"/>
      <c r="H1298" s="197"/>
      <c r="I1298" s="375">
        <f>(C1298/900)*100</f>
        <v>96.111111111111114</v>
      </c>
      <c r="J1298" s="197" t="s">
        <v>464</v>
      </c>
      <c r="K1298" s="197"/>
      <c r="L1298" s="537" t="str">
        <f>IF(I1298&gt;=91,"A1",IF(I1298&gt;=81,"A2",IF(I1298&gt;=71,"B1",IF(I1298&gt;=61,"B2",IF(I1298&gt;=51,"C1",IF(I1298&gt;=41,"C2",IF(I1298&gt;=33,"D","E")))))))</f>
        <v>A1</v>
      </c>
      <c r="M1298" s="537" t="str">
        <f t="shared" si="25"/>
        <v>E</v>
      </c>
    </row>
    <row r="1299" spans="1:13" ht="18" customHeight="1">
      <c r="A1299" s="538" t="s">
        <v>227</v>
      </c>
      <c r="B1299" s="539"/>
      <c r="C1299" s="539"/>
      <c r="D1299" s="539"/>
      <c r="E1299" s="539"/>
      <c r="F1299" s="539"/>
      <c r="G1299" s="539"/>
      <c r="H1299" s="539"/>
      <c r="I1299" s="539"/>
      <c r="J1299" s="539"/>
      <c r="K1299" s="539"/>
      <c r="L1299" s="539"/>
      <c r="M1299" s="540"/>
    </row>
    <row r="1300" spans="1:13" ht="18" customHeight="1">
      <c r="A1300" s="527" t="s">
        <v>228</v>
      </c>
      <c r="B1300" s="528"/>
      <c r="C1300" s="528"/>
      <c r="D1300" s="528"/>
      <c r="E1300" s="528"/>
      <c r="F1300" s="528"/>
      <c r="G1300" s="528"/>
      <c r="H1300" s="528"/>
      <c r="I1300" s="528"/>
      <c r="J1300" s="528"/>
      <c r="K1300" s="528"/>
      <c r="L1300" s="528"/>
      <c r="M1300" s="529"/>
    </row>
    <row r="1301" spans="1:13" ht="18" customHeight="1">
      <c r="A1301" s="527" t="s">
        <v>229</v>
      </c>
      <c r="B1301" s="528"/>
      <c r="C1301" s="528"/>
      <c r="D1301" s="528"/>
      <c r="E1301" s="528"/>
      <c r="F1301" s="528" t="s">
        <v>230</v>
      </c>
      <c r="G1301" s="528"/>
      <c r="H1301" s="528"/>
      <c r="I1301" s="528"/>
      <c r="J1301" s="528"/>
      <c r="K1301" s="528" t="s">
        <v>465</v>
      </c>
      <c r="L1301" s="528"/>
      <c r="M1301" s="529"/>
    </row>
    <row r="1302" spans="1:13" ht="18" customHeight="1">
      <c r="A1302" s="519" t="s">
        <v>231</v>
      </c>
      <c r="B1302" s="520"/>
      <c r="C1302" s="520"/>
      <c r="D1302" s="520"/>
      <c r="E1302" s="520"/>
      <c r="F1302" s="521" t="s">
        <v>236</v>
      </c>
      <c r="G1302" s="522"/>
      <c r="H1302" s="522"/>
      <c r="I1302" s="522"/>
      <c r="J1302" s="522"/>
      <c r="K1302" s="521" t="s">
        <v>236</v>
      </c>
      <c r="L1302" s="522"/>
      <c r="M1302" s="523"/>
    </row>
    <row r="1303" spans="1:13" ht="18" customHeight="1">
      <c r="A1303" s="527" t="s">
        <v>233</v>
      </c>
      <c r="B1303" s="528"/>
      <c r="C1303" s="528"/>
      <c r="D1303" s="528"/>
      <c r="E1303" s="528"/>
      <c r="F1303" s="528"/>
      <c r="G1303" s="528"/>
      <c r="H1303" s="528"/>
      <c r="I1303" s="528"/>
      <c r="J1303" s="528"/>
      <c r="K1303" s="528"/>
      <c r="L1303" s="528"/>
      <c r="M1303" s="529"/>
    </row>
    <row r="1304" spans="1:13" ht="18" customHeight="1">
      <c r="A1304" s="527" t="s">
        <v>229</v>
      </c>
      <c r="B1304" s="528"/>
      <c r="C1304" s="528"/>
      <c r="D1304" s="528"/>
      <c r="E1304" s="528"/>
      <c r="F1304" s="528" t="s">
        <v>230</v>
      </c>
      <c r="G1304" s="528"/>
      <c r="H1304" s="528"/>
      <c r="I1304" s="528"/>
      <c r="J1304" s="528"/>
      <c r="K1304" s="528" t="s">
        <v>465</v>
      </c>
      <c r="L1304" s="528"/>
      <c r="M1304" s="529"/>
    </row>
    <row r="1305" spans="1:13" ht="18" customHeight="1">
      <c r="A1305" s="534" t="s">
        <v>234</v>
      </c>
      <c r="B1305" s="535"/>
      <c r="C1305" s="535"/>
      <c r="D1305" s="535"/>
      <c r="E1305" s="535"/>
      <c r="F1305" s="528" t="s">
        <v>232</v>
      </c>
      <c r="G1305" s="528"/>
      <c r="H1305" s="528"/>
      <c r="I1305" s="528"/>
      <c r="J1305" s="528"/>
      <c r="K1305" s="528" t="s">
        <v>232</v>
      </c>
      <c r="L1305" s="528"/>
      <c r="M1305" s="529"/>
    </row>
    <row r="1306" spans="1:13" ht="18" customHeight="1">
      <c r="A1306" s="534" t="s">
        <v>235</v>
      </c>
      <c r="B1306" s="535"/>
      <c r="C1306" s="535"/>
      <c r="D1306" s="535"/>
      <c r="E1306" s="535"/>
      <c r="F1306" s="567" t="s">
        <v>232</v>
      </c>
      <c r="G1306" s="522"/>
      <c r="H1306" s="522"/>
      <c r="I1306" s="522"/>
      <c r="J1306" s="522"/>
      <c r="K1306" s="567" t="s">
        <v>232</v>
      </c>
      <c r="L1306" s="522"/>
      <c r="M1306" s="523"/>
    </row>
    <row r="1307" spans="1:13" ht="18" customHeight="1">
      <c r="A1307" s="530" t="s">
        <v>237</v>
      </c>
      <c r="B1307" s="531"/>
      <c r="C1307" s="531"/>
      <c r="D1307" s="531"/>
      <c r="E1307" s="532"/>
      <c r="F1307" s="566" t="s">
        <v>236</v>
      </c>
      <c r="G1307" s="525"/>
      <c r="H1307" s="525"/>
      <c r="I1307" s="525"/>
      <c r="J1307" s="533"/>
      <c r="K1307" s="566" t="s">
        <v>236</v>
      </c>
      <c r="L1307" s="525"/>
      <c r="M1307" s="526"/>
    </row>
    <row r="1308" spans="1:13" ht="18" customHeight="1">
      <c r="A1308" s="530" t="s">
        <v>238</v>
      </c>
      <c r="B1308" s="531"/>
      <c r="C1308" s="531"/>
      <c r="D1308" s="531"/>
      <c r="E1308" s="532"/>
      <c r="F1308" s="566" t="s">
        <v>236</v>
      </c>
      <c r="G1308" s="525"/>
      <c r="H1308" s="525"/>
      <c r="I1308" s="525"/>
      <c r="J1308" s="533"/>
      <c r="K1308" s="566" t="s">
        <v>236</v>
      </c>
      <c r="L1308" s="525"/>
      <c r="M1308" s="526"/>
    </row>
    <row r="1309" spans="1:13" ht="18" customHeight="1">
      <c r="A1309" s="527" t="s">
        <v>239</v>
      </c>
      <c r="B1309" s="528"/>
      <c r="C1309" s="528"/>
      <c r="D1309" s="528"/>
      <c r="E1309" s="528"/>
      <c r="F1309" s="528"/>
      <c r="G1309" s="528"/>
      <c r="H1309" s="528"/>
      <c r="I1309" s="528"/>
      <c r="J1309" s="528"/>
      <c r="K1309" s="528"/>
      <c r="L1309" s="528"/>
      <c r="M1309" s="529"/>
    </row>
    <row r="1310" spans="1:13" ht="18" customHeight="1">
      <c r="A1310" s="527" t="s">
        <v>229</v>
      </c>
      <c r="B1310" s="528"/>
      <c r="C1310" s="528"/>
      <c r="D1310" s="528"/>
      <c r="E1310" s="528"/>
      <c r="F1310" s="528" t="s">
        <v>230</v>
      </c>
      <c r="G1310" s="528"/>
      <c r="H1310" s="528"/>
      <c r="I1310" s="528"/>
      <c r="J1310" s="528"/>
      <c r="K1310" s="528" t="s">
        <v>465</v>
      </c>
      <c r="L1310" s="528"/>
      <c r="M1310" s="529"/>
    </row>
    <row r="1311" spans="1:13" ht="18" customHeight="1">
      <c r="A1311" s="519" t="s">
        <v>240</v>
      </c>
      <c r="B1311" s="520"/>
      <c r="C1311" s="520"/>
      <c r="D1311" s="520"/>
      <c r="E1311" s="520"/>
      <c r="F1311" s="520"/>
      <c r="G1311" s="561" t="s">
        <v>568</v>
      </c>
      <c r="H1311" s="561"/>
      <c r="I1311" s="561"/>
      <c r="J1311" s="561"/>
      <c r="K1311" s="561"/>
      <c r="L1311" s="561"/>
      <c r="M1311" s="562"/>
    </row>
    <row r="1312" spans="1:13" ht="18" customHeight="1">
      <c r="A1312" s="192" t="s">
        <v>466</v>
      </c>
      <c r="B1312" s="563" t="s">
        <v>198</v>
      </c>
      <c r="C1312" s="564"/>
      <c r="D1312" s="564"/>
      <c r="E1312" s="564"/>
      <c r="F1312" s="564"/>
      <c r="G1312" s="564"/>
      <c r="H1312" s="564"/>
      <c r="I1312" s="564"/>
      <c r="J1312" s="564"/>
      <c r="K1312" s="564"/>
      <c r="L1312" s="564"/>
      <c r="M1312" s="565"/>
    </row>
    <row r="1313" spans="1:13" ht="18" customHeight="1">
      <c r="A1313" s="192" t="s">
        <v>195</v>
      </c>
      <c r="B1313" s="563" t="s">
        <v>542</v>
      </c>
      <c r="C1313" s="564"/>
      <c r="D1313" s="564"/>
      <c r="E1313" s="564"/>
      <c r="F1313" s="564"/>
      <c r="G1313" s="564"/>
      <c r="H1313" s="564"/>
      <c r="I1313" s="564"/>
      <c r="J1313" s="564"/>
      <c r="K1313" s="564"/>
      <c r="L1313" s="564"/>
      <c r="M1313" s="565"/>
    </row>
    <row r="1314" spans="1:13" ht="18" customHeight="1">
      <c r="A1314" s="527" t="s">
        <v>467</v>
      </c>
      <c r="B1314" s="528"/>
      <c r="C1314" s="528"/>
      <c r="D1314" s="522"/>
      <c r="E1314" s="522"/>
      <c r="F1314" s="522"/>
      <c r="G1314" s="522"/>
      <c r="H1314" s="522"/>
      <c r="I1314" s="522"/>
      <c r="J1314" s="528" t="s">
        <v>468</v>
      </c>
      <c r="K1314" s="528"/>
      <c r="L1314" s="528"/>
      <c r="M1314" s="529"/>
    </row>
    <row r="1315" spans="1:13" ht="18" customHeight="1">
      <c r="A1315" s="527"/>
      <c r="B1315" s="528"/>
      <c r="C1315" s="528"/>
      <c r="D1315" s="522"/>
      <c r="E1315" s="522"/>
      <c r="F1315" s="522"/>
      <c r="G1315" s="522"/>
      <c r="H1315" s="522"/>
      <c r="I1315" s="522"/>
      <c r="J1315" s="528"/>
      <c r="K1315" s="528"/>
      <c r="L1315" s="528"/>
      <c r="M1315" s="529"/>
    </row>
    <row r="1316" spans="1:13" ht="18" customHeight="1">
      <c r="A1316" s="527"/>
      <c r="B1316" s="528"/>
      <c r="C1316" s="528"/>
      <c r="D1316" s="522"/>
      <c r="E1316" s="522"/>
      <c r="F1316" s="522"/>
      <c r="G1316" s="522"/>
      <c r="H1316" s="522"/>
      <c r="I1316" s="522"/>
      <c r="J1316" s="528"/>
      <c r="K1316" s="528"/>
      <c r="L1316" s="528"/>
      <c r="M1316" s="529"/>
    </row>
    <row r="1317" spans="1:13" ht="18" customHeight="1">
      <c r="A1317" s="527"/>
      <c r="B1317" s="528"/>
      <c r="C1317" s="528"/>
      <c r="D1317" s="522"/>
      <c r="E1317" s="522"/>
      <c r="F1317" s="522"/>
      <c r="G1317" s="522"/>
      <c r="H1317" s="522"/>
      <c r="I1317" s="522"/>
      <c r="J1317" s="528"/>
      <c r="K1317" s="528"/>
      <c r="L1317" s="528"/>
      <c r="M1317" s="529"/>
    </row>
    <row r="1318" spans="1:13" ht="18" customHeight="1">
      <c r="A1318" s="514" t="s">
        <v>243</v>
      </c>
      <c r="B1318" s="515"/>
      <c r="C1318" s="515"/>
      <c r="D1318" s="515"/>
      <c r="E1318" s="515"/>
      <c r="F1318" s="515"/>
      <c r="G1318" s="515"/>
      <c r="H1318" s="516" t="s">
        <v>244</v>
      </c>
      <c r="I1318" s="517"/>
      <c r="J1318" s="517"/>
      <c r="K1318" s="517"/>
      <c r="L1318" s="517"/>
      <c r="M1318" s="518"/>
    </row>
    <row r="1319" spans="1:13" ht="18" customHeight="1">
      <c r="A1319" s="200" t="s">
        <v>245</v>
      </c>
      <c r="B1319" s="515" t="s">
        <v>12</v>
      </c>
      <c r="C1319" s="515"/>
      <c r="D1319" s="177" t="s">
        <v>245</v>
      </c>
      <c r="E1319" s="201"/>
      <c r="F1319" s="515" t="s">
        <v>12</v>
      </c>
      <c r="G1319" s="515"/>
      <c r="H1319" s="179"/>
      <c r="I1319" s="179"/>
      <c r="J1319" s="180" t="s">
        <v>246</v>
      </c>
      <c r="K1319" s="179"/>
      <c r="L1319" s="181" t="s">
        <v>12</v>
      </c>
      <c r="M1319" s="182"/>
    </row>
    <row r="1320" spans="1:13" ht="18" customHeight="1">
      <c r="A1320" s="183" t="s">
        <v>247</v>
      </c>
      <c r="B1320" s="511" t="s">
        <v>221</v>
      </c>
      <c r="C1320" s="511"/>
      <c r="D1320" s="511" t="s">
        <v>248</v>
      </c>
      <c r="E1320" s="511"/>
      <c r="F1320" s="511" t="s">
        <v>249</v>
      </c>
      <c r="G1320" s="511"/>
      <c r="H1320" s="179"/>
      <c r="I1320" s="179"/>
      <c r="J1320" s="512">
        <v>3</v>
      </c>
      <c r="K1320" s="513"/>
      <c r="L1320" s="201" t="s">
        <v>236</v>
      </c>
      <c r="M1320" s="182"/>
    </row>
    <row r="1321" spans="1:13" ht="18" customHeight="1">
      <c r="A1321" s="183" t="s">
        <v>250</v>
      </c>
      <c r="B1321" s="511" t="s">
        <v>251</v>
      </c>
      <c r="C1321" s="511"/>
      <c r="D1321" s="511" t="s">
        <v>252</v>
      </c>
      <c r="E1321" s="511"/>
      <c r="F1321" s="511" t="s">
        <v>253</v>
      </c>
      <c r="G1321" s="511"/>
      <c r="H1321" s="179"/>
      <c r="I1321" s="179"/>
      <c r="J1321" s="512">
        <v>2</v>
      </c>
      <c r="K1321" s="513"/>
      <c r="L1321" s="201" t="s">
        <v>232</v>
      </c>
      <c r="M1321" s="182"/>
    </row>
    <row r="1322" spans="1:13" ht="18" customHeight="1">
      <c r="A1322" s="183" t="s">
        <v>254</v>
      </c>
      <c r="B1322" s="511" t="s">
        <v>255</v>
      </c>
      <c r="C1322" s="511"/>
      <c r="D1322" s="511" t="s">
        <v>256</v>
      </c>
      <c r="E1322" s="511"/>
      <c r="F1322" s="511" t="s">
        <v>257</v>
      </c>
      <c r="G1322" s="511"/>
      <c r="H1322" s="179"/>
      <c r="I1322" s="179"/>
      <c r="J1322" s="512">
        <v>1</v>
      </c>
      <c r="K1322" s="513"/>
      <c r="L1322" s="201" t="s">
        <v>258</v>
      </c>
      <c r="M1322" s="182"/>
    </row>
    <row r="1323" spans="1:13" ht="18" customHeight="1" thickBot="1">
      <c r="A1323" s="184" t="s">
        <v>259</v>
      </c>
      <c r="B1323" s="509" t="s">
        <v>260</v>
      </c>
      <c r="C1323" s="509"/>
      <c r="D1323" s="510" t="s">
        <v>261</v>
      </c>
      <c r="E1323" s="510"/>
      <c r="F1323" s="510" t="s">
        <v>262</v>
      </c>
      <c r="G1323" s="510"/>
      <c r="H1323" s="185"/>
      <c r="I1323" s="185"/>
      <c r="J1323" s="185"/>
      <c r="K1323" s="185"/>
      <c r="L1323" s="185"/>
      <c r="M1323" s="186"/>
    </row>
    <row r="1326" spans="1:13" ht="18" customHeight="1" thickBot="1"/>
    <row r="1327" spans="1:13" ht="18" customHeight="1">
      <c r="A1327" s="157"/>
      <c r="B1327" s="557" t="s">
        <v>426</v>
      </c>
      <c r="C1327" s="557"/>
      <c r="D1327" s="557"/>
      <c r="E1327" s="557"/>
      <c r="F1327" s="557"/>
      <c r="G1327" s="557"/>
      <c r="H1327" s="557"/>
      <c r="I1327" s="558"/>
      <c r="J1327" s="559" t="s">
        <v>427</v>
      </c>
      <c r="K1327" s="557"/>
      <c r="L1327" s="557"/>
      <c r="M1327" s="560"/>
    </row>
    <row r="1328" spans="1:13" ht="18" customHeight="1">
      <c r="A1328" s="546" t="s">
        <v>428</v>
      </c>
      <c r="B1328" s="547"/>
      <c r="C1328" s="547"/>
      <c r="D1328" s="547"/>
      <c r="E1328" s="547"/>
      <c r="F1328" s="547"/>
      <c r="G1328" s="547"/>
      <c r="H1328" s="547"/>
      <c r="I1328" s="547"/>
      <c r="J1328" s="547"/>
      <c r="K1328" s="547"/>
      <c r="L1328" s="547"/>
      <c r="M1328" s="548"/>
    </row>
    <row r="1329" spans="1:13" ht="18" customHeight="1">
      <c r="A1329" s="158"/>
      <c r="B1329" s="549" t="s">
        <v>429</v>
      </c>
      <c r="C1329" s="549"/>
      <c r="D1329" s="549"/>
      <c r="E1329" s="550"/>
      <c r="F1329" s="159" t="s">
        <v>430</v>
      </c>
      <c r="G1329" s="159"/>
      <c r="H1329" s="551" t="s">
        <v>431</v>
      </c>
      <c r="I1329" s="552"/>
      <c r="J1329" s="553"/>
      <c r="K1329" s="160" t="s">
        <v>432</v>
      </c>
      <c r="L1329" s="193"/>
      <c r="M1329" s="162"/>
    </row>
    <row r="1330" spans="1:13" ht="18" customHeight="1">
      <c r="A1330" s="554" t="s">
        <v>433</v>
      </c>
      <c r="B1330" s="552"/>
      <c r="C1330" s="552"/>
      <c r="D1330" s="552"/>
      <c r="E1330" s="552"/>
      <c r="F1330" s="552"/>
      <c r="G1330" s="552"/>
      <c r="H1330" s="552"/>
      <c r="I1330" s="552"/>
      <c r="J1330" s="552"/>
      <c r="K1330" s="552"/>
      <c r="L1330" s="552"/>
      <c r="M1330" s="555"/>
    </row>
    <row r="1331" spans="1:13" ht="18" customHeight="1">
      <c r="A1331" s="530" t="s">
        <v>434</v>
      </c>
      <c r="B1331" s="531"/>
      <c r="C1331" s="531"/>
      <c r="D1331" s="531"/>
      <c r="E1331" s="531"/>
      <c r="F1331" s="531"/>
      <c r="G1331" s="531"/>
      <c r="H1331" s="531"/>
      <c r="I1331" s="531"/>
      <c r="J1331" s="531"/>
      <c r="K1331" s="531"/>
      <c r="L1331" s="531"/>
      <c r="M1331" s="556"/>
    </row>
    <row r="1332" spans="1:13" ht="18" customHeight="1">
      <c r="A1332" s="534" t="s">
        <v>435</v>
      </c>
      <c r="B1332" s="535"/>
      <c r="C1332" s="573" t="s">
        <v>39</v>
      </c>
      <c r="D1332" s="569"/>
      <c r="E1332" s="569"/>
      <c r="F1332" s="569"/>
      <c r="G1332" s="570"/>
      <c r="H1332" s="194" t="s">
        <v>436</v>
      </c>
      <c r="I1332" s="164"/>
      <c r="J1332" s="571">
        <v>27</v>
      </c>
      <c r="K1332" s="571"/>
      <c r="L1332" s="571"/>
      <c r="M1332" s="572"/>
    </row>
    <row r="1333" spans="1:13" ht="18" customHeight="1">
      <c r="A1333" s="534" t="s">
        <v>437</v>
      </c>
      <c r="B1333" s="535"/>
      <c r="C1333" s="573" t="s">
        <v>478</v>
      </c>
      <c r="D1333" s="569"/>
      <c r="E1333" s="569"/>
      <c r="F1333" s="569"/>
      <c r="G1333" s="570"/>
      <c r="H1333" s="194" t="s">
        <v>438</v>
      </c>
      <c r="I1333" s="164"/>
      <c r="J1333" s="571">
        <v>1400</v>
      </c>
      <c r="K1333" s="571"/>
      <c r="L1333" s="571"/>
      <c r="M1333" s="572"/>
    </row>
    <row r="1334" spans="1:13" ht="18" customHeight="1">
      <c r="A1334" s="534" t="s">
        <v>439</v>
      </c>
      <c r="B1334" s="535"/>
      <c r="C1334" s="568">
        <v>42481</v>
      </c>
      <c r="D1334" s="569"/>
      <c r="E1334" s="569"/>
      <c r="F1334" s="569"/>
      <c r="G1334" s="570"/>
      <c r="H1334" s="194" t="s">
        <v>440</v>
      </c>
      <c r="I1334" s="164"/>
      <c r="J1334" s="571">
        <v>8492006340</v>
      </c>
      <c r="K1334" s="571"/>
      <c r="L1334" s="571"/>
      <c r="M1334" s="572"/>
    </row>
    <row r="1335" spans="1:13" ht="18" customHeight="1">
      <c r="A1335" s="534" t="s">
        <v>441</v>
      </c>
      <c r="B1335" s="535"/>
      <c r="C1335" s="573" t="s">
        <v>486</v>
      </c>
      <c r="D1335" s="569"/>
      <c r="E1335" s="569"/>
      <c r="F1335" s="569"/>
      <c r="G1335" s="570"/>
      <c r="H1335" s="519" t="s">
        <v>134</v>
      </c>
      <c r="I1335" s="520"/>
      <c r="J1335" s="571" t="s">
        <v>164</v>
      </c>
      <c r="K1335" s="571"/>
      <c r="L1335" s="571"/>
      <c r="M1335" s="572"/>
    </row>
    <row r="1336" spans="1:13" ht="18" customHeight="1">
      <c r="A1336" s="527" t="s">
        <v>442</v>
      </c>
      <c r="B1336" s="528"/>
      <c r="C1336" s="528"/>
      <c r="D1336" s="528"/>
      <c r="E1336" s="528"/>
      <c r="F1336" s="528"/>
      <c r="G1336" s="528"/>
      <c r="H1336" s="528"/>
      <c r="I1336" s="528"/>
      <c r="J1336" s="528"/>
      <c r="K1336" s="528"/>
      <c r="L1336" s="528"/>
      <c r="M1336" s="529"/>
    </row>
    <row r="1337" spans="1:13" ht="18" customHeight="1">
      <c r="A1337" s="541" t="s">
        <v>443</v>
      </c>
      <c r="B1337" s="528" t="s">
        <v>444</v>
      </c>
      <c r="C1337" s="528"/>
      <c r="D1337" s="528"/>
      <c r="E1337" s="528"/>
      <c r="F1337" s="528"/>
      <c r="G1337" s="528"/>
      <c r="H1337" s="528" t="s">
        <v>445</v>
      </c>
      <c r="I1337" s="528"/>
      <c r="J1337" s="528"/>
      <c r="K1337" s="528"/>
      <c r="L1337" s="528"/>
      <c r="M1337" s="529"/>
    </row>
    <row r="1338" spans="1:13" ht="30">
      <c r="A1338" s="541"/>
      <c r="B1338" s="165" t="s">
        <v>446</v>
      </c>
      <c r="C1338" s="165" t="s">
        <v>447</v>
      </c>
      <c r="D1338" s="165" t="s">
        <v>448</v>
      </c>
      <c r="E1338" s="165" t="s">
        <v>449</v>
      </c>
      <c r="F1338" s="165">
        <v>100</v>
      </c>
      <c r="G1338" s="166" t="s">
        <v>126</v>
      </c>
      <c r="H1338" s="165" t="s">
        <v>450</v>
      </c>
      <c r="I1338" s="165" t="s">
        <v>447</v>
      </c>
      <c r="J1338" s="165" t="s">
        <v>448</v>
      </c>
      <c r="K1338" s="165" t="s">
        <v>451</v>
      </c>
      <c r="L1338" s="165">
        <v>100</v>
      </c>
      <c r="M1338" s="167" t="s">
        <v>126</v>
      </c>
    </row>
    <row r="1339" spans="1:13" ht="18" customHeight="1">
      <c r="A1339" s="192" t="s">
        <v>5</v>
      </c>
      <c r="B1339" s="263">
        <v>6</v>
      </c>
      <c r="C1339" s="264">
        <v>4</v>
      </c>
      <c r="D1339" s="264">
        <v>3</v>
      </c>
      <c r="E1339" s="238">
        <v>23</v>
      </c>
      <c r="F1339" s="264">
        <f t="shared" ref="F1339" si="26">SUM(B1339:E1339)</f>
        <v>36</v>
      </c>
      <c r="G1339" s="264" t="str">
        <f t="shared" ref="G1339" si="27">IF(F1339&gt;=91,"A1",IF(F1339&gt;=81,"A2",IF(F1339&gt;=71,"B1",IF(F1339&gt;=61,"B2",IF(F1339&gt;=51,"C1",IF(F1339&gt;=41,"C2",IF(F1339&gt;=33,"D","E")))))))</f>
        <v>D</v>
      </c>
      <c r="H1339" s="255">
        <v>4.5</v>
      </c>
      <c r="I1339" s="255">
        <v>4</v>
      </c>
      <c r="J1339" s="255">
        <v>3</v>
      </c>
      <c r="K1339" s="246">
        <v>33</v>
      </c>
      <c r="L1339" s="248">
        <v>44.5</v>
      </c>
      <c r="M1339" s="256" t="s">
        <v>253</v>
      </c>
    </row>
    <row r="1340" spans="1:13" ht="18" customHeight="1">
      <c r="A1340" s="192" t="s">
        <v>6</v>
      </c>
      <c r="B1340" s="217">
        <v>5</v>
      </c>
      <c r="C1340" s="255">
        <v>4</v>
      </c>
      <c r="D1340" s="255">
        <v>3</v>
      </c>
      <c r="E1340" s="255">
        <v>33</v>
      </c>
      <c r="F1340" s="249">
        <v>45</v>
      </c>
      <c r="G1340" s="255" t="s">
        <v>253</v>
      </c>
      <c r="H1340" s="255">
        <v>3.5</v>
      </c>
      <c r="I1340" s="255">
        <v>4</v>
      </c>
      <c r="J1340" s="255">
        <v>3</v>
      </c>
      <c r="K1340" s="255">
        <v>28</v>
      </c>
      <c r="L1340" s="150">
        <v>38.5</v>
      </c>
      <c r="M1340" s="256" t="s">
        <v>257</v>
      </c>
    </row>
    <row r="1341" spans="1:13" ht="18" customHeight="1">
      <c r="A1341" s="192" t="s">
        <v>452</v>
      </c>
      <c r="B1341" s="255">
        <v>7.25</v>
      </c>
      <c r="C1341" s="255">
        <v>4</v>
      </c>
      <c r="D1341" s="255">
        <v>3</v>
      </c>
      <c r="E1341" s="255">
        <v>49</v>
      </c>
      <c r="F1341" s="251">
        <v>63.25</v>
      </c>
      <c r="G1341" s="255" t="s">
        <v>260</v>
      </c>
      <c r="H1341" s="255">
        <v>4.25</v>
      </c>
      <c r="I1341" s="255">
        <v>4</v>
      </c>
      <c r="J1341" s="255">
        <v>3</v>
      </c>
      <c r="K1341" s="242">
        <v>47</v>
      </c>
      <c r="L1341" s="251">
        <v>58.25</v>
      </c>
      <c r="M1341" s="256" t="s">
        <v>249</v>
      </c>
    </row>
    <row r="1342" spans="1:13" ht="18" customHeight="1">
      <c r="A1342" s="192" t="s">
        <v>417</v>
      </c>
      <c r="B1342" s="255">
        <v>5</v>
      </c>
      <c r="C1342" s="255">
        <v>4</v>
      </c>
      <c r="D1342" s="255">
        <v>3</v>
      </c>
      <c r="E1342" s="255">
        <v>26</v>
      </c>
      <c r="F1342" s="251">
        <v>38</v>
      </c>
      <c r="G1342" s="255" t="s">
        <v>257</v>
      </c>
      <c r="H1342" s="243">
        <v>5.5</v>
      </c>
      <c r="I1342" s="246">
        <v>4</v>
      </c>
      <c r="J1342" s="246">
        <v>3</v>
      </c>
      <c r="K1342" s="242">
        <v>28</v>
      </c>
      <c r="L1342" s="251">
        <v>40.5</v>
      </c>
      <c r="M1342" s="256" t="s">
        <v>257</v>
      </c>
    </row>
    <row r="1343" spans="1:13" ht="18" customHeight="1">
      <c r="A1343" s="252" t="s">
        <v>474</v>
      </c>
      <c r="B1343" s="255"/>
      <c r="C1343" s="255"/>
      <c r="D1343" s="255"/>
      <c r="E1343" s="244"/>
      <c r="F1343" s="147">
        <v>13</v>
      </c>
      <c r="G1343" s="255"/>
      <c r="H1343" s="255"/>
      <c r="I1343" s="255"/>
      <c r="J1343" s="255"/>
      <c r="K1343" s="255"/>
      <c r="L1343" s="255">
        <v>23.5</v>
      </c>
      <c r="M1343" s="256"/>
    </row>
    <row r="1344" spans="1:13" ht="18" customHeight="1">
      <c r="A1344" s="372" t="s">
        <v>584</v>
      </c>
      <c r="B1344" s="255"/>
      <c r="C1344" s="255"/>
      <c r="D1344" s="255"/>
      <c r="E1344" s="245">
        <v>40</v>
      </c>
      <c r="F1344" s="255"/>
      <c r="G1344" s="255"/>
      <c r="H1344" s="255"/>
      <c r="I1344" s="255"/>
      <c r="J1344" s="255"/>
      <c r="K1344" s="245">
        <v>35</v>
      </c>
      <c r="L1344" s="255"/>
      <c r="M1344" s="256"/>
    </row>
    <row r="1345" spans="1:13" ht="18" customHeight="1">
      <c r="A1345" s="372" t="s">
        <v>580</v>
      </c>
      <c r="B1345" s="255"/>
      <c r="C1345" s="255"/>
      <c r="D1345" s="255"/>
      <c r="E1345" s="255">
        <v>40</v>
      </c>
      <c r="F1345" s="255"/>
      <c r="G1345" s="255"/>
      <c r="H1345" s="255"/>
      <c r="I1345" s="255"/>
      <c r="J1345" s="255"/>
      <c r="K1345" s="255">
        <v>40</v>
      </c>
      <c r="L1345" s="255"/>
      <c r="M1345" s="256"/>
    </row>
    <row r="1346" spans="1:13" ht="26.25">
      <c r="A1346" s="193" t="s">
        <v>454</v>
      </c>
      <c r="B1346" s="253"/>
      <c r="C1346" s="254" t="s">
        <v>455</v>
      </c>
      <c r="D1346" s="187">
        <f>(F1339+F1340+F1341+F1342+F1343)</f>
        <v>195.25</v>
      </c>
      <c r="E1346" s="170"/>
      <c r="F1346" s="254" t="s">
        <v>456</v>
      </c>
      <c r="G1346" s="187">
        <f>(D1346/450)*100</f>
        <v>43.388888888888886</v>
      </c>
      <c r="H1346" s="170"/>
      <c r="I1346" s="171"/>
      <c r="J1346" s="536" t="s">
        <v>457</v>
      </c>
      <c r="K1346" s="536"/>
      <c r="L1346" s="561" t="str">
        <f>IF(G1346&gt;=91,"A1",IF(G1346&gt;=81,"A2",IF(G1346&gt;=71,"B1",IF(G1346&gt;=61,"B2",IF(G1346&gt;=51,"C1",IF(G1346&gt;=41,"C2",IF(G1346&gt;=33,"D","E")))))))</f>
        <v>C2</v>
      </c>
      <c r="M1346" s="561" t="str">
        <f t="shared" ref="M1346:M1348" si="28">IF(K1346&gt;=91,"A1",IF(K1346&gt;=81,"A2",IF(K1346&gt;=71,"B1",IF(K1346&gt;=61,"B2",IF(K1346&gt;=51,"C1",IF(K1346&gt;=41,"C2",IF(K1346&gt;=33,"D","E")))))))</f>
        <v>E</v>
      </c>
    </row>
    <row r="1347" spans="1:13" ht="26.25">
      <c r="A1347" s="172" t="s">
        <v>458</v>
      </c>
      <c r="B1347" s="253"/>
      <c r="C1347" s="254" t="s">
        <v>459</v>
      </c>
      <c r="D1347" s="187">
        <f>(L1339+L1340+L1341+L1342+L1343)</f>
        <v>205.25</v>
      </c>
      <c r="E1347" s="170"/>
      <c r="F1347" s="254" t="s">
        <v>460</v>
      </c>
      <c r="G1347" s="187">
        <f>D1347/450*100</f>
        <v>45.611111111111114</v>
      </c>
      <c r="H1347" s="170"/>
      <c r="I1347" s="171"/>
      <c r="J1347" s="536" t="s">
        <v>461</v>
      </c>
      <c r="K1347" s="536"/>
      <c r="L1347" s="561" t="str">
        <f>IF(G1347&gt;=91,"A1",IF(G1347&gt;=81,"A2",IF(G1347&gt;=71,"B1",IF(G1347&gt;=61,"B2",IF(G1347&gt;=51,"C1",IF(G1347&gt;=41,"C2",IF(G1347&gt;=33,"D","E")))))))</f>
        <v>C2</v>
      </c>
      <c r="M1347" s="561" t="str">
        <f t="shared" si="28"/>
        <v>E</v>
      </c>
    </row>
    <row r="1348" spans="1:13" ht="18" customHeight="1">
      <c r="A1348" s="197" t="s">
        <v>462</v>
      </c>
      <c r="B1348" s="197"/>
      <c r="C1348" s="197">
        <f>(D1346+D1347)</f>
        <v>400.5</v>
      </c>
      <c r="D1348" s="197" t="s">
        <v>463</v>
      </c>
      <c r="E1348" s="197"/>
      <c r="G1348" s="197"/>
      <c r="H1348" s="197"/>
      <c r="I1348" s="197">
        <f>(C1348/900)*100</f>
        <v>44.5</v>
      </c>
      <c r="J1348" s="197" t="s">
        <v>464</v>
      </c>
      <c r="K1348" s="197"/>
      <c r="L1348" s="537" t="str">
        <f>IF(I1348&gt;=91,"A1",IF(I1348&gt;=81,"A2",IF(I1348&gt;=71,"B1",IF(I1348&gt;=61,"B2",IF(I1348&gt;=51,"C1",IF(I1348&gt;=41,"C2",IF(I1348&gt;=33,"D","E")))))))</f>
        <v>C2</v>
      </c>
      <c r="M1348" s="537" t="str">
        <f t="shared" si="28"/>
        <v>E</v>
      </c>
    </row>
    <row r="1349" spans="1:13" ht="18" customHeight="1">
      <c r="A1349" s="538" t="s">
        <v>227</v>
      </c>
      <c r="B1349" s="539"/>
      <c r="C1349" s="539"/>
      <c r="D1349" s="539"/>
      <c r="E1349" s="539"/>
      <c r="F1349" s="539"/>
      <c r="G1349" s="539"/>
      <c r="H1349" s="539"/>
      <c r="I1349" s="539"/>
      <c r="J1349" s="539"/>
      <c r="K1349" s="539"/>
      <c r="L1349" s="539"/>
      <c r="M1349" s="540"/>
    </row>
    <row r="1350" spans="1:13" ht="18" customHeight="1">
      <c r="A1350" s="527" t="s">
        <v>228</v>
      </c>
      <c r="B1350" s="528"/>
      <c r="C1350" s="528"/>
      <c r="D1350" s="528"/>
      <c r="E1350" s="528"/>
      <c r="F1350" s="528"/>
      <c r="G1350" s="528"/>
      <c r="H1350" s="528"/>
      <c r="I1350" s="528"/>
      <c r="J1350" s="528"/>
      <c r="K1350" s="528"/>
      <c r="L1350" s="528"/>
      <c r="M1350" s="529"/>
    </row>
    <row r="1351" spans="1:13" ht="18" customHeight="1">
      <c r="A1351" s="527" t="s">
        <v>229</v>
      </c>
      <c r="B1351" s="528"/>
      <c r="C1351" s="528"/>
      <c r="D1351" s="528"/>
      <c r="E1351" s="528"/>
      <c r="F1351" s="528" t="s">
        <v>230</v>
      </c>
      <c r="G1351" s="528"/>
      <c r="H1351" s="528"/>
      <c r="I1351" s="528"/>
      <c r="J1351" s="528"/>
      <c r="K1351" s="528" t="s">
        <v>465</v>
      </c>
      <c r="L1351" s="528"/>
      <c r="M1351" s="529"/>
    </row>
    <row r="1352" spans="1:13" ht="18" customHeight="1">
      <c r="A1352" s="519" t="s">
        <v>231</v>
      </c>
      <c r="B1352" s="520"/>
      <c r="C1352" s="520"/>
      <c r="D1352" s="520"/>
      <c r="E1352" s="520"/>
      <c r="F1352" s="521" t="s">
        <v>236</v>
      </c>
      <c r="G1352" s="522"/>
      <c r="H1352" s="522"/>
      <c r="I1352" s="522"/>
      <c r="J1352" s="522"/>
      <c r="K1352" s="521" t="s">
        <v>236</v>
      </c>
      <c r="L1352" s="522"/>
      <c r="M1352" s="523"/>
    </row>
    <row r="1353" spans="1:13" ht="18" customHeight="1">
      <c r="A1353" s="527" t="s">
        <v>233</v>
      </c>
      <c r="B1353" s="528"/>
      <c r="C1353" s="528"/>
      <c r="D1353" s="528"/>
      <c r="E1353" s="528"/>
      <c r="F1353" s="528"/>
      <c r="G1353" s="528"/>
      <c r="H1353" s="528"/>
      <c r="I1353" s="528"/>
      <c r="J1353" s="528"/>
      <c r="K1353" s="528"/>
      <c r="L1353" s="528"/>
      <c r="M1353" s="529"/>
    </row>
    <row r="1354" spans="1:13" ht="18" customHeight="1">
      <c r="A1354" s="527" t="s">
        <v>229</v>
      </c>
      <c r="B1354" s="528"/>
      <c r="C1354" s="528"/>
      <c r="D1354" s="528"/>
      <c r="E1354" s="528"/>
      <c r="F1354" s="528" t="s">
        <v>230</v>
      </c>
      <c r="G1354" s="528"/>
      <c r="H1354" s="528"/>
      <c r="I1354" s="528"/>
      <c r="J1354" s="528"/>
      <c r="K1354" s="528" t="s">
        <v>465</v>
      </c>
      <c r="L1354" s="528"/>
      <c r="M1354" s="529"/>
    </row>
    <row r="1355" spans="1:13" ht="18" customHeight="1">
      <c r="A1355" s="534" t="s">
        <v>234</v>
      </c>
      <c r="B1355" s="535"/>
      <c r="C1355" s="535"/>
      <c r="D1355" s="535"/>
      <c r="E1355" s="535"/>
      <c r="F1355" s="528" t="s">
        <v>232</v>
      </c>
      <c r="G1355" s="528"/>
      <c r="H1355" s="528"/>
      <c r="I1355" s="528"/>
      <c r="J1355" s="528"/>
      <c r="K1355" s="528" t="s">
        <v>232</v>
      </c>
      <c r="L1355" s="528"/>
      <c r="M1355" s="529"/>
    </row>
    <row r="1356" spans="1:13" ht="18" customHeight="1">
      <c r="A1356" s="534" t="s">
        <v>235</v>
      </c>
      <c r="B1356" s="535"/>
      <c r="C1356" s="535"/>
      <c r="D1356" s="535"/>
      <c r="E1356" s="535"/>
      <c r="F1356" s="567" t="s">
        <v>232</v>
      </c>
      <c r="G1356" s="522"/>
      <c r="H1356" s="522"/>
      <c r="I1356" s="522"/>
      <c r="J1356" s="522"/>
      <c r="K1356" s="567" t="s">
        <v>232</v>
      </c>
      <c r="L1356" s="522"/>
      <c r="M1356" s="523"/>
    </row>
    <row r="1357" spans="1:13" ht="18" customHeight="1">
      <c r="A1357" s="530" t="s">
        <v>237</v>
      </c>
      <c r="B1357" s="531"/>
      <c r="C1357" s="531"/>
      <c r="D1357" s="531"/>
      <c r="E1357" s="532"/>
      <c r="F1357" s="566" t="s">
        <v>236</v>
      </c>
      <c r="G1357" s="525"/>
      <c r="H1357" s="525"/>
      <c r="I1357" s="525"/>
      <c r="J1357" s="533"/>
      <c r="K1357" s="566" t="s">
        <v>236</v>
      </c>
      <c r="L1357" s="525"/>
      <c r="M1357" s="526"/>
    </row>
    <row r="1358" spans="1:13" ht="18" customHeight="1">
      <c r="A1358" s="530" t="s">
        <v>238</v>
      </c>
      <c r="B1358" s="531"/>
      <c r="C1358" s="531"/>
      <c r="D1358" s="531"/>
      <c r="E1358" s="532"/>
      <c r="F1358" s="566" t="s">
        <v>236</v>
      </c>
      <c r="G1358" s="525"/>
      <c r="H1358" s="525"/>
      <c r="I1358" s="525"/>
      <c r="J1358" s="533"/>
      <c r="K1358" s="566" t="s">
        <v>236</v>
      </c>
      <c r="L1358" s="525"/>
      <c r="M1358" s="526"/>
    </row>
    <row r="1359" spans="1:13" ht="18" customHeight="1">
      <c r="A1359" s="527" t="s">
        <v>239</v>
      </c>
      <c r="B1359" s="528"/>
      <c r="C1359" s="528"/>
      <c r="D1359" s="528"/>
      <c r="E1359" s="528"/>
      <c r="F1359" s="528"/>
      <c r="G1359" s="528"/>
      <c r="H1359" s="528"/>
      <c r="I1359" s="528"/>
      <c r="J1359" s="528"/>
      <c r="K1359" s="528"/>
      <c r="L1359" s="528"/>
      <c r="M1359" s="529"/>
    </row>
    <row r="1360" spans="1:13" ht="18" customHeight="1">
      <c r="A1360" s="527" t="s">
        <v>229</v>
      </c>
      <c r="B1360" s="528"/>
      <c r="C1360" s="528"/>
      <c r="D1360" s="528"/>
      <c r="E1360" s="528"/>
      <c r="F1360" s="528" t="s">
        <v>230</v>
      </c>
      <c r="G1360" s="528"/>
      <c r="H1360" s="528"/>
      <c r="I1360" s="528"/>
      <c r="J1360" s="528"/>
      <c r="K1360" s="528" t="s">
        <v>465</v>
      </c>
      <c r="L1360" s="528"/>
      <c r="M1360" s="529"/>
    </row>
    <row r="1361" spans="1:13" ht="18" customHeight="1">
      <c r="A1361" s="519" t="s">
        <v>240</v>
      </c>
      <c r="B1361" s="520"/>
      <c r="C1361" s="520"/>
      <c r="D1361" s="520"/>
      <c r="E1361" s="520"/>
      <c r="F1361" s="520"/>
      <c r="G1361" s="561" t="s">
        <v>569</v>
      </c>
      <c r="H1361" s="561"/>
      <c r="I1361" s="561"/>
      <c r="J1361" s="561"/>
      <c r="K1361" s="561"/>
      <c r="L1361" s="561"/>
      <c r="M1361" s="562"/>
    </row>
    <row r="1362" spans="1:13" ht="18" customHeight="1">
      <c r="A1362" s="192" t="s">
        <v>466</v>
      </c>
      <c r="B1362" s="563" t="s">
        <v>570</v>
      </c>
      <c r="C1362" s="564"/>
      <c r="D1362" s="564"/>
      <c r="E1362" s="564"/>
      <c r="F1362" s="564"/>
      <c r="G1362" s="564"/>
      <c r="H1362" s="564"/>
      <c r="I1362" s="564"/>
      <c r="J1362" s="564"/>
      <c r="K1362" s="564"/>
      <c r="L1362" s="564"/>
      <c r="M1362" s="565"/>
    </row>
    <row r="1363" spans="1:13" ht="18" customHeight="1">
      <c r="A1363" s="192" t="s">
        <v>195</v>
      </c>
      <c r="B1363" s="563" t="s">
        <v>542</v>
      </c>
      <c r="C1363" s="564"/>
      <c r="D1363" s="564"/>
      <c r="E1363" s="564"/>
      <c r="F1363" s="564"/>
      <c r="G1363" s="564"/>
      <c r="H1363" s="564"/>
      <c r="I1363" s="564"/>
      <c r="J1363" s="564"/>
      <c r="K1363" s="564"/>
      <c r="L1363" s="564"/>
      <c r="M1363" s="565"/>
    </row>
    <row r="1364" spans="1:13" ht="18" customHeight="1">
      <c r="A1364" s="527" t="s">
        <v>467</v>
      </c>
      <c r="B1364" s="528"/>
      <c r="C1364" s="528"/>
      <c r="D1364" s="522"/>
      <c r="E1364" s="522"/>
      <c r="F1364" s="522"/>
      <c r="G1364" s="522"/>
      <c r="H1364" s="522"/>
      <c r="I1364" s="522"/>
      <c r="J1364" s="528" t="s">
        <v>468</v>
      </c>
      <c r="K1364" s="528"/>
      <c r="L1364" s="528"/>
      <c r="M1364" s="529"/>
    </row>
    <row r="1365" spans="1:13" ht="18" customHeight="1">
      <c r="A1365" s="527"/>
      <c r="B1365" s="528"/>
      <c r="C1365" s="528"/>
      <c r="D1365" s="522"/>
      <c r="E1365" s="522"/>
      <c r="F1365" s="522"/>
      <c r="G1365" s="522"/>
      <c r="H1365" s="522"/>
      <c r="I1365" s="522"/>
      <c r="J1365" s="528"/>
      <c r="K1365" s="528"/>
      <c r="L1365" s="528"/>
      <c r="M1365" s="529"/>
    </row>
    <row r="1366" spans="1:13" ht="18" customHeight="1">
      <c r="A1366" s="527"/>
      <c r="B1366" s="528"/>
      <c r="C1366" s="528"/>
      <c r="D1366" s="522"/>
      <c r="E1366" s="522"/>
      <c r="F1366" s="522"/>
      <c r="G1366" s="522"/>
      <c r="H1366" s="522"/>
      <c r="I1366" s="522"/>
      <c r="J1366" s="528"/>
      <c r="K1366" s="528"/>
      <c r="L1366" s="528"/>
      <c r="M1366" s="529"/>
    </row>
    <row r="1367" spans="1:13" ht="18" customHeight="1">
      <c r="A1367" s="527"/>
      <c r="B1367" s="528"/>
      <c r="C1367" s="528"/>
      <c r="D1367" s="522"/>
      <c r="E1367" s="522"/>
      <c r="F1367" s="522"/>
      <c r="G1367" s="522"/>
      <c r="H1367" s="522"/>
      <c r="I1367" s="522"/>
      <c r="J1367" s="528"/>
      <c r="K1367" s="528"/>
      <c r="L1367" s="528"/>
      <c r="M1367" s="529"/>
    </row>
    <row r="1368" spans="1:13" ht="18" customHeight="1">
      <c r="A1368" s="514" t="s">
        <v>243</v>
      </c>
      <c r="B1368" s="515"/>
      <c r="C1368" s="515"/>
      <c r="D1368" s="515"/>
      <c r="E1368" s="515"/>
      <c r="F1368" s="515"/>
      <c r="G1368" s="515"/>
      <c r="H1368" s="516" t="s">
        <v>244</v>
      </c>
      <c r="I1368" s="517"/>
      <c r="J1368" s="517"/>
      <c r="K1368" s="517"/>
      <c r="L1368" s="517"/>
      <c r="M1368" s="518"/>
    </row>
    <row r="1369" spans="1:13" ht="18" customHeight="1">
      <c r="A1369" s="200" t="s">
        <v>245</v>
      </c>
      <c r="B1369" s="515" t="s">
        <v>12</v>
      </c>
      <c r="C1369" s="515"/>
      <c r="D1369" s="177" t="s">
        <v>245</v>
      </c>
      <c r="E1369" s="201"/>
      <c r="F1369" s="515" t="s">
        <v>12</v>
      </c>
      <c r="G1369" s="515"/>
      <c r="H1369" s="179"/>
      <c r="I1369" s="179"/>
      <c r="J1369" s="180" t="s">
        <v>246</v>
      </c>
      <c r="K1369" s="179"/>
      <c r="L1369" s="181" t="s">
        <v>12</v>
      </c>
      <c r="M1369" s="182"/>
    </row>
    <row r="1370" spans="1:13" ht="18" customHeight="1">
      <c r="A1370" s="183" t="s">
        <v>247</v>
      </c>
      <c r="B1370" s="511" t="s">
        <v>221</v>
      </c>
      <c r="C1370" s="511"/>
      <c r="D1370" s="511" t="s">
        <v>248</v>
      </c>
      <c r="E1370" s="511"/>
      <c r="F1370" s="511" t="s">
        <v>249</v>
      </c>
      <c r="G1370" s="511"/>
      <c r="H1370" s="179"/>
      <c r="I1370" s="179"/>
      <c r="J1370" s="512">
        <v>3</v>
      </c>
      <c r="K1370" s="513"/>
      <c r="L1370" s="201" t="s">
        <v>236</v>
      </c>
      <c r="M1370" s="182"/>
    </row>
    <row r="1371" spans="1:13" ht="18" customHeight="1">
      <c r="A1371" s="183" t="s">
        <v>250</v>
      </c>
      <c r="B1371" s="511" t="s">
        <v>251</v>
      </c>
      <c r="C1371" s="511"/>
      <c r="D1371" s="511" t="s">
        <v>252</v>
      </c>
      <c r="E1371" s="511"/>
      <c r="F1371" s="511" t="s">
        <v>253</v>
      </c>
      <c r="G1371" s="511"/>
      <c r="H1371" s="179"/>
      <c r="I1371" s="179"/>
      <c r="J1371" s="512">
        <v>2</v>
      </c>
      <c r="K1371" s="513"/>
      <c r="L1371" s="201" t="s">
        <v>232</v>
      </c>
      <c r="M1371" s="182"/>
    </row>
    <row r="1372" spans="1:13" ht="18" customHeight="1">
      <c r="A1372" s="183" t="s">
        <v>254</v>
      </c>
      <c r="B1372" s="511" t="s">
        <v>255</v>
      </c>
      <c r="C1372" s="511"/>
      <c r="D1372" s="511" t="s">
        <v>256</v>
      </c>
      <c r="E1372" s="511"/>
      <c r="F1372" s="511" t="s">
        <v>257</v>
      </c>
      <c r="G1372" s="511"/>
      <c r="H1372" s="179"/>
      <c r="I1372" s="179"/>
      <c r="J1372" s="512">
        <v>1</v>
      </c>
      <c r="K1372" s="513"/>
      <c r="L1372" s="201" t="s">
        <v>258</v>
      </c>
      <c r="M1372" s="182"/>
    </row>
    <row r="1373" spans="1:13" ht="18" customHeight="1" thickBot="1">
      <c r="A1373" s="184" t="s">
        <v>259</v>
      </c>
      <c r="B1373" s="509" t="s">
        <v>260</v>
      </c>
      <c r="C1373" s="509"/>
      <c r="D1373" s="510" t="s">
        <v>261</v>
      </c>
      <c r="E1373" s="510"/>
      <c r="F1373" s="510" t="s">
        <v>262</v>
      </c>
      <c r="G1373" s="510"/>
      <c r="H1373" s="185"/>
      <c r="I1373" s="185"/>
      <c r="J1373" s="185"/>
      <c r="K1373" s="185"/>
      <c r="L1373" s="185"/>
      <c r="M1373" s="186"/>
    </row>
    <row r="1377" spans="1:13" ht="18" customHeight="1" thickBot="1"/>
    <row r="1378" spans="1:13" ht="18" customHeight="1">
      <c r="A1378" s="157"/>
      <c r="B1378" s="557" t="s">
        <v>426</v>
      </c>
      <c r="C1378" s="557"/>
      <c r="D1378" s="557"/>
      <c r="E1378" s="557"/>
      <c r="F1378" s="557"/>
      <c r="G1378" s="557"/>
      <c r="H1378" s="557"/>
      <c r="I1378" s="558"/>
      <c r="J1378" s="559" t="s">
        <v>427</v>
      </c>
      <c r="K1378" s="557"/>
      <c r="L1378" s="557"/>
      <c r="M1378" s="560"/>
    </row>
    <row r="1379" spans="1:13" ht="18" customHeight="1">
      <c r="A1379" s="546" t="s">
        <v>428</v>
      </c>
      <c r="B1379" s="547"/>
      <c r="C1379" s="547"/>
      <c r="D1379" s="547"/>
      <c r="E1379" s="547"/>
      <c r="F1379" s="547"/>
      <c r="G1379" s="547"/>
      <c r="H1379" s="547"/>
      <c r="I1379" s="547"/>
      <c r="J1379" s="547"/>
      <c r="K1379" s="547"/>
      <c r="L1379" s="547"/>
      <c r="M1379" s="548"/>
    </row>
    <row r="1380" spans="1:13" ht="18" customHeight="1">
      <c r="A1380" s="158"/>
      <c r="B1380" s="549" t="s">
        <v>429</v>
      </c>
      <c r="C1380" s="549"/>
      <c r="D1380" s="549"/>
      <c r="E1380" s="550"/>
      <c r="F1380" s="159" t="s">
        <v>430</v>
      </c>
      <c r="G1380" s="159"/>
      <c r="H1380" s="551" t="s">
        <v>431</v>
      </c>
      <c r="I1380" s="552"/>
      <c r="J1380" s="553"/>
      <c r="K1380" s="160" t="s">
        <v>432</v>
      </c>
      <c r="L1380" s="193"/>
      <c r="M1380" s="162"/>
    </row>
    <row r="1381" spans="1:13" ht="18" customHeight="1">
      <c r="A1381" s="554" t="s">
        <v>433</v>
      </c>
      <c r="B1381" s="552"/>
      <c r="C1381" s="552"/>
      <c r="D1381" s="552"/>
      <c r="E1381" s="552"/>
      <c r="F1381" s="552"/>
      <c r="G1381" s="552"/>
      <c r="H1381" s="552"/>
      <c r="I1381" s="552"/>
      <c r="J1381" s="552"/>
      <c r="K1381" s="552"/>
      <c r="L1381" s="552"/>
      <c r="M1381" s="555"/>
    </row>
    <row r="1382" spans="1:13" ht="18" customHeight="1">
      <c r="A1382" s="530" t="s">
        <v>434</v>
      </c>
      <c r="B1382" s="531"/>
      <c r="C1382" s="531"/>
      <c r="D1382" s="531"/>
      <c r="E1382" s="531"/>
      <c r="F1382" s="531"/>
      <c r="G1382" s="531"/>
      <c r="H1382" s="531"/>
      <c r="I1382" s="531"/>
      <c r="J1382" s="531"/>
      <c r="K1382" s="531"/>
      <c r="L1382" s="531"/>
      <c r="M1382" s="556"/>
    </row>
    <row r="1383" spans="1:13" ht="18" customHeight="1">
      <c r="A1383" s="534" t="s">
        <v>435</v>
      </c>
      <c r="B1383" s="535"/>
      <c r="C1383" s="573" t="s">
        <v>40</v>
      </c>
      <c r="D1383" s="569"/>
      <c r="E1383" s="569"/>
      <c r="F1383" s="569"/>
      <c r="G1383" s="570"/>
      <c r="H1383" s="194" t="s">
        <v>436</v>
      </c>
      <c r="I1383" s="164"/>
      <c r="J1383" s="571">
        <v>28</v>
      </c>
      <c r="K1383" s="571"/>
      <c r="L1383" s="571"/>
      <c r="M1383" s="572"/>
    </row>
    <row r="1384" spans="1:13" ht="18" customHeight="1">
      <c r="A1384" s="534" t="s">
        <v>437</v>
      </c>
      <c r="B1384" s="535"/>
      <c r="C1384" s="573" t="s">
        <v>478</v>
      </c>
      <c r="D1384" s="569"/>
      <c r="E1384" s="569"/>
      <c r="F1384" s="569"/>
      <c r="G1384" s="570"/>
      <c r="H1384" s="194" t="s">
        <v>438</v>
      </c>
      <c r="I1384" s="164"/>
      <c r="J1384" s="571">
        <v>1508</v>
      </c>
      <c r="K1384" s="571"/>
      <c r="L1384" s="571"/>
      <c r="M1384" s="572"/>
    </row>
    <row r="1385" spans="1:13" ht="18" customHeight="1">
      <c r="A1385" s="534" t="s">
        <v>439</v>
      </c>
      <c r="B1385" s="535"/>
      <c r="C1385" s="568">
        <v>42418</v>
      </c>
      <c r="D1385" s="569"/>
      <c r="E1385" s="569"/>
      <c r="F1385" s="569"/>
      <c r="G1385" s="570"/>
      <c r="H1385" s="194" t="s">
        <v>440</v>
      </c>
      <c r="I1385" s="164"/>
      <c r="J1385" s="571">
        <v>8899945070</v>
      </c>
      <c r="K1385" s="571"/>
      <c r="L1385" s="571"/>
      <c r="M1385" s="572"/>
    </row>
    <row r="1386" spans="1:13" ht="18" customHeight="1">
      <c r="A1386" s="534" t="s">
        <v>441</v>
      </c>
      <c r="B1386" s="535"/>
      <c r="C1386" s="573" t="s">
        <v>167</v>
      </c>
      <c r="D1386" s="569"/>
      <c r="E1386" s="569"/>
      <c r="F1386" s="569"/>
      <c r="G1386" s="570"/>
      <c r="H1386" s="519" t="s">
        <v>134</v>
      </c>
      <c r="I1386" s="520"/>
      <c r="J1386" s="571" t="s">
        <v>166</v>
      </c>
      <c r="K1386" s="571"/>
      <c r="L1386" s="571"/>
      <c r="M1386" s="572"/>
    </row>
    <row r="1387" spans="1:13" ht="18" customHeight="1">
      <c r="A1387" s="527" t="s">
        <v>442</v>
      </c>
      <c r="B1387" s="528"/>
      <c r="C1387" s="528"/>
      <c r="D1387" s="528"/>
      <c r="E1387" s="528"/>
      <c r="F1387" s="528"/>
      <c r="G1387" s="528"/>
      <c r="H1387" s="528"/>
      <c r="I1387" s="528"/>
      <c r="J1387" s="528"/>
      <c r="K1387" s="528"/>
      <c r="L1387" s="528"/>
      <c r="M1387" s="529"/>
    </row>
    <row r="1388" spans="1:13" ht="18" customHeight="1">
      <c r="A1388" s="541" t="s">
        <v>443</v>
      </c>
      <c r="B1388" s="528" t="s">
        <v>444</v>
      </c>
      <c r="C1388" s="528"/>
      <c r="D1388" s="528"/>
      <c r="E1388" s="528"/>
      <c r="F1388" s="528"/>
      <c r="G1388" s="528"/>
      <c r="H1388" s="528" t="s">
        <v>445</v>
      </c>
      <c r="I1388" s="528"/>
      <c r="J1388" s="528"/>
      <c r="K1388" s="528"/>
      <c r="L1388" s="528"/>
      <c r="M1388" s="529"/>
    </row>
    <row r="1389" spans="1:13" ht="30">
      <c r="A1389" s="541"/>
      <c r="B1389" s="165" t="s">
        <v>446</v>
      </c>
      <c r="C1389" s="165" t="s">
        <v>447</v>
      </c>
      <c r="D1389" s="165" t="s">
        <v>448</v>
      </c>
      <c r="E1389" s="165" t="s">
        <v>449</v>
      </c>
      <c r="F1389" s="165">
        <v>100</v>
      </c>
      <c r="G1389" s="166" t="s">
        <v>126</v>
      </c>
      <c r="H1389" s="165" t="s">
        <v>450</v>
      </c>
      <c r="I1389" s="165" t="s">
        <v>447</v>
      </c>
      <c r="J1389" s="165" t="s">
        <v>448</v>
      </c>
      <c r="K1389" s="165" t="s">
        <v>451</v>
      </c>
      <c r="L1389" s="165">
        <v>100</v>
      </c>
      <c r="M1389" s="167" t="s">
        <v>126</v>
      </c>
    </row>
    <row r="1390" spans="1:13" ht="18" customHeight="1">
      <c r="A1390" s="192" t="s">
        <v>5</v>
      </c>
      <c r="B1390" s="223">
        <v>8.75</v>
      </c>
      <c r="C1390" s="227">
        <v>4</v>
      </c>
      <c r="D1390" s="227">
        <v>4</v>
      </c>
      <c r="E1390" s="224">
        <v>52</v>
      </c>
      <c r="F1390" s="228">
        <f t="shared" ref="F1390" si="29">SUM(B1390:E1390)</f>
        <v>68.75</v>
      </c>
      <c r="G1390" s="228" t="str">
        <f t="shared" ref="G1390:G1393" si="30">IF(F1390&gt;=91,"A1",IF(F1390&gt;=81,"A2",IF(F1390&gt;=71,"B1",IF(F1390&gt;=61,"B2",IF(F1390&gt;=51,"C1",IF(F1390&gt;=41,"C2",IF(F1390&gt;=33,"D","E")))))))</f>
        <v>B2</v>
      </c>
      <c r="H1390" s="319">
        <v>8</v>
      </c>
      <c r="I1390" s="224">
        <v>4</v>
      </c>
      <c r="J1390" s="224">
        <v>4</v>
      </c>
      <c r="K1390" s="224">
        <v>64</v>
      </c>
      <c r="L1390" s="238" t="s">
        <v>498</v>
      </c>
      <c r="M1390" s="238" t="s">
        <v>255</v>
      </c>
    </row>
    <row r="1391" spans="1:13" ht="18" customHeight="1">
      <c r="A1391" s="192" t="s">
        <v>6</v>
      </c>
      <c r="B1391" s="224">
        <v>8.75</v>
      </c>
      <c r="C1391" s="224">
        <v>4</v>
      </c>
      <c r="D1391" s="227">
        <v>4</v>
      </c>
      <c r="E1391" s="224">
        <v>54</v>
      </c>
      <c r="F1391" s="225">
        <f t="shared" ref="F1391:F1393" si="31">(B1391+C1391+D1391+E1391)</f>
        <v>70.75</v>
      </c>
      <c r="G1391" s="225" t="str">
        <f t="shared" si="30"/>
        <v>B2</v>
      </c>
      <c r="H1391" s="319">
        <v>7.75</v>
      </c>
      <c r="I1391" s="224">
        <v>4</v>
      </c>
      <c r="J1391" s="224">
        <v>4</v>
      </c>
      <c r="K1391" s="224">
        <v>66</v>
      </c>
      <c r="L1391" s="311">
        <v>81.75</v>
      </c>
      <c r="M1391" s="226" t="s">
        <v>251</v>
      </c>
    </row>
    <row r="1392" spans="1:13" ht="18" customHeight="1">
      <c r="A1392" s="192" t="s">
        <v>452</v>
      </c>
      <c r="B1392" s="224">
        <v>9</v>
      </c>
      <c r="C1392" s="224">
        <v>4</v>
      </c>
      <c r="D1392" s="224">
        <v>4</v>
      </c>
      <c r="E1392" s="224">
        <v>60</v>
      </c>
      <c r="F1392" s="225">
        <f t="shared" si="31"/>
        <v>77</v>
      </c>
      <c r="G1392" s="225" t="str">
        <f t="shared" si="30"/>
        <v>B1</v>
      </c>
      <c r="H1392" s="319">
        <v>8.5</v>
      </c>
      <c r="I1392" s="224">
        <v>4</v>
      </c>
      <c r="J1392" s="224">
        <v>4</v>
      </c>
      <c r="K1392" s="224">
        <v>61</v>
      </c>
      <c r="L1392" s="226" t="s">
        <v>585</v>
      </c>
      <c r="M1392" s="226" t="s">
        <v>255</v>
      </c>
    </row>
    <row r="1393" spans="1:13" ht="18" customHeight="1">
      <c r="A1393" s="192" t="s">
        <v>417</v>
      </c>
      <c r="B1393" s="224">
        <v>9</v>
      </c>
      <c r="C1393" s="224">
        <v>4</v>
      </c>
      <c r="D1393" s="224">
        <v>4</v>
      </c>
      <c r="E1393" s="224">
        <v>67</v>
      </c>
      <c r="F1393" s="225">
        <f t="shared" si="31"/>
        <v>84</v>
      </c>
      <c r="G1393" s="225" t="str">
        <f t="shared" si="30"/>
        <v>A2</v>
      </c>
      <c r="H1393" s="319">
        <v>9</v>
      </c>
      <c r="I1393" s="224">
        <v>4</v>
      </c>
      <c r="J1393" s="224">
        <v>4</v>
      </c>
      <c r="K1393" s="224">
        <v>67</v>
      </c>
      <c r="L1393" s="226" t="s">
        <v>499</v>
      </c>
      <c r="M1393" s="226" t="s">
        <v>251</v>
      </c>
    </row>
    <row r="1394" spans="1:13" ht="18" customHeight="1">
      <c r="A1394" s="252" t="s">
        <v>489</v>
      </c>
      <c r="B1394" s="196"/>
      <c r="C1394" s="196"/>
      <c r="D1394" s="196"/>
      <c r="E1394" s="155"/>
      <c r="F1394" s="147">
        <v>31.5</v>
      </c>
      <c r="G1394" s="196"/>
      <c r="H1394" s="196"/>
      <c r="I1394" s="196"/>
      <c r="J1394" s="196"/>
      <c r="K1394" s="198"/>
      <c r="L1394" s="196">
        <v>45</v>
      </c>
      <c r="M1394" s="199"/>
    </row>
    <row r="1395" spans="1:13" ht="18" customHeight="1">
      <c r="A1395" s="372" t="s">
        <v>584</v>
      </c>
      <c r="B1395" s="196"/>
      <c r="C1395" s="196"/>
      <c r="D1395" s="196"/>
      <c r="E1395" s="156">
        <v>48</v>
      </c>
      <c r="F1395" s="198"/>
      <c r="G1395" s="196"/>
      <c r="H1395" s="196"/>
      <c r="I1395" s="196"/>
      <c r="J1395" s="196"/>
      <c r="K1395" s="156">
        <v>48</v>
      </c>
      <c r="L1395" s="198"/>
      <c r="M1395" s="199"/>
    </row>
    <row r="1396" spans="1:13" ht="18" customHeight="1">
      <c r="A1396" s="372" t="s">
        <v>580</v>
      </c>
      <c r="B1396" s="196"/>
      <c r="C1396" s="196"/>
      <c r="D1396" s="196"/>
      <c r="E1396" s="198">
        <v>48</v>
      </c>
      <c r="F1396" s="196"/>
      <c r="G1396" s="196"/>
      <c r="H1396" s="196"/>
      <c r="I1396" s="196"/>
      <c r="J1396" s="196"/>
      <c r="K1396" s="198">
        <v>49</v>
      </c>
      <c r="L1396" s="196"/>
      <c r="M1396" s="199"/>
    </row>
    <row r="1397" spans="1:13" ht="26.25">
      <c r="A1397" s="193" t="s">
        <v>454</v>
      </c>
      <c r="B1397" s="193"/>
      <c r="C1397" s="195" t="s">
        <v>455</v>
      </c>
      <c r="D1397" s="187">
        <f>(F1390+F1391+F1392+F1393+F1394)</f>
        <v>332</v>
      </c>
      <c r="E1397" s="170"/>
      <c r="F1397" s="195" t="s">
        <v>456</v>
      </c>
      <c r="G1397" s="187">
        <f>(D1397/450)*100</f>
        <v>73.777777777777771</v>
      </c>
      <c r="H1397" s="170"/>
      <c r="I1397" s="171"/>
      <c r="J1397" s="536" t="s">
        <v>457</v>
      </c>
      <c r="K1397" s="536"/>
      <c r="L1397" s="522" t="str">
        <f>IF(G1397&gt;=91,"A1",IF(G1397&gt;=81,"A2",IF(G1397&gt;=71,"B1",IF(G1397&gt;=61,"B2",IF(G1397&gt;=51,"C1",IF(G1397&gt;=41,"C2",IF(G1397&gt;=33,"D","E")))))))</f>
        <v>B1</v>
      </c>
      <c r="M1397" s="522" t="str">
        <f t="shared" ref="M1397:M1399" si="32">IF(K1397&gt;=91,"A1",IF(K1397&gt;=81,"A2",IF(K1397&gt;=71,"B1",IF(K1397&gt;=61,"B2",IF(K1397&gt;=51,"C1",IF(K1397&gt;=41,"C2",IF(K1397&gt;=33,"D","E")))))))</f>
        <v>E</v>
      </c>
    </row>
    <row r="1398" spans="1:13" ht="26.25">
      <c r="A1398" s="172" t="s">
        <v>458</v>
      </c>
      <c r="B1398" s="193"/>
      <c r="C1398" s="195" t="s">
        <v>459</v>
      </c>
      <c r="D1398" s="187">
        <f>(L1390+L1391+L1392+L1393+L1394)</f>
        <v>368.25</v>
      </c>
      <c r="E1398" s="170"/>
      <c r="F1398" s="195" t="s">
        <v>460</v>
      </c>
      <c r="G1398" s="377">
        <f>D1398/450*100</f>
        <v>81.833333333333343</v>
      </c>
      <c r="H1398" s="173"/>
      <c r="I1398" s="174"/>
      <c r="J1398" s="536" t="s">
        <v>461</v>
      </c>
      <c r="K1398" s="536"/>
      <c r="L1398" s="522" t="str">
        <f>IF(G1398&gt;=91,"A1",IF(G1398&gt;=81,"A2",IF(G1398&gt;=71,"B1",IF(G1398&gt;=61,"B2",IF(G1398&gt;=51,"C1",IF(G1398&gt;=41,"C2",IF(G1398&gt;=33,"D","E")))))))</f>
        <v>A2</v>
      </c>
      <c r="M1398" s="522" t="str">
        <f t="shared" si="32"/>
        <v>E</v>
      </c>
    </row>
    <row r="1399" spans="1:13" ht="18" customHeight="1">
      <c r="A1399" s="197" t="s">
        <v>462</v>
      </c>
      <c r="B1399" s="197"/>
      <c r="C1399" s="197">
        <f>(D1397+D1398)</f>
        <v>700.25</v>
      </c>
      <c r="D1399" s="197" t="s">
        <v>463</v>
      </c>
      <c r="E1399" s="197"/>
      <c r="G1399" s="197"/>
      <c r="H1399" s="197"/>
      <c r="I1399" s="375">
        <f>(C1399/900)*100</f>
        <v>77.805555555555543</v>
      </c>
      <c r="J1399" s="197" t="s">
        <v>464</v>
      </c>
      <c r="K1399" s="197"/>
      <c r="L1399" s="537" t="str">
        <f>IF(I1399&gt;=91,"A1",IF(I1399&gt;=81,"A2",IF(I1399&gt;=71,"B1",IF(I1399&gt;=61,"B2",IF(I1399&gt;=51,"C1",IF(I1399&gt;=41,"C2",IF(I1399&gt;=33,"D","E")))))))</f>
        <v>B1</v>
      </c>
      <c r="M1399" s="537" t="str">
        <f t="shared" si="32"/>
        <v>E</v>
      </c>
    </row>
    <row r="1400" spans="1:13" ht="18" customHeight="1">
      <c r="A1400" s="538" t="s">
        <v>227</v>
      </c>
      <c r="B1400" s="539"/>
      <c r="C1400" s="539"/>
      <c r="D1400" s="539"/>
      <c r="E1400" s="539"/>
      <c r="F1400" s="539"/>
      <c r="G1400" s="539"/>
      <c r="H1400" s="539"/>
      <c r="I1400" s="539"/>
      <c r="J1400" s="539"/>
      <c r="K1400" s="539"/>
      <c r="L1400" s="539"/>
      <c r="M1400" s="540"/>
    </row>
    <row r="1401" spans="1:13" ht="18" customHeight="1">
      <c r="A1401" s="527" t="s">
        <v>228</v>
      </c>
      <c r="B1401" s="528"/>
      <c r="C1401" s="528"/>
      <c r="D1401" s="528"/>
      <c r="E1401" s="528"/>
      <c r="F1401" s="528"/>
      <c r="G1401" s="528"/>
      <c r="H1401" s="528"/>
      <c r="I1401" s="528"/>
      <c r="J1401" s="528"/>
      <c r="K1401" s="528"/>
      <c r="L1401" s="528"/>
      <c r="M1401" s="529"/>
    </row>
    <row r="1402" spans="1:13" ht="18" customHeight="1">
      <c r="A1402" s="527" t="s">
        <v>229</v>
      </c>
      <c r="B1402" s="528"/>
      <c r="C1402" s="528"/>
      <c r="D1402" s="528"/>
      <c r="E1402" s="528"/>
      <c r="F1402" s="528" t="s">
        <v>230</v>
      </c>
      <c r="G1402" s="528"/>
      <c r="H1402" s="528"/>
      <c r="I1402" s="528"/>
      <c r="J1402" s="528"/>
      <c r="K1402" s="528" t="s">
        <v>465</v>
      </c>
      <c r="L1402" s="528"/>
      <c r="M1402" s="529"/>
    </row>
    <row r="1403" spans="1:13" ht="18" customHeight="1">
      <c r="A1403" s="519" t="s">
        <v>231</v>
      </c>
      <c r="B1403" s="520"/>
      <c r="C1403" s="520"/>
      <c r="D1403" s="520"/>
      <c r="E1403" s="520"/>
      <c r="F1403" s="521" t="s">
        <v>236</v>
      </c>
      <c r="G1403" s="522"/>
      <c r="H1403" s="522"/>
      <c r="I1403" s="522"/>
      <c r="J1403" s="522"/>
      <c r="K1403" s="521" t="s">
        <v>236</v>
      </c>
      <c r="L1403" s="522"/>
      <c r="M1403" s="523"/>
    </row>
    <row r="1404" spans="1:13" ht="18" customHeight="1">
      <c r="A1404" s="527" t="s">
        <v>233</v>
      </c>
      <c r="B1404" s="528"/>
      <c r="C1404" s="528"/>
      <c r="D1404" s="528"/>
      <c r="E1404" s="528"/>
      <c r="F1404" s="528"/>
      <c r="G1404" s="528"/>
      <c r="H1404" s="528"/>
      <c r="I1404" s="528"/>
      <c r="J1404" s="528"/>
      <c r="K1404" s="528"/>
      <c r="L1404" s="528"/>
      <c r="M1404" s="529"/>
    </row>
    <row r="1405" spans="1:13" ht="18" customHeight="1">
      <c r="A1405" s="527" t="s">
        <v>229</v>
      </c>
      <c r="B1405" s="528"/>
      <c r="C1405" s="528"/>
      <c r="D1405" s="528"/>
      <c r="E1405" s="528"/>
      <c r="F1405" s="528" t="s">
        <v>230</v>
      </c>
      <c r="G1405" s="528"/>
      <c r="H1405" s="528"/>
      <c r="I1405" s="528"/>
      <c r="J1405" s="528"/>
      <c r="K1405" s="528" t="s">
        <v>465</v>
      </c>
      <c r="L1405" s="528"/>
      <c r="M1405" s="529"/>
    </row>
    <row r="1406" spans="1:13" ht="18" customHeight="1">
      <c r="A1406" s="534" t="s">
        <v>234</v>
      </c>
      <c r="B1406" s="535"/>
      <c r="C1406" s="535"/>
      <c r="D1406" s="535"/>
      <c r="E1406" s="535"/>
      <c r="F1406" s="528" t="s">
        <v>232</v>
      </c>
      <c r="G1406" s="528"/>
      <c r="H1406" s="528"/>
      <c r="I1406" s="528"/>
      <c r="J1406" s="528"/>
      <c r="K1406" s="528" t="s">
        <v>232</v>
      </c>
      <c r="L1406" s="528"/>
      <c r="M1406" s="529"/>
    </row>
    <row r="1407" spans="1:13" ht="18" customHeight="1">
      <c r="A1407" s="534" t="s">
        <v>235</v>
      </c>
      <c r="B1407" s="535"/>
      <c r="C1407" s="535"/>
      <c r="D1407" s="535"/>
      <c r="E1407" s="535"/>
      <c r="F1407" s="567" t="s">
        <v>232</v>
      </c>
      <c r="G1407" s="522"/>
      <c r="H1407" s="522"/>
      <c r="I1407" s="522"/>
      <c r="J1407" s="522"/>
      <c r="K1407" s="567" t="s">
        <v>232</v>
      </c>
      <c r="L1407" s="522"/>
      <c r="M1407" s="523"/>
    </row>
    <row r="1408" spans="1:13" ht="18" customHeight="1">
      <c r="A1408" s="530" t="s">
        <v>237</v>
      </c>
      <c r="B1408" s="531"/>
      <c r="C1408" s="531"/>
      <c r="D1408" s="531"/>
      <c r="E1408" s="532"/>
      <c r="F1408" s="566" t="s">
        <v>236</v>
      </c>
      <c r="G1408" s="525"/>
      <c r="H1408" s="525"/>
      <c r="I1408" s="525"/>
      <c r="J1408" s="533"/>
      <c r="K1408" s="566" t="s">
        <v>236</v>
      </c>
      <c r="L1408" s="525"/>
      <c r="M1408" s="526"/>
    </row>
    <row r="1409" spans="1:13" ht="18" customHeight="1">
      <c r="A1409" s="530" t="s">
        <v>238</v>
      </c>
      <c r="B1409" s="531"/>
      <c r="C1409" s="531"/>
      <c r="D1409" s="531"/>
      <c r="E1409" s="532"/>
      <c r="F1409" s="566" t="s">
        <v>236</v>
      </c>
      <c r="G1409" s="525"/>
      <c r="H1409" s="525"/>
      <c r="I1409" s="525"/>
      <c r="J1409" s="533"/>
      <c r="K1409" s="566" t="s">
        <v>236</v>
      </c>
      <c r="L1409" s="525"/>
      <c r="M1409" s="526"/>
    </row>
    <row r="1410" spans="1:13" ht="18" customHeight="1">
      <c r="A1410" s="527" t="s">
        <v>239</v>
      </c>
      <c r="B1410" s="528"/>
      <c r="C1410" s="528"/>
      <c r="D1410" s="528"/>
      <c r="E1410" s="528"/>
      <c r="F1410" s="528"/>
      <c r="G1410" s="528"/>
      <c r="H1410" s="528"/>
      <c r="I1410" s="528"/>
      <c r="J1410" s="528"/>
      <c r="K1410" s="528"/>
      <c r="L1410" s="528"/>
      <c r="M1410" s="529"/>
    </row>
    <row r="1411" spans="1:13" ht="18" customHeight="1">
      <c r="A1411" s="527" t="s">
        <v>229</v>
      </c>
      <c r="B1411" s="528"/>
      <c r="C1411" s="528"/>
      <c r="D1411" s="528"/>
      <c r="E1411" s="528"/>
      <c r="F1411" s="528" t="s">
        <v>230</v>
      </c>
      <c r="G1411" s="528"/>
      <c r="H1411" s="528"/>
      <c r="I1411" s="528"/>
      <c r="J1411" s="528"/>
      <c r="K1411" s="528" t="s">
        <v>465</v>
      </c>
      <c r="L1411" s="528"/>
      <c r="M1411" s="529"/>
    </row>
    <row r="1412" spans="1:13" ht="18" customHeight="1">
      <c r="A1412" s="519" t="s">
        <v>240</v>
      </c>
      <c r="B1412" s="520"/>
      <c r="C1412" s="520"/>
      <c r="D1412" s="520"/>
      <c r="E1412" s="520"/>
      <c r="F1412" s="520"/>
      <c r="G1412" s="561" t="s">
        <v>571</v>
      </c>
      <c r="H1412" s="561"/>
      <c r="I1412" s="561"/>
      <c r="J1412" s="561"/>
      <c r="K1412" s="561"/>
      <c r="L1412" s="561"/>
      <c r="M1412" s="562"/>
    </row>
    <row r="1413" spans="1:13" ht="18" customHeight="1">
      <c r="A1413" s="192" t="s">
        <v>466</v>
      </c>
      <c r="B1413" s="563" t="s">
        <v>209</v>
      </c>
      <c r="C1413" s="564"/>
      <c r="D1413" s="564"/>
      <c r="E1413" s="564"/>
      <c r="F1413" s="564"/>
      <c r="G1413" s="564"/>
      <c r="H1413" s="564"/>
      <c r="I1413" s="564"/>
      <c r="J1413" s="564"/>
      <c r="K1413" s="564"/>
      <c r="L1413" s="564"/>
      <c r="M1413" s="565"/>
    </row>
    <row r="1414" spans="1:13" ht="18" customHeight="1">
      <c r="A1414" s="192" t="s">
        <v>195</v>
      </c>
      <c r="B1414" s="563" t="s">
        <v>572</v>
      </c>
      <c r="C1414" s="564"/>
      <c r="D1414" s="564"/>
      <c r="E1414" s="564"/>
      <c r="F1414" s="564"/>
      <c r="G1414" s="564"/>
      <c r="H1414" s="564"/>
      <c r="I1414" s="564"/>
      <c r="J1414" s="564"/>
      <c r="K1414" s="564"/>
      <c r="L1414" s="564"/>
      <c r="M1414" s="565"/>
    </row>
    <row r="1415" spans="1:13" ht="18" customHeight="1">
      <c r="A1415" s="527" t="s">
        <v>467</v>
      </c>
      <c r="B1415" s="528"/>
      <c r="C1415" s="528"/>
      <c r="D1415" s="522"/>
      <c r="E1415" s="522"/>
      <c r="F1415" s="522"/>
      <c r="G1415" s="522"/>
      <c r="H1415" s="522"/>
      <c r="I1415" s="522"/>
      <c r="J1415" s="528" t="s">
        <v>468</v>
      </c>
      <c r="K1415" s="528"/>
      <c r="L1415" s="528"/>
      <c r="M1415" s="529"/>
    </row>
    <row r="1416" spans="1:13" ht="18" customHeight="1">
      <c r="A1416" s="527"/>
      <c r="B1416" s="528"/>
      <c r="C1416" s="528"/>
      <c r="D1416" s="522"/>
      <c r="E1416" s="522"/>
      <c r="F1416" s="522"/>
      <c r="G1416" s="522"/>
      <c r="H1416" s="522"/>
      <c r="I1416" s="522"/>
      <c r="J1416" s="528"/>
      <c r="K1416" s="528"/>
      <c r="L1416" s="528"/>
      <c r="M1416" s="529"/>
    </row>
    <row r="1417" spans="1:13" ht="18" customHeight="1">
      <c r="A1417" s="527"/>
      <c r="B1417" s="528"/>
      <c r="C1417" s="528"/>
      <c r="D1417" s="522"/>
      <c r="E1417" s="522"/>
      <c r="F1417" s="522"/>
      <c r="G1417" s="522"/>
      <c r="H1417" s="522"/>
      <c r="I1417" s="522"/>
      <c r="J1417" s="528"/>
      <c r="K1417" s="528"/>
      <c r="L1417" s="528"/>
      <c r="M1417" s="529"/>
    </row>
    <row r="1418" spans="1:13" ht="18" customHeight="1">
      <c r="A1418" s="527"/>
      <c r="B1418" s="528"/>
      <c r="C1418" s="528"/>
      <c r="D1418" s="522"/>
      <c r="E1418" s="522"/>
      <c r="F1418" s="522"/>
      <c r="G1418" s="522"/>
      <c r="H1418" s="522"/>
      <c r="I1418" s="522"/>
      <c r="J1418" s="528"/>
      <c r="K1418" s="528"/>
      <c r="L1418" s="528"/>
      <c r="M1418" s="529"/>
    </row>
    <row r="1419" spans="1:13" ht="18" customHeight="1">
      <c r="A1419" s="514" t="s">
        <v>243</v>
      </c>
      <c r="B1419" s="515"/>
      <c r="C1419" s="515"/>
      <c r="D1419" s="515"/>
      <c r="E1419" s="515"/>
      <c r="F1419" s="515"/>
      <c r="G1419" s="515"/>
      <c r="H1419" s="516" t="s">
        <v>244</v>
      </c>
      <c r="I1419" s="517"/>
      <c r="J1419" s="517"/>
      <c r="K1419" s="517"/>
      <c r="L1419" s="517"/>
      <c r="M1419" s="518"/>
    </row>
    <row r="1420" spans="1:13" ht="18" customHeight="1">
      <c r="A1420" s="200" t="s">
        <v>245</v>
      </c>
      <c r="B1420" s="515" t="s">
        <v>12</v>
      </c>
      <c r="C1420" s="515"/>
      <c r="D1420" s="177" t="s">
        <v>245</v>
      </c>
      <c r="E1420" s="201"/>
      <c r="F1420" s="515" t="s">
        <v>12</v>
      </c>
      <c r="G1420" s="515"/>
      <c r="H1420" s="179"/>
      <c r="I1420" s="179"/>
      <c r="J1420" s="180" t="s">
        <v>246</v>
      </c>
      <c r="K1420" s="179"/>
      <c r="L1420" s="181" t="s">
        <v>12</v>
      </c>
      <c r="M1420" s="182"/>
    </row>
    <row r="1421" spans="1:13" ht="18" customHeight="1">
      <c r="A1421" s="183" t="s">
        <v>247</v>
      </c>
      <c r="B1421" s="511" t="s">
        <v>221</v>
      </c>
      <c r="C1421" s="511"/>
      <c r="D1421" s="511" t="s">
        <v>248</v>
      </c>
      <c r="E1421" s="511"/>
      <c r="F1421" s="511" t="s">
        <v>249</v>
      </c>
      <c r="G1421" s="511"/>
      <c r="H1421" s="179"/>
      <c r="I1421" s="179"/>
      <c r="J1421" s="512">
        <v>3</v>
      </c>
      <c r="K1421" s="513"/>
      <c r="L1421" s="201" t="s">
        <v>236</v>
      </c>
      <c r="M1421" s="182"/>
    </row>
    <row r="1422" spans="1:13" ht="18" customHeight="1">
      <c r="A1422" s="183" t="s">
        <v>250</v>
      </c>
      <c r="B1422" s="511" t="s">
        <v>251</v>
      </c>
      <c r="C1422" s="511"/>
      <c r="D1422" s="511" t="s">
        <v>252</v>
      </c>
      <c r="E1422" s="511"/>
      <c r="F1422" s="511" t="s">
        <v>253</v>
      </c>
      <c r="G1422" s="511"/>
      <c r="H1422" s="179"/>
      <c r="I1422" s="179"/>
      <c r="J1422" s="512">
        <v>2</v>
      </c>
      <c r="K1422" s="513"/>
      <c r="L1422" s="201" t="s">
        <v>232</v>
      </c>
      <c r="M1422" s="182"/>
    </row>
    <row r="1423" spans="1:13" ht="18" customHeight="1">
      <c r="A1423" s="183" t="s">
        <v>254</v>
      </c>
      <c r="B1423" s="511" t="s">
        <v>255</v>
      </c>
      <c r="C1423" s="511"/>
      <c r="D1423" s="511" t="s">
        <v>256</v>
      </c>
      <c r="E1423" s="511"/>
      <c r="F1423" s="511" t="s">
        <v>257</v>
      </c>
      <c r="G1423" s="511"/>
      <c r="H1423" s="179"/>
      <c r="I1423" s="179"/>
      <c r="J1423" s="512">
        <v>1</v>
      </c>
      <c r="K1423" s="513"/>
      <c r="L1423" s="201" t="s">
        <v>258</v>
      </c>
      <c r="M1423" s="182"/>
    </row>
    <row r="1424" spans="1:13" ht="18" customHeight="1" thickBot="1">
      <c r="A1424" s="184" t="s">
        <v>259</v>
      </c>
      <c r="B1424" s="509" t="s">
        <v>260</v>
      </c>
      <c r="C1424" s="509"/>
      <c r="D1424" s="510" t="s">
        <v>261</v>
      </c>
      <c r="E1424" s="510"/>
      <c r="F1424" s="510" t="s">
        <v>262</v>
      </c>
      <c r="G1424" s="510"/>
      <c r="H1424" s="185"/>
      <c r="I1424" s="185"/>
      <c r="J1424" s="185"/>
      <c r="K1424" s="185"/>
      <c r="L1424" s="185"/>
      <c r="M1424" s="186"/>
    </row>
    <row r="1429" spans="1:13" ht="18" customHeight="1" thickBot="1"/>
    <row r="1430" spans="1:13" ht="18" customHeight="1">
      <c r="A1430" s="157"/>
      <c r="B1430" s="557" t="s">
        <v>426</v>
      </c>
      <c r="C1430" s="557"/>
      <c r="D1430" s="557"/>
      <c r="E1430" s="557"/>
      <c r="F1430" s="557"/>
      <c r="G1430" s="557"/>
      <c r="H1430" s="557"/>
      <c r="I1430" s="558"/>
      <c r="J1430" s="559" t="s">
        <v>427</v>
      </c>
      <c r="K1430" s="557"/>
      <c r="L1430" s="557"/>
      <c r="M1430" s="560"/>
    </row>
    <row r="1431" spans="1:13" ht="18" customHeight="1">
      <c r="A1431" s="546" t="s">
        <v>428</v>
      </c>
      <c r="B1431" s="547"/>
      <c r="C1431" s="547"/>
      <c r="D1431" s="547"/>
      <c r="E1431" s="547"/>
      <c r="F1431" s="547"/>
      <c r="G1431" s="547"/>
      <c r="H1431" s="547"/>
      <c r="I1431" s="547"/>
      <c r="J1431" s="547"/>
      <c r="K1431" s="547"/>
      <c r="L1431" s="547"/>
      <c r="M1431" s="548"/>
    </row>
    <row r="1432" spans="1:13" ht="18" customHeight="1">
      <c r="A1432" s="158"/>
      <c r="B1432" s="549" t="s">
        <v>429</v>
      </c>
      <c r="C1432" s="549"/>
      <c r="D1432" s="549"/>
      <c r="E1432" s="550"/>
      <c r="F1432" s="159" t="s">
        <v>430</v>
      </c>
      <c r="G1432" s="159"/>
      <c r="H1432" s="551" t="s">
        <v>431</v>
      </c>
      <c r="I1432" s="552"/>
      <c r="J1432" s="553"/>
      <c r="K1432" s="160" t="s">
        <v>432</v>
      </c>
      <c r="L1432" s="193"/>
      <c r="M1432" s="162"/>
    </row>
    <row r="1433" spans="1:13" ht="18" customHeight="1">
      <c r="A1433" s="554" t="s">
        <v>433</v>
      </c>
      <c r="B1433" s="552"/>
      <c r="C1433" s="552"/>
      <c r="D1433" s="552"/>
      <c r="E1433" s="552"/>
      <c r="F1433" s="552"/>
      <c r="G1433" s="552"/>
      <c r="H1433" s="552"/>
      <c r="I1433" s="552"/>
      <c r="J1433" s="552"/>
      <c r="K1433" s="552"/>
      <c r="L1433" s="552"/>
      <c r="M1433" s="555"/>
    </row>
    <row r="1434" spans="1:13" ht="18" customHeight="1">
      <c r="A1434" s="530" t="s">
        <v>434</v>
      </c>
      <c r="B1434" s="531"/>
      <c r="C1434" s="531"/>
      <c r="D1434" s="531"/>
      <c r="E1434" s="531"/>
      <c r="F1434" s="531"/>
      <c r="G1434" s="531"/>
      <c r="H1434" s="531"/>
      <c r="I1434" s="531"/>
      <c r="J1434" s="531"/>
      <c r="K1434" s="531"/>
      <c r="L1434" s="531"/>
      <c r="M1434" s="556"/>
    </row>
    <row r="1435" spans="1:13" ht="18" customHeight="1">
      <c r="A1435" s="534" t="s">
        <v>435</v>
      </c>
      <c r="B1435" s="535"/>
      <c r="C1435" s="573" t="s">
        <v>41</v>
      </c>
      <c r="D1435" s="569"/>
      <c r="E1435" s="569"/>
      <c r="F1435" s="569"/>
      <c r="G1435" s="570"/>
      <c r="H1435" s="194" t="s">
        <v>436</v>
      </c>
      <c r="I1435" s="164"/>
      <c r="J1435" s="571">
        <v>29</v>
      </c>
      <c r="K1435" s="571"/>
      <c r="L1435" s="571"/>
      <c r="M1435" s="572"/>
    </row>
    <row r="1436" spans="1:13" ht="18" customHeight="1">
      <c r="A1436" s="534" t="s">
        <v>437</v>
      </c>
      <c r="B1436" s="535"/>
      <c r="C1436" s="573" t="s">
        <v>478</v>
      </c>
      <c r="D1436" s="569"/>
      <c r="E1436" s="569"/>
      <c r="F1436" s="569"/>
      <c r="G1436" s="570"/>
      <c r="H1436" s="194" t="s">
        <v>438</v>
      </c>
      <c r="I1436" s="164"/>
      <c r="J1436" s="571">
        <v>1343</v>
      </c>
      <c r="K1436" s="571"/>
      <c r="L1436" s="571"/>
      <c r="M1436" s="572"/>
    </row>
    <row r="1437" spans="1:13" ht="18" customHeight="1">
      <c r="A1437" s="534" t="s">
        <v>439</v>
      </c>
      <c r="B1437" s="535"/>
      <c r="C1437" s="568">
        <v>42064</v>
      </c>
      <c r="D1437" s="569"/>
      <c r="E1437" s="569"/>
      <c r="F1437" s="569"/>
      <c r="G1437" s="570"/>
      <c r="H1437" s="194" t="s">
        <v>440</v>
      </c>
      <c r="I1437" s="164"/>
      <c r="J1437" s="571">
        <v>9796663643</v>
      </c>
      <c r="K1437" s="571"/>
      <c r="L1437" s="571"/>
      <c r="M1437" s="572"/>
    </row>
    <row r="1438" spans="1:13" ht="18" customHeight="1">
      <c r="A1438" s="534" t="s">
        <v>441</v>
      </c>
      <c r="B1438" s="535"/>
      <c r="C1438" s="573" t="s">
        <v>169</v>
      </c>
      <c r="D1438" s="569"/>
      <c r="E1438" s="569"/>
      <c r="F1438" s="569"/>
      <c r="G1438" s="570"/>
      <c r="H1438" s="519" t="s">
        <v>134</v>
      </c>
      <c r="I1438" s="520"/>
      <c r="J1438" s="571" t="s">
        <v>168</v>
      </c>
      <c r="K1438" s="571"/>
      <c r="L1438" s="571"/>
      <c r="M1438" s="572"/>
    </row>
    <row r="1439" spans="1:13" ht="18" customHeight="1">
      <c r="A1439" s="527" t="s">
        <v>442</v>
      </c>
      <c r="B1439" s="528"/>
      <c r="C1439" s="528"/>
      <c r="D1439" s="528"/>
      <c r="E1439" s="528"/>
      <c r="F1439" s="528"/>
      <c r="G1439" s="528"/>
      <c r="H1439" s="528"/>
      <c r="I1439" s="528"/>
      <c r="J1439" s="528"/>
      <c r="K1439" s="528"/>
      <c r="L1439" s="528"/>
      <c r="M1439" s="529"/>
    </row>
    <row r="1440" spans="1:13" ht="18" customHeight="1">
      <c r="A1440" s="541" t="s">
        <v>443</v>
      </c>
      <c r="B1440" s="528" t="s">
        <v>444</v>
      </c>
      <c r="C1440" s="528"/>
      <c r="D1440" s="528"/>
      <c r="E1440" s="528"/>
      <c r="F1440" s="528"/>
      <c r="G1440" s="528"/>
      <c r="H1440" s="528" t="s">
        <v>445</v>
      </c>
      <c r="I1440" s="528"/>
      <c r="J1440" s="528"/>
      <c r="K1440" s="528"/>
      <c r="L1440" s="528"/>
      <c r="M1440" s="529"/>
    </row>
    <row r="1441" spans="1:14" ht="30">
      <c r="A1441" s="541"/>
      <c r="B1441" s="165" t="s">
        <v>446</v>
      </c>
      <c r="C1441" s="165" t="s">
        <v>447</v>
      </c>
      <c r="D1441" s="165" t="s">
        <v>448</v>
      </c>
      <c r="E1441" s="165" t="s">
        <v>449</v>
      </c>
      <c r="F1441" s="165">
        <v>100</v>
      </c>
      <c r="G1441" s="166" t="s">
        <v>126</v>
      </c>
      <c r="H1441" s="165" t="s">
        <v>450</v>
      </c>
      <c r="I1441" s="165" t="s">
        <v>447</v>
      </c>
      <c r="J1441" s="165" t="s">
        <v>448</v>
      </c>
      <c r="K1441" s="165" t="s">
        <v>451</v>
      </c>
      <c r="L1441" s="165">
        <v>100</v>
      </c>
      <c r="M1441" s="167" t="s">
        <v>126</v>
      </c>
    </row>
    <row r="1442" spans="1:14" ht="18" customHeight="1">
      <c r="A1442" s="192" t="s">
        <v>5</v>
      </c>
      <c r="B1442" s="263">
        <v>7.75</v>
      </c>
      <c r="C1442" s="264">
        <v>5</v>
      </c>
      <c r="D1442" s="264">
        <v>4</v>
      </c>
      <c r="E1442" s="238">
        <v>63</v>
      </c>
      <c r="F1442" s="267">
        <f t="shared" ref="F1442" si="33">SUM(B1442:E1442)</f>
        <v>79.75</v>
      </c>
      <c r="G1442" s="267" t="str">
        <f t="shared" ref="G1442:G1445" si="34">IF(F1442&gt;=91,"A1",IF(F1442&gt;=81,"A2",IF(F1442&gt;=71,"B1",IF(F1442&gt;=61,"B2",IF(F1442&gt;=51,"C1",IF(F1442&gt;=41,"C2",IF(F1442&gt;=33,"D","E")))))))</f>
        <v>B1</v>
      </c>
      <c r="H1442" s="262" t="s">
        <v>493</v>
      </c>
      <c r="I1442" s="238">
        <v>5</v>
      </c>
      <c r="J1442" s="238">
        <v>4</v>
      </c>
      <c r="K1442" s="238">
        <v>60</v>
      </c>
      <c r="L1442" s="319">
        <v>76.75</v>
      </c>
      <c r="M1442" s="267" t="str">
        <f t="shared" ref="M1442:M1445" si="35">IF(L1442&gt;=91,"A1",IF(L1442&gt;=81,"A2",IF(L1442&gt;=71,"B1",IF(L1442&gt;=61,"B2",IF(L1442&gt;=51,"C1",IF(L1442&gt;=41,"C2",IF(L1442&gt;=33,"D","E")))))))</f>
        <v>B1</v>
      </c>
      <c r="N1442" s="250"/>
    </row>
    <row r="1443" spans="1:14" ht="18" customHeight="1">
      <c r="A1443" s="192" t="s">
        <v>6</v>
      </c>
      <c r="B1443" s="238" t="s">
        <v>495</v>
      </c>
      <c r="C1443" s="238">
        <v>5</v>
      </c>
      <c r="D1443" s="264">
        <v>4</v>
      </c>
      <c r="E1443" s="238">
        <v>66</v>
      </c>
      <c r="F1443" s="265">
        <f t="shared" ref="F1443:F1445" si="36">(B1443+C1443+D1443+E1443)</f>
        <v>84</v>
      </c>
      <c r="G1443" s="265" t="str">
        <f t="shared" si="34"/>
        <v>A2</v>
      </c>
      <c r="H1443" s="266" t="s">
        <v>491</v>
      </c>
      <c r="I1443" s="238">
        <v>5</v>
      </c>
      <c r="J1443" s="238">
        <v>4</v>
      </c>
      <c r="K1443" s="238">
        <v>50</v>
      </c>
      <c r="L1443" s="319">
        <v>65.75</v>
      </c>
      <c r="M1443" s="267" t="str">
        <f t="shared" si="35"/>
        <v>B2</v>
      </c>
      <c r="N1443" s="250"/>
    </row>
    <row r="1444" spans="1:14" ht="18" customHeight="1">
      <c r="A1444" s="192" t="s">
        <v>452</v>
      </c>
      <c r="B1444" s="238">
        <v>7.75</v>
      </c>
      <c r="C1444" s="238">
        <v>5</v>
      </c>
      <c r="D1444" s="238">
        <v>4</v>
      </c>
      <c r="E1444" s="238">
        <v>65</v>
      </c>
      <c r="F1444" s="265">
        <f t="shared" si="36"/>
        <v>81.75</v>
      </c>
      <c r="G1444" s="265" t="str">
        <f t="shared" si="34"/>
        <v>A2</v>
      </c>
      <c r="H1444" s="262" t="s">
        <v>493</v>
      </c>
      <c r="I1444" s="238">
        <v>5</v>
      </c>
      <c r="J1444" s="238">
        <v>4</v>
      </c>
      <c r="K1444" s="238">
        <v>60</v>
      </c>
      <c r="L1444" s="319">
        <v>76.75</v>
      </c>
      <c r="M1444" s="267" t="str">
        <f t="shared" si="35"/>
        <v>B1</v>
      </c>
      <c r="N1444" s="250"/>
    </row>
    <row r="1445" spans="1:14" ht="18" customHeight="1">
      <c r="A1445" s="192" t="s">
        <v>417</v>
      </c>
      <c r="B1445" s="238">
        <v>9.5</v>
      </c>
      <c r="C1445" s="238">
        <v>5</v>
      </c>
      <c r="D1445" s="238">
        <v>4</v>
      </c>
      <c r="E1445" s="238">
        <v>63</v>
      </c>
      <c r="F1445" s="265">
        <f t="shared" si="36"/>
        <v>81.5</v>
      </c>
      <c r="G1445" s="265" t="str">
        <f t="shared" si="34"/>
        <v>A2</v>
      </c>
      <c r="H1445" s="266">
        <v>8</v>
      </c>
      <c r="I1445" s="238">
        <v>5</v>
      </c>
      <c r="J1445" s="238">
        <v>4</v>
      </c>
      <c r="K1445" s="238">
        <v>55</v>
      </c>
      <c r="L1445" s="319">
        <v>72</v>
      </c>
      <c r="M1445" s="267" t="str">
        <f t="shared" si="35"/>
        <v>B1</v>
      </c>
      <c r="N1445" s="250"/>
    </row>
    <row r="1446" spans="1:14" ht="18" customHeight="1">
      <c r="A1446" s="252" t="s">
        <v>474</v>
      </c>
      <c r="B1446" s="255"/>
      <c r="C1446" s="255"/>
      <c r="D1446" s="255"/>
      <c r="E1446" s="244"/>
      <c r="F1446" s="147">
        <v>41</v>
      </c>
      <c r="G1446" s="255"/>
      <c r="H1446" s="255"/>
      <c r="I1446" s="255"/>
      <c r="J1446" s="255"/>
      <c r="K1446" s="255"/>
      <c r="L1446" s="319">
        <v>38.5</v>
      </c>
      <c r="M1446" s="256"/>
      <c r="N1446" s="250"/>
    </row>
    <row r="1447" spans="1:14" ht="18" customHeight="1">
      <c r="A1447" s="372" t="s">
        <v>584</v>
      </c>
      <c r="B1447" s="255"/>
      <c r="C1447" s="255"/>
      <c r="D1447" s="255"/>
      <c r="E1447" s="245">
        <v>48</v>
      </c>
      <c r="F1447" s="255"/>
      <c r="G1447" s="255"/>
      <c r="H1447" s="255"/>
      <c r="I1447" s="255"/>
      <c r="J1447" s="255"/>
      <c r="K1447" s="245">
        <v>48</v>
      </c>
      <c r="L1447" s="255"/>
      <c r="M1447" s="256"/>
      <c r="N1447" s="250"/>
    </row>
    <row r="1448" spans="1:14" ht="18" customHeight="1">
      <c r="A1448" s="372" t="s">
        <v>580</v>
      </c>
      <c r="B1448" s="255"/>
      <c r="C1448" s="255"/>
      <c r="D1448" s="255"/>
      <c r="E1448" s="255">
        <v>49</v>
      </c>
      <c r="F1448" s="255"/>
      <c r="G1448" s="255"/>
      <c r="H1448" s="255"/>
      <c r="I1448" s="255"/>
      <c r="J1448" s="255"/>
      <c r="K1448" s="255">
        <v>49</v>
      </c>
      <c r="L1448" s="255"/>
      <c r="M1448" s="256"/>
      <c r="N1448" s="250"/>
    </row>
    <row r="1449" spans="1:14" ht="26.25">
      <c r="A1449" s="193" t="s">
        <v>454</v>
      </c>
      <c r="B1449" s="253"/>
      <c r="C1449" s="254" t="s">
        <v>455</v>
      </c>
      <c r="D1449" s="187">
        <f>(F1442+F1443+F1444+F1445+F1446)</f>
        <v>368</v>
      </c>
      <c r="E1449" s="170"/>
      <c r="F1449" s="254" t="s">
        <v>456</v>
      </c>
      <c r="G1449" s="187">
        <f>(D1449/450)*100</f>
        <v>81.777777777777786</v>
      </c>
      <c r="H1449" s="170"/>
      <c r="I1449" s="171"/>
      <c r="J1449" s="536" t="s">
        <v>457</v>
      </c>
      <c r="K1449" s="536"/>
      <c r="L1449" s="561" t="str">
        <f>IF(G1449&gt;=91,"A1",IF(G1449&gt;=81,"A2",IF(G1449&gt;=71,"B1",IF(G1449&gt;=61,"B2",IF(G1449&gt;=51,"C1",IF(G1449&gt;=41,"C2",IF(G1449&gt;=33,"D","E")))))))</f>
        <v>A2</v>
      </c>
      <c r="M1449" s="561" t="str">
        <f t="shared" ref="M1449:M1451" si="37">IF(K1449&gt;=91,"A1",IF(K1449&gt;=81,"A2",IF(K1449&gt;=71,"B1",IF(K1449&gt;=61,"B2",IF(K1449&gt;=51,"C1",IF(K1449&gt;=41,"C2",IF(K1449&gt;=33,"D","E")))))))</f>
        <v>E</v>
      </c>
      <c r="N1449" s="250"/>
    </row>
    <row r="1450" spans="1:14" ht="26.25">
      <c r="A1450" s="172" t="s">
        <v>458</v>
      </c>
      <c r="B1450" s="253"/>
      <c r="C1450" s="254" t="s">
        <v>459</v>
      </c>
      <c r="D1450" s="187">
        <f>(L1442+L1443+L1444+L1445+L1446)</f>
        <v>329.75</v>
      </c>
      <c r="E1450" s="170"/>
      <c r="F1450" s="254" t="s">
        <v>460</v>
      </c>
      <c r="G1450" s="187">
        <f>D1450/450*100</f>
        <v>73.277777777777771</v>
      </c>
      <c r="H1450" s="170"/>
      <c r="I1450" s="171"/>
      <c r="J1450" s="536" t="s">
        <v>461</v>
      </c>
      <c r="K1450" s="536"/>
      <c r="L1450" s="561" t="str">
        <f>IF(G1450&gt;=91,"A1",IF(G1450&gt;=81,"A2",IF(G1450&gt;=71,"B1",IF(G1450&gt;=61,"B2",IF(G1450&gt;=51,"C1",IF(G1450&gt;=41,"C2",IF(G1450&gt;=33,"D","E")))))))</f>
        <v>B1</v>
      </c>
      <c r="M1450" s="561" t="str">
        <f t="shared" si="37"/>
        <v>E</v>
      </c>
      <c r="N1450" s="250"/>
    </row>
    <row r="1451" spans="1:14" ht="18" customHeight="1">
      <c r="A1451" s="197" t="s">
        <v>462</v>
      </c>
      <c r="B1451" s="197"/>
      <c r="C1451" s="197">
        <f>(D1449+D1450)</f>
        <v>697.75</v>
      </c>
      <c r="D1451" s="197" t="s">
        <v>463</v>
      </c>
      <c r="E1451" s="197"/>
      <c r="G1451" s="197"/>
      <c r="H1451" s="197"/>
      <c r="I1451" s="375">
        <f>(C1451/900)*100</f>
        <v>77.527777777777771</v>
      </c>
      <c r="J1451" s="197" t="s">
        <v>464</v>
      </c>
      <c r="K1451" s="197"/>
      <c r="L1451" s="537" t="str">
        <f>IF(I1451&gt;=91,"A1",IF(I1451&gt;=81,"A2",IF(I1451&gt;=71,"B1",IF(I1451&gt;=61,"B2",IF(I1451&gt;=51,"C1",IF(I1451&gt;=41,"C2",IF(I1451&gt;=33,"D","E")))))))</f>
        <v>B1</v>
      </c>
      <c r="M1451" s="537" t="str">
        <f t="shared" si="37"/>
        <v>E</v>
      </c>
    </row>
    <row r="1452" spans="1:14" ht="18" customHeight="1">
      <c r="A1452" s="538" t="s">
        <v>227</v>
      </c>
      <c r="B1452" s="539"/>
      <c r="C1452" s="539"/>
      <c r="D1452" s="539"/>
      <c r="E1452" s="539"/>
      <c r="F1452" s="539"/>
      <c r="G1452" s="539"/>
      <c r="H1452" s="539"/>
      <c r="I1452" s="539"/>
      <c r="J1452" s="539"/>
      <c r="K1452" s="539"/>
      <c r="L1452" s="539"/>
      <c r="M1452" s="540"/>
    </row>
    <row r="1453" spans="1:14" ht="18" customHeight="1">
      <c r="A1453" s="527" t="s">
        <v>228</v>
      </c>
      <c r="B1453" s="528"/>
      <c r="C1453" s="528"/>
      <c r="D1453" s="528"/>
      <c r="E1453" s="528"/>
      <c r="F1453" s="528"/>
      <c r="G1453" s="528"/>
      <c r="H1453" s="528"/>
      <c r="I1453" s="528"/>
      <c r="J1453" s="528"/>
      <c r="K1453" s="528"/>
      <c r="L1453" s="528"/>
      <c r="M1453" s="529"/>
    </row>
    <row r="1454" spans="1:14" ht="18" customHeight="1">
      <c r="A1454" s="527" t="s">
        <v>229</v>
      </c>
      <c r="B1454" s="528"/>
      <c r="C1454" s="528"/>
      <c r="D1454" s="528"/>
      <c r="E1454" s="528"/>
      <c r="F1454" s="528" t="s">
        <v>230</v>
      </c>
      <c r="G1454" s="528"/>
      <c r="H1454" s="528"/>
      <c r="I1454" s="528"/>
      <c r="J1454" s="528"/>
      <c r="K1454" s="528" t="s">
        <v>465</v>
      </c>
      <c r="L1454" s="528"/>
      <c r="M1454" s="529"/>
    </row>
    <row r="1455" spans="1:14" ht="18" customHeight="1">
      <c r="A1455" s="519" t="s">
        <v>231</v>
      </c>
      <c r="B1455" s="520"/>
      <c r="C1455" s="520"/>
      <c r="D1455" s="520"/>
      <c r="E1455" s="520"/>
      <c r="F1455" s="521" t="s">
        <v>236</v>
      </c>
      <c r="G1455" s="522"/>
      <c r="H1455" s="522"/>
      <c r="I1455" s="522"/>
      <c r="J1455" s="522"/>
      <c r="K1455" s="521" t="s">
        <v>236</v>
      </c>
      <c r="L1455" s="522"/>
      <c r="M1455" s="523"/>
    </row>
    <row r="1456" spans="1:14" ht="18" customHeight="1">
      <c r="A1456" s="527" t="s">
        <v>233</v>
      </c>
      <c r="B1456" s="528"/>
      <c r="C1456" s="528"/>
      <c r="D1456" s="528"/>
      <c r="E1456" s="528"/>
      <c r="F1456" s="528"/>
      <c r="G1456" s="528"/>
      <c r="H1456" s="528"/>
      <c r="I1456" s="528"/>
      <c r="J1456" s="528"/>
      <c r="K1456" s="528"/>
      <c r="L1456" s="528"/>
      <c r="M1456" s="529"/>
    </row>
    <row r="1457" spans="1:13" ht="18" customHeight="1">
      <c r="A1457" s="527" t="s">
        <v>229</v>
      </c>
      <c r="B1457" s="528"/>
      <c r="C1457" s="528"/>
      <c r="D1457" s="528"/>
      <c r="E1457" s="528"/>
      <c r="F1457" s="528" t="s">
        <v>230</v>
      </c>
      <c r="G1457" s="528"/>
      <c r="H1457" s="528"/>
      <c r="I1457" s="528"/>
      <c r="J1457" s="528"/>
      <c r="K1457" s="528" t="s">
        <v>465</v>
      </c>
      <c r="L1457" s="528"/>
      <c r="M1457" s="529"/>
    </row>
    <row r="1458" spans="1:13" ht="18" customHeight="1">
      <c r="A1458" s="534" t="s">
        <v>234</v>
      </c>
      <c r="B1458" s="535"/>
      <c r="C1458" s="535"/>
      <c r="D1458" s="535"/>
      <c r="E1458" s="535"/>
      <c r="F1458" s="528" t="s">
        <v>232</v>
      </c>
      <c r="G1458" s="528"/>
      <c r="H1458" s="528"/>
      <c r="I1458" s="528"/>
      <c r="J1458" s="528"/>
      <c r="K1458" s="528" t="s">
        <v>232</v>
      </c>
      <c r="L1458" s="528"/>
      <c r="M1458" s="529"/>
    </row>
    <row r="1459" spans="1:13" ht="18" customHeight="1">
      <c r="A1459" s="534" t="s">
        <v>235</v>
      </c>
      <c r="B1459" s="535"/>
      <c r="C1459" s="535"/>
      <c r="D1459" s="535"/>
      <c r="E1459" s="535"/>
      <c r="F1459" s="567" t="s">
        <v>232</v>
      </c>
      <c r="G1459" s="522"/>
      <c r="H1459" s="522"/>
      <c r="I1459" s="522"/>
      <c r="J1459" s="522"/>
      <c r="K1459" s="567" t="s">
        <v>232</v>
      </c>
      <c r="L1459" s="522"/>
      <c r="M1459" s="523"/>
    </row>
    <row r="1460" spans="1:13" ht="18" customHeight="1">
      <c r="A1460" s="530" t="s">
        <v>237</v>
      </c>
      <c r="B1460" s="531"/>
      <c r="C1460" s="531"/>
      <c r="D1460" s="531"/>
      <c r="E1460" s="532"/>
      <c r="F1460" s="566" t="s">
        <v>236</v>
      </c>
      <c r="G1460" s="525"/>
      <c r="H1460" s="525"/>
      <c r="I1460" s="525"/>
      <c r="J1460" s="533"/>
      <c r="K1460" s="566" t="s">
        <v>236</v>
      </c>
      <c r="L1460" s="525"/>
      <c r="M1460" s="526"/>
    </row>
    <row r="1461" spans="1:13" ht="18" customHeight="1">
      <c r="A1461" s="530" t="s">
        <v>238</v>
      </c>
      <c r="B1461" s="531"/>
      <c r="C1461" s="531"/>
      <c r="D1461" s="531"/>
      <c r="E1461" s="532"/>
      <c r="F1461" s="566" t="s">
        <v>236</v>
      </c>
      <c r="G1461" s="525"/>
      <c r="H1461" s="525"/>
      <c r="I1461" s="525"/>
      <c r="J1461" s="533"/>
      <c r="K1461" s="566" t="s">
        <v>236</v>
      </c>
      <c r="L1461" s="525"/>
      <c r="M1461" s="526"/>
    </row>
    <row r="1462" spans="1:13" ht="18" customHeight="1">
      <c r="A1462" s="527" t="s">
        <v>239</v>
      </c>
      <c r="B1462" s="528"/>
      <c r="C1462" s="528"/>
      <c r="D1462" s="528"/>
      <c r="E1462" s="528"/>
      <c r="F1462" s="528"/>
      <c r="G1462" s="528"/>
      <c r="H1462" s="528"/>
      <c r="I1462" s="528"/>
      <c r="J1462" s="528"/>
      <c r="K1462" s="528"/>
      <c r="L1462" s="528"/>
      <c r="M1462" s="529"/>
    </row>
    <row r="1463" spans="1:13" ht="18" customHeight="1">
      <c r="A1463" s="527" t="s">
        <v>229</v>
      </c>
      <c r="B1463" s="528"/>
      <c r="C1463" s="528"/>
      <c r="D1463" s="528"/>
      <c r="E1463" s="528"/>
      <c r="F1463" s="528" t="s">
        <v>230</v>
      </c>
      <c r="G1463" s="528"/>
      <c r="H1463" s="528"/>
      <c r="I1463" s="528"/>
      <c r="J1463" s="528"/>
      <c r="K1463" s="528" t="s">
        <v>465</v>
      </c>
      <c r="L1463" s="528"/>
      <c r="M1463" s="529"/>
    </row>
    <row r="1464" spans="1:13" ht="18" customHeight="1">
      <c r="A1464" s="519" t="s">
        <v>240</v>
      </c>
      <c r="B1464" s="520"/>
      <c r="C1464" s="520"/>
      <c r="D1464" s="520"/>
      <c r="E1464" s="520"/>
      <c r="F1464" s="520"/>
      <c r="G1464" s="561" t="s">
        <v>573</v>
      </c>
      <c r="H1464" s="561"/>
      <c r="I1464" s="561"/>
      <c r="J1464" s="561"/>
      <c r="K1464" s="561"/>
      <c r="L1464" s="561"/>
      <c r="M1464" s="562"/>
    </row>
    <row r="1465" spans="1:13" ht="18" customHeight="1">
      <c r="A1465" s="192" t="s">
        <v>466</v>
      </c>
      <c r="B1465" s="563" t="s">
        <v>209</v>
      </c>
      <c r="C1465" s="564"/>
      <c r="D1465" s="564"/>
      <c r="E1465" s="564"/>
      <c r="F1465" s="564"/>
      <c r="G1465" s="564"/>
      <c r="H1465" s="564"/>
      <c r="I1465" s="564"/>
      <c r="J1465" s="564"/>
      <c r="K1465" s="564"/>
      <c r="L1465" s="564"/>
      <c r="M1465" s="565"/>
    </row>
    <row r="1466" spans="1:13" ht="18" customHeight="1">
      <c r="A1466" s="192" t="s">
        <v>195</v>
      </c>
      <c r="B1466" s="563" t="s">
        <v>542</v>
      </c>
      <c r="C1466" s="564"/>
      <c r="D1466" s="564"/>
      <c r="E1466" s="564"/>
      <c r="F1466" s="564"/>
      <c r="G1466" s="564"/>
      <c r="H1466" s="564"/>
      <c r="I1466" s="564"/>
      <c r="J1466" s="564"/>
      <c r="K1466" s="564"/>
      <c r="L1466" s="564"/>
      <c r="M1466" s="565"/>
    </row>
    <row r="1467" spans="1:13" ht="18" customHeight="1">
      <c r="A1467" s="527" t="s">
        <v>467</v>
      </c>
      <c r="B1467" s="528"/>
      <c r="C1467" s="528"/>
      <c r="D1467" s="522"/>
      <c r="E1467" s="522"/>
      <c r="F1467" s="522"/>
      <c r="G1467" s="522"/>
      <c r="H1467" s="522"/>
      <c r="I1467" s="522"/>
      <c r="J1467" s="528" t="s">
        <v>468</v>
      </c>
      <c r="K1467" s="528"/>
      <c r="L1467" s="528"/>
      <c r="M1467" s="529"/>
    </row>
    <row r="1468" spans="1:13" ht="18" customHeight="1">
      <c r="A1468" s="527"/>
      <c r="B1468" s="528"/>
      <c r="C1468" s="528"/>
      <c r="D1468" s="522"/>
      <c r="E1468" s="522"/>
      <c r="F1468" s="522"/>
      <c r="G1468" s="522"/>
      <c r="H1468" s="522"/>
      <c r="I1468" s="522"/>
      <c r="J1468" s="528"/>
      <c r="K1468" s="528"/>
      <c r="L1468" s="528"/>
      <c r="M1468" s="529"/>
    </row>
    <row r="1469" spans="1:13" ht="18" customHeight="1">
      <c r="A1469" s="527"/>
      <c r="B1469" s="528"/>
      <c r="C1469" s="528"/>
      <c r="D1469" s="522"/>
      <c r="E1469" s="522"/>
      <c r="F1469" s="522"/>
      <c r="G1469" s="522"/>
      <c r="H1469" s="522"/>
      <c r="I1469" s="522"/>
      <c r="J1469" s="528"/>
      <c r="K1469" s="528"/>
      <c r="L1469" s="528"/>
      <c r="M1469" s="529"/>
    </row>
    <row r="1470" spans="1:13" ht="18" customHeight="1">
      <c r="A1470" s="527"/>
      <c r="B1470" s="528"/>
      <c r="C1470" s="528"/>
      <c r="D1470" s="522"/>
      <c r="E1470" s="522"/>
      <c r="F1470" s="522"/>
      <c r="G1470" s="522"/>
      <c r="H1470" s="522"/>
      <c r="I1470" s="522"/>
      <c r="J1470" s="528"/>
      <c r="K1470" s="528"/>
      <c r="L1470" s="528"/>
      <c r="M1470" s="529"/>
    </row>
    <row r="1471" spans="1:13" ht="18" customHeight="1">
      <c r="A1471" s="514" t="s">
        <v>243</v>
      </c>
      <c r="B1471" s="515"/>
      <c r="C1471" s="515"/>
      <c r="D1471" s="515"/>
      <c r="E1471" s="515"/>
      <c r="F1471" s="515"/>
      <c r="G1471" s="515"/>
      <c r="H1471" s="516" t="s">
        <v>244</v>
      </c>
      <c r="I1471" s="517"/>
      <c r="J1471" s="517"/>
      <c r="K1471" s="517"/>
      <c r="L1471" s="517"/>
      <c r="M1471" s="518"/>
    </row>
    <row r="1472" spans="1:13" ht="18" customHeight="1">
      <c r="A1472" s="200" t="s">
        <v>245</v>
      </c>
      <c r="B1472" s="515" t="s">
        <v>12</v>
      </c>
      <c r="C1472" s="515"/>
      <c r="D1472" s="177" t="s">
        <v>245</v>
      </c>
      <c r="E1472" s="201"/>
      <c r="F1472" s="515" t="s">
        <v>12</v>
      </c>
      <c r="G1472" s="515"/>
      <c r="H1472" s="179"/>
      <c r="I1472" s="179"/>
      <c r="J1472" s="180" t="s">
        <v>246</v>
      </c>
      <c r="K1472" s="179"/>
      <c r="L1472" s="181" t="s">
        <v>12</v>
      </c>
      <c r="M1472" s="182"/>
    </row>
    <row r="1473" spans="1:13" ht="18" customHeight="1">
      <c r="A1473" s="183" t="s">
        <v>247</v>
      </c>
      <c r="B1473" s="511" t="s">
        <v>221</v>
      </c>
      <c r="C1473" s="511"/>
      <c r="D1473" s="511" t="s">
        <v>248</v>
      </c>
      <c r="E1473" s="511"/>
      <c r="F1473" s="511" t="s">
        <v>249</v>
      </c>
      <c r="G1473" s="511"/>
      <c r="H1473" s="179"/>
      <c r="I1473" s="179"/>
      <c r="J1473" s="512">
        <v>3</v>
      </c>
      <c r="K1473" s="513"/>
      <c r="L1473" s="201" t="s">
        <v>236</v>
      </c>
      <c r="M1473" s="182"/>
    </row>
    <row r="1474" spans="1:13" ht="18" customHeight="1">
      <c r="A1474" s="183" t="s">
        <v>250</v>
      </c>
      <c r="B1474" s="511" t="s">
        <v>251</v>
      </c>
      <c r="C1474" s="511"/>
      <c r="D1474" s="511" t="s">
        <v>252</v>
      </c>
      <c r="E1474" s="511"/>
      <c r="F1474" s="511" t="s">
        <v>253</v>
      </c>
      <c r="G1474" s="511"/>
      <c r="H1474" s="179"/>
      <c r="I1474" s="179"/>
      <c r="J1474" s="512">
        <v>2</v>
      </c>
      <c r="K1474" s="513"/>
      <c r="L1474" s="201" t="s">
        <v>232</v>
      </c>
      <c r="M1474" s="182"/>
    </row>
    <row r="1475" spans="1:13" ht="18" customHeight="1">
      <c r="A1475" s="183" t="s">
        <v>254</v>
      </c>
      <c r="B1475" s="511" t="s">
        <v>255</v>
      </c>
      <c r="C1475" s="511"/>
      <c r="D1475" s="511" t="s">
        <v>256</v>
      </c>
      <c r="E1475" s="511"/>
      <c r="F1475" s="511" t="s">
        <v>257</v>
      </c>
      <c r="G1475" s="511"/>
      <c r="H1475" s="179"/>
      <c r="I1475" s="179"/>
      <c r="J1475" s="512">
        <v>1</v>
      </c>
      <c r="K1475" s="513"/>
      <c r="L1475" s="201" t="s">
        <v>258</v>
      </c>
      <c r="M1475" s="182"/>
    </row>
    <row r="1476" spans="1:13" ht="18" customHeight="1" thickBot="1">
      <c r="A1476" s="184" t="s">
        <v>259</v>
      </c>
      <c r="B1476" s="509" t="s">
        <v>260</v>
      </c>
      <c r="C1476" s="509"/>
      <c r="D1476" s="510" t="s">
        <v>261</v>
      </c>
      <c r="E1476" s="510"/>
      <c r="F1476" s="510" t="s">
        <v>262</v>
      </c>
      <c r="G1476" s="510"/>
      <c r="H1476" s="185"/>
      <c r="I1476" s="185"/>
      <c r="J1476" s="185"/>
      <c r="K1476" s="185"/>
      <c r="L1476" s="185"/>
      <c r="M1476" s="186"/>
    </row>
    <row r="1480" spans="1:13" ht="18" customHeight="1" thickBot="1"/>
    <row r="1481" spans="1:13" ht="18" customHeight="1">
      <c r="A1481" s="157"/>
      <c r="B1481" s="557" t="s">
        <v>426</v>
      </c>
      <c r="C1481" s="557"/>
      <c r="D1481" s="557"/>
      <c r="E1481" s="557"/>
      <c r="F1481" s="557"/>
      <c r="G1481" s="557"/>
      <c r="H1481" s="557"/>
      <c r="I1481" s="558"/>
      <c r="J1481" s="559" t="s">
        <v>427</v>
      </c>
      <c r="K1481" s="557"/>
      <c r="L1481" s="557"/>
      <c r="M1481" s="560"/>
    </row>
    <row r="1482" spans="1:13" ht="18" customHeight="1">
      <c r="A1482" s="546" t="s">
        <v>428</v>
      </c>
      <c r="B1482" s="547"/>
      <c r="C1482" s="547"/>
      <c r="D1482" s="547"/>
      <c r="E1482" s="547"/>
      <c r="F1482" s="547"/>
      <c r="G1482" s="547"/>
      <c r="H1482" s="547"/>
      <c r="I1482" s="547"/>
      <c r="J1482" s="547"/>
      <c r="K1482" s="547"/>
      <c r="L1482" s="547"/>
      <c r="M1482" s="548"/>
    </row>
    <row r="1483" spans="1:13" ht="18" customHeight="1">
      <c r="A1483" s="158"/>
      <c r="B1483" s="549" t="s">
        <v>429</v>
      </c>
      <c r="C1483" s="549"/>
      <c r="D1483" s="549"/>
      <c r="E1483" s="550"/>
      <c r="F1483" s="159" t="s">
        <v>430</v>
      </c>
      <c r="G1483" s="159"/>
      <c r="H1483" s="551" t="s">
        <v>431</v>
      </c>
      <c r="I1483" s="552"/>
      <c r="J1483" s="553"/>
      <c r="K1483" s="160" t="s">
        <v>432</v>
      </c>
      <c r="L1483" s="193"/>
      <c r="M1483" s="162"/>
    </row>
    <row r="1484" spans="1:13" ht="18" customHeight="1">
      <c r="A1484" s="554" t="s">
        <v>433</v>
      </c>
      <c r="B1484" s="552"/>
      <c r="C1484" s="552"/>
      <c r="D1484" s="552"/>
      <c r="E1484" s="552"/>
      <c r="F1484" s="552"/>
      <c r="G1484" s="552"/>
      <c r="H1484" s="552"/>
      <c r="I1484" s="552"/>
      <c r="J1484" s="552"/>
      <c r="K1484" s="552"/>
      <c r="L1484" s="552"/>
      <c r="M1484" s="555"/>
    </row>
    <row r="1485" spans="1:13" ht="18" customHeight="1">
      <c r="A1485" s="530" t="s">
        <v>434</v>
      </c>
      <c r="B1485" s="531"/>
      <c r="C1485" s="531"/>
      <c r="D1485" s="531"/>
      <c r="E1485" s="531"/>
      <c r="F1485" s="531"/>
      <c r="G1485" s="531"/>
      <c r="H1485" s="531"/>
      <c r="I1485" s="531"/>
      <c r="J1485" s="531"/>
      <c r="K1485" s="531"/>
      <c r="L1485" s="531"/>
      <c r="M1485" s="556"/>
    </row>
    <row r="1486" spans="1:13" ht="18" customHeight="1">
      <c r="A1486" s="534" t="s">
        <v>435</v>
      </c>
      <c r="B1486" s="535"/>
      <c r="C1486" s="573" t="s">
        <v>42</v>
      </c>
      <c r="D1486" s="569"/>
      <c r="E1486" s="569"/>
      <c r="F1486" s="569"/>
      <c r="G1486" s="570"/>
      <c r="H1486" s="194" t="s">
        <v>436</v>
      </c>
      <c r="I1486" s="164"/>
      <c r="J1486" s="571">
        <v>30</v>
      </c>
      <c r="K1486" s="571"/>
      <c r="L1486" s="571"/>
      <c r="M1486" s="572"/>
    </row>
    <row r="1487" spans="1:13" ht="18" customHeight="1">
      <c r="A1487" s="534" t="s">
        <v>437</v>
      </c>
      <c r="B1487" s="535"/>
      <c r="C1487" s="573" t="s">
        <v>478</v>
      </c>
      <c r="D1487" s="569"/>
      <c r="E1487" s="569"/>
      <c r="F1487" s="569"/>
      <c r="G1487" s="570"/>
      <c r="H1487" s="194" t="s">
        <v>438</v>
      </c>
      <c r="I1487" s="164"/>
      <c r="J1487" s="571">
        <v>1251</v>
      </c>
      <c r="K1487" s="571"/>
      <c r="L1487" s="571"/>
      <c r="M1487" s="572"/>
    </row>
    <row r="1488" spans="1:13" ht="18" customHeight="1">
      <c r="A1488" s="534" t="s">
        <v>439</v>
      </c>
      <c r="B1488" s="535"/>
      <c r="C1488" s="568">
        <v>42439</v>
      </c>
      <c r="D1488" s="569"/>
      <c r="E1488" s="569"/>
      <c r="F1488" s="569"/>
      <c r="G1488" s="570"/>
      <c r="H1488" s="194" t="s">
        <v>440</v>
      </c>
      <c r="I1488" s="164"/>
      <c r="J1488" s="571">
        <v>91494645797</v>
      </c>
      <c r="K1488" s="571"/>
      <c r="L1488" s="571"/>
      <c r="M1488" s="572"/>
    </row>
    <row r="1489" spans="1:13" ht="18" customHeight="1">
      <c r="A1489" s="534" t="s">
        <v>441</v>
      </c>
      <c r="B1489" s="535"/>
      <c r="C1489" s="573" t="s">
        <v>171</v>
      </c>
      <c r="D1489" s="569"/>
      <c r="E1489" s="569"/>
      <c r="F1489" s="569"/>
      <c r="G1489" s="570"/>
      <c r="H1489" s="519" t="s">
        <v>134</v>
      </c>
      <c r="I1489" s="520"/>
      <c r="J1489" s="571" t="s">
        <v>170</v>
      </c>
      <c r="K1489" s="571"/>
      <c r="L1489" s="571"/>
      <c r="M1489" s="572"/>
    </row>
    <row r="1490" spans="1:13" ht="18" customHeight="1">
      <c r="A1490" s="527" t="s">
        <v>442</v>
      </c>
      <c r="B1490" s="528"/>
      <c r="C1490" s="528"/>
      <c r="D1490" s="528"/>
      <c r="E1490" s="528"/>
      <c r="F1490" s="528"/>
      <c r="G1490" s="528"/>
      <c r="H1490" s="528"/>
      <c r="I1490" s="528"/>
      <c r="J1490" s="528"/>
      <c r="K1490" s="528"/>
      <c r="L1490" s="528"/>
      <c r="M1490" s="529"/>
    </row>
    <row r="1491" spans="1:13" ht="18" customHeight="1">
      <c r="A1491" s="541" t="s">
        <v>443</v>
      </c>
      <c r="B1491" s="528" t="s">
        <v>444</v>
      </c>
      <c r="C1491" s="528"/>
      <c r="D1491" s="528"/>
      <c r="E1491" s="528"/>
      <c r="F1491" s="528"/>
      <c r="G1491" s="528"/>
      <c r="H1491" s="528" t="s">
        <v>445</v>
      </c>
      <c r="I1491" s="528"/>
      <c r="J1491" s="528"/>
      <c r="K1491" s="528"/>
      <c r="L1491" s="528"/>
      <c r="M1491" s="529"/>
    </row>
    <row r="1492" spans="1:13" ht="30">
      <c r="A1492" s="541"/>
      <c r="B1492" s="165" t="s">
        <v>446</v>
      </c>
      <c r="C1492" s="165" t="s">
        <v>447</v>
      </c>
      <c r="D1492" s="165" t="s">
        <v>448</v>
      </c>
      <c r="E1492" s="165" t="s">
        <v>449</v>
      </c>
      <c r="F1492" s="165">
        <v>100</v>
      </c>
      <c r="G1492" s="166" t="s">
        <v>126</v>
      </c>
      <c r="H1492" s="165" t="s">
        <v>450</v>
      </c>
      <c r="I1492" s="165" t="s">
        <v>447</v>
      </c>
      <c r="J1492" s="165" t="s">
        <v>448</v>
      </c>
      <c r="K1492" s="165" t="s">
        <v>451</v>
      </c>
      <c r="L1492" s="165">
        <v>100</v>
      </c>
      <c r="M1492" s="167" t="s">
        <v>126</v>
      </c>
    </row>
    <row r="1493" spans="1:13" ht="18" customHeight="1">
      <c r="A1493" s="192" t="s">
        <v>5</v>
      </c>
      <c r="B1493" s="223">
        <v>9.75</v>
      </c>
      <c r="C1493" s="227">
        <v>5</v>
      </c>
      <c r="D1493" s="227">
        <v>4</v>
      </c>
      <c r="E1493" s="224">
        <v>63</v>
      </c>
      <c r="F1493" s="228">
        <f t="shared" ref="F1493" si="38">SUM(B1493:E1493)</f>
        <v>81.75</v>
      </c>
      <c r="G1493" s="228" t="str">
        <f t="shared" ref="G1493:G1496" si="39">IF(F1493&gt;=91,"A1",IF(F1493&gt;=81,"A2",IF(F1493&gt;=71,"B1",IF(F1493&gt;=61,"B2",IF(F1493&gt;=51,"C1",IF(F1493&gt;=41,"C2",IF(F1493&gt;=33,"D","E")))))))</f>
        <v>A2</v>
      </c>
      <c r="H1493" s="224">
        <v>9.5</v>
      </c>
      <c r="I1493" s="224">
        <v>5</v>
      </c>
      <c r="J1493" s="224">
        <v>4</v>
      </c>
      <c r="K1493" s="224">
        <v>67</v>
      </c>
      <c r="L1493" s="216">
        <f t="shared" ref="L1493" si="40">SUM(H1493:K1493)</f>
        <v>85.5</v>
      </c>
      <c r="M1493" s="312" t="str">
        <f t="shared" ref="M1493:M1495" si="41">IF(L1493&gt;=91,"A1",IF(L1493&gt;=81,"A2",IF(L1493&gt;=71,"B1",IF(L1493&gt;=61,"B2",IF(L1493&gt;=51,"C1",IF(L1493&gt;=41,"C2",IF(L1493&gt;=33,"D","E")))))))</f>
        <v>A2</v>
      </c>
    </row>
    <row r="1494" spans="1:13" ht="18" customHeight="1">
      <c r="A1494" s="192" t="s">
        <v>6</v>
      </c>
      <c r="B1494" s="224">
        <v>8.5</v>
      </c>
      <c r="C1494" s="224">
        <v>5</v>
      </c>
      <c r="D1494" s="227">
        <v>4</v>
      </c>
      <c r="E1494" s="224">
        <v>71</v>
      </c>
      <c r="F1494" s="225">
        <f t="shared" ref="F1494:F1496" si="42">(B1494+C1494+D1494+E1494)</f>
        <v>88.5</v>
      </c>
      <c r="G1494" s="225" t="str">
        <f t="shared" si="39"/>
        <v>A2</v>
      </c>
      <c r="H1494" s="224">
        <v>8.75</v>
      </c>
      <c r="I1494" s="224">
        <v>5</v>
      </c>
      <c r="J1494" s="224">
        <v>4</v>
      </c>
      <c r="K1494" s="224">
        <v>65</v>
      </c>
      <c r="L1494" s="150">
        <f t="shared" ref="L1494" si="43">SUM(H1494:K1494)</f>
        <v>82.75</v>
      </c>
      <c r="M1494" s="312" t="str">
        <f t="shared" si="41"/>
        <v>A2</v>
      </c>
    </row>
    <row r="1495" spans="1:13" ht="18" customHeight="1">
      <c r="A1495" s="192" t="s">
        <v>452</v>
      </c>
      <c r="B1495" s="224">
        <v>9.5</v>
      </c>
      <c r="C1495" s="224">
        <v>5</v>
      </c>
      <c r="D1495" s="224">
        <v>4</v>
      </c>
      <c r="E1495" s="224">
        <v>73</v>
      </c>
      <c r="F1495" s="225">
        <f t="shared" si="42"/>
        <v>91.5</v>
      </c>
      <c r="G1495" s="225" t="str">
        <f t="shared" si="39"/>
        <v>A1</v>
      </c>
      <c r="H1495" s="319">
        <v>9</v>
      </c>
      <c r="I1495" s="224">
        <v>5</v>
      </c>
      <c r="J1495" s="224">
        <v>4</v>
      </c>
      <c r="K1495" s="224">
        <v>66</v>
      </c>
      <c r="L1495" s="150">
        <v>84</v>
      </c>
      <c r="M1495" s="312" t="str">
        <f t="shared" si="41"/>
        <v>A2</v>
      </c>
    </row>
    <row r="1496" spans="1:13" ht="18" customHeight="1">
      <c r="A1496" s="192" t="s">
        <v>417</v>
      </c>
      <c r="B1496" s="224">
        <v>10</v>
      </c>
      <c r="C1496" s="224">
        <v>5</v>
      </c>
      <c r="D1496" s="224">
        <v>4</v>
      </c>
      <c r="E1496" s="224">
        <v>78</v>
      </c>
      <c r="F1496" s="225">
        <f t="shared" si="42"/>
        <v>97</v>
      </c>
      <c r="G1496" s="225" t="str">
        <f t="shared" si="39"/>
        <v>A1</v>
      </c>
      <c r="H1496" s="319">
        <v>9.75</v>
      </c>
      <c r="I1496" s="224">
        <v>5</v>
      </c>
      <c r="J1496" s="224">
        <v>4</v>
      </c>
      <c r="K1496" s="224">
        <v>71</v>
      </c>
      <c r="L1496" s="311">
        <v>89.75</v>
      </c>
      <c r="M1496" s="312" t="s">
        <v>251</v>
      </c>
    </row>
    <row r="1497" spans="1:13" ht="18" customHeight="1">
      <c r="A1497" s="252" t="s">
        <v>489</v>
      </c>
      <c r="B1497" s="196"/>
      <c r="C1497" s="196"/>
      <c r="D1497" s="196"/>
      <c r="E1497" s="155"/>
      <c r="F1497" s="147">
        <v>49.5</v>
      </c>
      <c r="G1497" s="196"/>
      <c r="H1497" s="196"/>
      <c r="I1497" s="196"/>
      <c r="J1497" s="196"/>
      <c r="K1497" s="198"/>
      <c r="L1497" s="153">
        <v>49</v>
      </c>
      <c r="M1497" s="312"/>
    </row>
    <row r="1498" spans="1:13" ht="18" customHeight="1">
      <c r="A1498" s="372" t="s">
        <v>579</v>
      </c>
      <c r="B1498" s="196"/>
      <c r="C1498" s="196"/>
      <c r="D1498" s="196"/>
      <c r="E1498" s="156">
        <v>50</v>
      </c>
      <c r="F1498" s="198"/>
      <c r="G1498" s="196"/>
      <c r="H1498" s="196"/>
      <c r="I1498" s="196"/>
      <c r="J1498" s="196"/>
      <c r="K1498" s="156">
        <v>50</v>
      </c>
      <c r="L1498" s="198"/>
      <c r="M1498" s="199"/>
    </row>
    <row r="1499" spans="1:13" ht="18" customHeight="1">
      <c r="A1499" s="372" t="s">
        <v>580</v>
      </c>
      <c r="B1499" s="196"/>
      <c r="C1499" s="196"/>
      <c r="D1499" s="196"/>
      <c r="E1499" s="198">
        <v>50</v>
      </c>
      <c r="F1499" s="196"/>
      <c r="G1499" s="196"/>
      <c r="H1499" s="196"/>
      <c r="I1499" s="196"/>
      <c r="J1499" s="196"/>
      <c r="K1499" s="198">
        <v>49</v>
      </c>
      <c r="L1499" s="196"/>
      <c r="M1499" s="199"/>
    </row>
    <row r="1500" spans="1:13" ht="26.25">
      <c r="A1500" s="193" t="s">
        <v>454</v>
      </c>
      <c r="B1500" s="193"/>
      <c r="C1500" s="195" t="s">
        <v>455</v>
      </c>
      <c r="D1500" s="187">
        <f>(F1493+F1494+F1495+F1496+F1497)</f>
        <v>408.25</v>
      </c>
      <c r="E1500" s="170"/>
      <c r="F1500" s="195" t="s">
        <v>456</v>
      </c>
      <c r="G1500" s="187">
        <f>(D1500/450)*100</f>
        <v>90.722222222222229</v>
      </c>
      <c r="H1500" s="170"/>
      <c r="I1500" s="171"/>
      <c r="J1500" s="536" t="s">
        <v>457</v>
      </c>
      <c r="K1500" s="536"/>
      <c r="L1500" s="522" t="str">
        <f>IF(G1500&gt;=91,"A1",IF(G1500&gt;=81,"A2",IF(G1500&gt;=71,"B1",IF(G1500&gt;=61,"B2",IF(G1500&gt;=51,"C1",IF(G1500&gt;=41,"C2",IF(G1500&gt;=33,"D","E")))))))</f>
        <v>A2</v>
      </c>
      <c r="M1500" s="522" t="str">
        <f t="shared" ref="M1500:M1502" si="44">IF(K1500&gt;=91,"A1",IF(K1500&gt;=81,"A2",IF(K1500&gt;=71,"B1",IF(K1500&gt;=61,"B2",IF(K1500&gt;=51,"C1",IF(K1500&gt;=41,"C2",IF(K1500&gt;=33,"D","E")))))))</f>
        <v>E</v>
      </c>
    </row>
    <row r="1501" spans="1:13" ht="26.25">
      <c r="A1501" s="172" t="s">
        <v>458</v>
      </c>
      <c r="B1501" s="193"/>
      <c r="C1501" s="195" t="s">
        <v>459</v>
      </c>
      <c r="D1501" s="187">
        <f>(L1493+L1494+L1495+L1496+L1497)</f>
        <v>391</v>
      </c>
      <c r="E1501" s="170"/>
      <c r="F1501" s="195" t="s">
        <v>460</v>
      </c>
      <c r="G1501" s="377">
        <f>D1501/450*100</f>
        <v>86.8888888888889</v>
      </c>
      <c r="H1501" s="173"/>
      <c r="I1501" s="174"/>
      <c r="J1501" s="536" t="s">
        <v>461</v>
      </c>
      <c r="K1501" s="536"/>
      <c r="L1501" s="522" t="str">
        <f>IF(G1501&gt;=91,"A1",IF(G1501&gt;=81,"A2",IF(G1501&gt;=71,"B1",IF(G1501&gt;=61,"B2",IF(G1501&gt;=51,"C1",IF(G1501&gt;=41,"C2",IF(G1501&gt;=33,"D","E")))))))</f>
        <v>A2</v>
      </c>
      <c r="M1501" s="522" t="str">
        <f t="shared" si="44"/>
        <v>E</v>
      </c>
    </row>
    <row r="1502" spans="1:13" ht="18" customHeight="1">
      <c r="A1502" s="197" t="s">
        <v>462</v>
      </c>
      <c r="B1502" s="197"/>
      <c r="C1502" s="197">
        <f>(D1500+D1501)</f>
        <v>799.25</v>
      </c>
      <c r="D1502" s="197" t="s">
        <v>463</v>
      </c>
      <c r="E1502" s="197"/>
      <c r="G1502" s="197"/>
      <c r="H1502" s="197"/>
      <c r="I1502" s="375">
        <f>(C1502/900)*100</f>
        <v>88.805555555555557</v>
      </c>
      <c r="J1502" s="197" t="s">
        <v>464</v>
      </c>
      <c r="K1502" s="197"/>
      <c r="L1502" s="537" t="str">
        <f>IF(I1502&gt;=91,"A1",IF(I1502&gt;=81,"A2",IF(I1502&gt;=71,"B1",IF(I1502&gt;=61,"B2",IF(I1502&gt;=51,"C1",IF(I1502&gt;=41,"C2",IF(I1502&gt;=33,"D","E")))))))</f>
        <v>A2</v>
      </c>
      <c r="M1502" s="537" t="str">
        <f t="shared" si="44"/>
        <v>E</v>
      </c>
    </row>
    <row r="1503" spans="1:13" ht="18" customHeight="1">
      <c r="A1503" s="538" t="s">
        <v>227</v>
      </c>
      <c r="B1503" s="539"/>
      <c r="C1503" s="539"/>
      <c r="D1503" s="539"/>
      <c r="E1503" s="539"/>
      <c r="F1503" s="539"/>
      <c r="G1503" s="539"/>
      <c r="H1503" s="539"/>
      <c r="I1503" s="539"/>
      <c r="J1503" s="539"/>
      <c r="K1503" s="539"/>
      <c r="L1503" s="539"/>
      <c r="M1503" s="540"/>
    </row>
    <row r="1504" spans="1:13" ht="18" customHeight="1">
      <c r="A1504" s="527" t="s">
        <v>228</v>
      </c>
      <c r="B1504" s="528"/>
      <c r="C1504" s="528"/>
      <c r="D1504" s="528"/>
      <c r="E1504" s="528"/>
      <c r="F1504" s="528"/>
      <c r="G1504" s="528"/>
      <c r="H1504" s="528"/>
      <c r="I1504" s="528"/>
      <c r="J1504" s="528"/>
      <c r="K1504" s="528"/>
      <c r="L1504" s="528"/>
      <c r="M1504" s="529"/>
    </row>
    <row r="1505" spans="1:13" ht="18" customHeight="1">
      <c r="A1505" s="527" t="s">
        <v>229</v>
      </c>
      <c r="B1505" s="528"/>
      <c r="C1505" s="528"/>
      <c r="D1505" s="528"/>
      <c r="E1505" s="528"/>
      <c r="F1505" s="528" t="s">
        <v>230</v>
      </c>
      <c r="G1505" s="528"/>
      <c r="H1505" s="528"/>
      <c r="I1505" s="528"/>
      <c r="J1505" s="528"/>
      <c r="K1505" s="528" t="s">
        <v>465</v>
      </c>
      <c r="L1505" s="528"/>
      <c r="M1505" s="529"/>
    </row>
    <row r="1506" spans="1:13" ht="18" customHeight="1">
      <c r="A1506" s="519" t="s">
        <v>231</v>
      </c>
      <c r="B1506" s="520"/>
      <c r="C1506" s="520"/>
      <c r="D1506" s="520"/>
      <c r="E1506" s="520"/>
      <c r="F1506" s="521" t="s">
        <v>236</v>
      </c>
      <c r="G1506" s="522"/>
      <c r="H1506" s="522"/>
      <c r="I1506" s="522"/>
      <c r="J1506" s="522"/>
      <c r="K1506" s="521" t="s">
        <v>236</v>
      </c>
      <c r="L1506" s="522"/>
      <c r="M1506" s="523"/>
    </row>
    <row r="1507" spans="1:13" ht="18" customHeight="1">
      <c r="A1507" s="527" t="s">
        <v>233</v>
      </c>
      <c r="B1507" s="528"/>
      <c r="C1507" s="528"/>
      <c r="D1507" s="528"/>
      <c r="E1507" s="528"/>
      <c r="F1507" s="528"/>
      <c r="G1507" s="528"/>
      <c r="H1507" s="528"/>
      <c r="I1507" s="528"/>
      <c r="J1507" s="528"/>
      <c r="K1507" s="528"/>
      <c r="L1507" s="528"/>
      <c r="M1507" s="529"/>
    </row>
    <row r="1508" spans="1:13" ht="18" customHeight="1">
      <c r="A1508" s="527" t="s">
        <v>229</v>
      </c>
      <c r="B1508" s="528"/>
      <c r="C1508" s="528"/>
      <c r="D1508" s="528"/>
      <c r="E1508" s="528"/>
      <c r="F1508" s="528" t="s">
        <v>230</v>
      </c>
      <c r="G1508" s="528"/>
      <c r="H1508" s="528"/>
      <c r="I1508" s="528"/>
      <c r="J1508" s="528"/>
      <c r="K1508" s="528" t="s">
        <v>465</v>
      </c>
      <c r="L1508" s="528"/>
      <c r="M1508" s="529"/>
    </row>
    <row r="1509" spans="1:13" ht="18" customHeight="1">
      <c r="A1509" s="534" t="s">
        <v>234</v>
      </c>
      <c r="B1509" s="535"/>
      <c r="C1509" s="535"/>
      <c r="D1509" s="535"/>
      <c r="E1509" s="535"/>
      <c r="F1509" s="528" t="s">
        <v>232</v>
      </c>
      <c r="G1509" s="528"/>
      <c r="H1509" s="528"/>
      <c r="I1509" s="528"/>
      <c r="J1509" s="528"/>
      <c r="K1509" s="528" t="s">
        <v>232</v>
      </c>
      <c r="L1509" s="528"/>
      <c r="M1509" s="529"/>
    </row>
    <row r="1510" spans="1:13" ht="18" customHeight="1">
      <c r="A1510" s="534" t="s">
        <v>235</v>
      </c>
      <c r="B1510" s="535"/>
      <c r="C1510" s="535"/>
      <c r="D1510" s="535"/>
      <c r="E1510" s="535"/>
      <c r="F1510" s="567" t="s">
        <v>232</v>
      </c>
      <c r="G1510" s="522"/>
      <c r="H1510" s="522"/>
      <c r="I1510" s="522"/>
      <c r="J1510" s="522"/>
      <c r="K1510" s="567" t="s">
        <v>232</v>
      </c>
      <c r="L1510" s="522"/>
      <c r="M1510" s="523"/>
    </row>
    <row r="1511" spans="1:13" ht="18" customHeight="1">
      <c r="A1511" s="530" t="s">
        <v>237</v>
      </c>
      <c r="B1511" s="531"/>
      <c r="C1511" s="531"/>
      <c r="D1511" s="531"/>
      <c r="E1511" s="532"/>
      <c r="F1511" s="566" t="s">
        <v>236</v>
      </c>
      <c r="G1511" s="525"/>
      <c r="H1511" s="525"/>
      <c r="I1511" s="525"/>
      <c r="J1511" s="533"/>
      <c r="K1511" s="566" t="s">
        <v>236</v>
      </c>
      <c r="L1511" s="525"/>
      <c r="M1511" s="526"/>
    </row>
    <row r="1512" spans="1:13" ht="18" customHeight="1">
      <c r="A1512" s="530" t="s">
        <v>238</v>
      </c>
      <c r="B1512" s="531"/>
      <c r="C1512" s="531"/>
      <c r="D1512" s="531"/>
      <c r="E1512" s="532"/>
      <c r="F1512" s="566" t="s">
        <v>236</v>
      </c>
      <c r="G1512" s="525"/>
      <c r="H1512" s="525"/>
      <c r="I1512" s="525"/>
      <c r="J1512" s="533"/>
      <c r="K1512" s="566" t="s">
        <v>236</v>
      </c>
      <c r="L1512" s="525"/>
      <c r="M1512" s="526"/>
    </row>
    <row r="1513" spans="1:13" ht="18" customHeight="1">
      <c r="A1513" s="527" t="s">
        <v>239</v>
      </c>
      <c r="B1513" s="528"/>
      <c r="C1513" s="528"/>
      <c r="D1513" s="528"/>
      <c r="E1513" s="528"/>
      <c r="F1513" s="528"/>
      <c r="G1513" s="528"/>
      <c r="H1513" s="528"/>
      <c r="I1513" s="528"/>
      <c r="J1513" s="528"/>
      <c r="K1513" s="528"/>
      <c r="L1513" s="528"/>
      <c r="M1513" s="529"/>
    </row>
    <row r="1514" spans="1:13" ht="18" customHeight="1">
      <c r="A1514" s="527" t="s">
        <v>229</v>
      </c>
      <c r="B1514" s="528"/>
      <c r="C1514" s="528"/>
      <c r="D1514" s="528"/>
      <c r="E1514" s="528"/>
      <c r="F1514" s="528" t="s">
        <v>230</v>
      </c>
      <c r="G1514" s="528"/>
      <c r="H1514" s="528"/>
      <c r="I1514" s="528"/>
      <c r="J1514" s="528"/>
      <c r="K1514" s="528" t="s">
        <v>465</v>
      </c>
      <c r="L1514" s="528"/>
      <c r="M1514" s="529"/>
    </row>
    <row r="1515" spans="1:13" ht="18" customHeight="1">
      <c r="A1515" s="519" t="s">
        <v>240</v>
      </c>
      <c r="B1515" s="520"/>
      <c r="C1515" s="520"/>
      <c r="D1515" s="520"/>
      <c r="E1515" s="520"/>
      <c r="F1515" s="520"/>
      <c r="G1515" s="561" t="s">
        <v>573</v>
      </c>
      <c r="H1515" s="561"/>
      <c r="I1515" s="561"/>
      <c r="J1515" s="561"/>
      <c r="K1515" s="561"/>
      <c r="L1515" s="561"/>
      <c r="M1515" s="562"/>
    </row>
    <row r="1516" spans="1:13" ht="18" customHeight="1">
      <c r="A1516" s="192" t="s">
        <v>466</v>
      </c>
      <c r="B1516" s="563" t="s">
        <v>198</v>
      </c>
      <c r="C1516" s="564"/>
      <c r="D1516" s="564"/>
      <c r="E1516" s="564"/>
      <c r="F1516" s="564"/>
      <c r="G1516" s="564"/>
      <c r="H1516" s="564"/>
      <c r="I1516" s="564"/>
      <c r="J1516" s="564"/>
      <c r="K1516" s="564"/>
      <c r="L1516" s="564"/>
      <c r="M1516" s="565"/>
    </row>
    <row r="1517" spans="1:13" ht="18" customHeight="1">
      <c r="A1517" s="192" t="s">
        <v>195</v>
      </c>
      <c r="B1517" s="563" t="s">
        <v>542</v>
      </c>
      <c r="C1517" s="564"/>
      <c r="D1517" s="564"/>
      <c r="E1517" s="564"/>
      <c r="F1517" s="564"/>
      <c r="G1517" s="564"/>
      <c r="H1517" s="564"/>
      <c r="I1517" s="564"/>
      <c r="J1517" s="564"/>
      <c r="K1517" s="564"/>
      <c r="L1517" s="564"/>
      <c r="M1517" s="565"/>
    </row>
    <row r="1518" spans="1:13" ht="18" customHeight="1">
      <c r="A1518" s="527" t="s">
        <v>467</v>
      </c>
      <c r="B1518" s="528"/>
      <c r="C1518" s="528"/>
      <c r="D1518" s="522"/>
      <c r="E1518" s="522"/>
      <c r="F1518" s="522"/>
      <c r="G1518" s="522"/>
      <c r="H1518" s="522"/>
      <c r="I1518" s="522"/>
      <c r="J1518" s="528" t="s">
        <v>468</v>
      </c>
      <c r="K1518" s="528"/>
      <c r="L1518" s="528"/>
      <c r="M1518" s="529"/>
    </row>
    <row r="1519" spans="1:13" ht="18" customHeight="1">
      <c r="A1519" s="527"/>
      <c r="B1519" s="528"/>
      <c r="C1519" s="528"/>
      <c r="D1519" s="522"/>
      <c r="E1519" s="522"/>
      <c r="F1519" s="522"/>
      <c r="G1519" s="522"/>
      <c r="H1519" s="522"/>
      <c r="I1519" s="522"/>
      <c r="J1519" s="528"/>
      <c r="K1519" s="528"/>
      <c r="L1519" s="528"/>
      <c r="M1519" s="529"/>
    </row>
    <row r="1520" spans="1:13" ht="18" customHeight="1">
      <c r="A1520" s="527"/>
      <c r="B1520" s="528"/>
      <c r="C1520" s="528"/>
      <c r="D1520" s="522"/>
      <c r="E1520" s="522"/>
      <c r="F1520" s="522"/>
      <c r="G1520" s="522"/>
      <c r="H1520" s="522"/>
      <c r="I1520" s="522"/>
      <c r="J1520" s="528"/>
      <c r="K1520" s="528"/>
      <c r="L1520" s="528"/>
      <c r="M1520" s="529"/>
    </row>
    <row r="1521" spans="1:13" ht="18" customHeight="1">
      <c r="A1521" s="527"/>
      <c r="B1521" s="528"/>
      <c r="C1521" s="528"/>
      <c r="D1521" s="522"/>
      <c r="E1521" s="522"/>
      <c r="F1521" s="522"/>
      <c r="G1521" s="522"/>
      <c r="H1521" s="522"/>
      <c r="I1521" s="522"/>
      <c r="J1521" s="528"/>
      <c r="K1521" s="528"/>
      <c r="L1521" s="528"/>
      <c r="M1521" s="529"/>
    </row>
    <row r="1522" spans="1:13" ht="18" customHeight="1">
      <c r="A1522" s="514" t="s">
        <v>243</v>
      </c>
      <c r="B1522" s="515"/>
      <c r="C1522" s="515"/>
      <c r="D1522" s="515"/>
      <c r="E1522" s="515"/>
      <c r="F1522" s="515"/>
      <c r="G1522" s="515"/>
      <c r="H1522" s="516" t="s">
        <v>244</v>
      </c>
      <c r="I1522" s="517"/>
      <c r="J1522" s="517"/>
      <c r="K1522" s="517"/>
      <c r="L1522" s="517"/>
      <c r="M1522" s="518"/>
    </row>
    <row r="1523" spans="1:13" ht="18" customHeight="1">
      <c r="A1523" s="200" t="s">
        <v>245</v>
      </c>
      <c r="B1523" s="515" t="s">
        <v>12</v>
      </c>
      <c r="C1523" s="515"/>
      <c r="D1523" s="177" t="s">
        <v>245</v>
      </c>
      <c r="E1523" s="201"/>
      <c r="F1523" s="515" t="s">
        <v>12</v>
      </c>
      <c r="G1523" s="515"/>
      <c r="H1523" s="179"/>
      <c r="I1523" s="179"/>
      <c r="J1523" s="180" t="s">
        <v>246</v>
      </c>
      <c r="K1523" s="179"/>
      <c r="L1523" s="181" t="s">
        <v>12</v>
      </c>
      <c r="M1523" s="182"/>
    </row>
    <row r="1524" spans="1:13" ht="18" customHeight="1">
      <c r="A1524" s="183" t="s">
        <v>247</v>
      </c>
      <c r="B1524" s="511" t="s">
        <v>221</v>
      </c>
      <c r="C1524" s="511"/>
      <c r="D1524" s="511" t="s">
        <v>248</v>
      </c>
      <c r="E1524" s="511"/>
      <c r="F1524" s="511" t="s">
        <v>249</v>
      </c>
      <c r="G1524" s="511"/>
      <c r="H1524" s="179"/>
      <c r="I1524" s="179"/>
      <c r="J1524" s="512">
        <v>3</v>
      </c>
      <c r="K1524" s="513"/>
      <c r="L1524" s="201" t="s">
        <v>236</v>
      </c>
      <c r="M1524" s="182"/>
    </row>
    <row r="1525" spans="1:13" ht="18" customHeight="1">
      <c r="A1525" s="183" t="s">
        <v>250</v>
      </c>
      <c r="B1525" s="511" t="s">
        <v>251</v>
      </c>
      <c r="C1525" s="511"/>
      <c r="D1525" s="511" t="s">
        <v>252</v>
      </c>
      <c r="E1525" s="511"/>
      <c r="F1525" s="511" t="s">
        <v>253</v>
      </c>
      <c r="G1525" s="511"/>
      <c r="H1525" s="179"/>
      <c r="I1525" s="179"/>
      <c r="J1525" s="512">
        <v>2</v>
      </c>
      <c r="K1525" s="513"/>
      <c r="L1525" s="201" t="s">
        <v>232</v>
      </c>
      <c r="M1525" s="182"/>
    </row>
    <row r="1526" spans="1:13" ht="18" customHeight="1">
      <c r="A1526" s="183" t="s">
        <v>254</v>
      </c>
      <c r="B1526" s="511" t="s">
        <v>255</v>
      </c>
      <c r="C1526" s="511"/>
      <c r="D1526" s="511" t="s">
        <v>256</v>
      </c>
      <c r="E1526" s="511"/>
      <c r="F1526" s="511" t="s">
        <v>257</v>
      </c>
      <c r="G1526" s="511"/>
      <c r="H1526" s="179"/>
      <c r="I1526" s="179"/>
      <c r="J1526" s="512">
        <v>1</v>
      </c>
      <c r="K1526" s="513"/>
      <c r="L1526" s="201" t="s">
        <v>258</v>
      </c>
      <c r="M1526" s="182"/>
    </row>
    <row r="1527" spans="1:13" ht="18" customHeight="1" thickBot="1">
      <c r="A1527" s="184" t="s">
        <v>259</v>
      </c>
      <c r="B1527" s="509" t="s">
        <v>260</v>
      </c>
      <c r="C1527" s="509"/>
      <c r="D1527" s="510" t="s">
        <v>261</v>
      </c>
      <c r="E1527" s="510"/>
      <c r="F1527" s="510" t="s">
        <v>262</v>
      </c>
      <c r="G1527" s="510"/>
      <c r="H1527" s="185"/>
      <c r="I1527" s="185"/>
      <c r="J1527" s="185"/>
      <c r="K1527" s="185"/>
      <c r="L1527" s="185"/>
      <c r="M1527" s="186"/>
    </row>
    <row r="1531" spans="1:13" ht="18" customHeight="1" thickBot="1"/>
    <row r="1532" spans="1:13" ht="18" customHeight="1">
      <c r="A1532" s="157"/>
      <c r="B1532" s="557" t="s">
        <v>426</v>
      </c>
      <c r="C1532" s="557"/>
      <c r="D1532" s="557"/>
      <c r="E1532" s="557"/>
      <c r="F1532" s="557"/>
      <c r="G1532" s="557"/>
      <c r="H1532" s="557"/>
      <c r="I1532" s="558"/>
      <c r="J1532" s="559" t="s">
        <v>427</v>
      </c>
      <c r="K1532" s="557"/>
      <c r="L1532" s="557"/>
      <c r="M1532" s="560"/>
    </row>
    <row r="1533" spans="1:13" ht="18" customHeight="1">
      <c r="A1533" s="546" t="s">
        <v>428</v>
      </c>
      <c r="B1533" s="547"/>
      <c r="C1533" s="547"/>
      <c r="D1533" s="547"/>
      <c r="E1533" s="547"/>
      <c r="F1533" s="547"/>
      <c r="G1533" s="547"/>
      <c r="H1533" s="547"/>
      <c r="I1533" s="547"/>
      <c r="J1533" s="547"/>
      <c r="K1533" s="547"/>
      <c r="L1533" s="547"/>
      <c r="M1533" s="548"/>
    </row>
    <row r="1534" spans="1:13" ht="18" customHeight="1">
      <c r="A1534" s="158"/>
      <c r="B1534" s="549" t="s">
        <v>429</v>
      </c>
      <c r="C1534" s="549"/>
      <c r="D1534" s="549"/>
      <c r="E1534" s="550"/>
      <c r="F1534" s="159" t="s">
        <v>430</v>
      </c>
      <c r="G1534" s="159"/>
      <c r="H1534" s="551" t="s">
        <v>431</v>
      </c>
      <c r="I1534" s="552"/>
      <c r="J1534" s="553"/>
      <c r="K1534" s="160" t="s">
        <v>432</v>
      </c>
      <c r="L1534" s="193"/>
      <c r="M1534" s="162"/>
    </row>
    <row r="1535" spans="1:13" ht="18" customHeight="1">
      <c r="A1535" s="554" t="s">
        <v>433</v>
      </c>
      <c r="B1535" s="552"/>
      <c r="C1535" s="552"/>
      <c r="D1535" s="552"/>
      <c r="E1535" s="552"/>
      <c r="F1535" s="552"/>
      <c r="G1535" s="552"/>
      <c r="H1535" s="552"/>
      <c r="I1535" s="552"/>
      <c r="J1535" s="552"/>
      <c r="K1535" s="552"/>
      <c r="L1535" s="552"/>
      <c r="M1535" s="555"/>
    </row>
    <row r="1536" spans="1:13" ht="18" customHeight="1">
      <c r="A1536" s="530" t="s">
        <v>434</v>
      </c>
      <c r="B1536" s="531"/>
      <c r="C1536" s="531"/>
      <c r="D1536" s="531"/>
      <c r="E1536" s="531"/>
      <c r="F1536" s="531"/>
      <c r="G1536" s="531"/>
      <c r="H1536" s="531"/>
      <c r="I1536" s="531"/>
      <c r="J1536" s="531"/>
      <c r="K1536" s="531"/>
      <c r="L1536" s="531"/>
      <c r="M1536" s="556"/>
    </row>
    <row r="1537" spans="1:13" ht="18" customHeight="1">
      <c r="A1537" s="534" t="s">
        <v>435</v>
      </c>
      <c r="B1537" s="535"/>
      <c r="C1537" s="573" t="s">
        <v>43</v>
      </c>
      <c r="D1537" s="569"/>
      <c r="E1537" s="569"/>
      <c r="F1537" s="569"/>
      <c r="G1537" s="570"/>
      <c r="H1537" s="194" t="s">
        <v>436</v>
      </c>
      <c r="I1537" s="164"/>
      <c r="J1537" s="571">
        <v>31</v>
      </c>
      <c r="K1537" s="571"/>
      <c r="L1537" s="571"/>
      <c r="M1537" s="572"/>
    </row>
    <row r="1538" spans="1:13" ht="18" customHeight="1">
      <c r="A1538" s="534" t="s">
        <v>437</v>
      </c>
      <c r="B1538" s="535"/>
      <c r="C1538" s="573" t="s">
        <v>478</v>
      </c>
      <c r="D1538" s="569"/>
      <c r="E1538" s="569"/>
      <c r="F1538" s="569"/>
      <c r="G1538" s="570"/>
      <c r="H1538" s="194" t="s">
        <v>438</v>
      </c>
      <c r="I1538" s="164"/>
      <c r="J1538" s="571">
        <v>1389</v>
      </c>
      <c r="K1538" s="571"/>
      <c r="L1538" s="571"/>
      <c r="M1538" s="572"/>
    </row>
    <row r="1539" spans="1:13" ht="18" customHeight="1">
      <c r="A1539" s="534" t="s">
        <v>439</v>
      </c>
      <c r="B1539" s="535"/>
      <c r="C1539" s="568">
        <v>42049</v>
      </c>
      <c r="D1539" s="569"/>
      <c r="E1539" s="569"/>
      <c r="F1539" s="569"/>
      <c r="G1539" s="570"/>
      <c r="H1539" s="194" t="s">
        <v>440</v>
      </c>
      <c r="I1539" s="164"/>
      <c r="J1539" s="571">
        <v>8825026368</v>
      </c>
      <c r="K1539" s="571"/>
      <c r="L1539" s="571"/>
      <c r="M1539" s="572"/>
    </row>
    <row r="1540" spans="1:13" ht="18" customHeight="1">
      <c r="A1540" s="534" t="s">
        <v>441</v>
      </c>
      <c r="B1540" s="535"/>
      <c r="C1540" s="573" t="s">
        <v>173</v>
      </c>
      <c r="D1540" s="569"/>
      <c r="E1540" s="569"/>
      <c r="F1540" s="569"/>
      <c r="G1540" s="570"/>
      <c r="H1540" s="519" t="s">
        <v>134</v>
      </c>
      <c r="I1540" s="520"/>
      <c r="J1540" s="571" t="s">
        <v>172</v>
      </c>
      <c r="K1540" s="571"/>
      <c r="L1540" s="571"/>
      <c r="M1540" s="572"/>
    </row>
    <row r="1541" spans="1:13" ht="18" customHeight="1">
      <c r="A1541" s="527" t="s">
        <v>442</v>
      </c>
      <c r="B1541" s="528"/>
      <c r="C1541" s="528"/>
      <c r="D1541" s="528"/>
      <c r="E1541" s="528"/>
      <c r="F1541" s="528"/>
      <c r="G1541" s="528"/>
      <c r="H1541" s="528"/>
      <c r="I1541" s="528"/>
      <c r="J1541" s="528"/>
      <c r="K1541" s="528"/>
      <c r="L1541" s="528"/>
      <c r="M1541" s="529"/>
    </row>
    <row r="1542" spans="1:13" ht="18" customHeight="1">
      <c r="A1542" s="541" t="s">
        <v>443</v>
      </c>
      <c r="B1542" s="528" t="s">
        <v>444</v>
      </c>
      <c r="C1542" s="528"/>
      <c r="D1542" s="528"/>
      <c r="E1542" s="528"/>
      <c r="F1542" s="528"/>
      <c r="G1542" s="528"/>
      <c r="H1542" s="528" t="s">
        <v>445</v>
      </c>
      <c r="I1542" s="528"/>
      <c r="J1542" s="528"/>
      <c r="K1542" s="528"/>
      <c r="L1542" s="528"/>
      <c r="M1542" s="529"/>
    </row>
    <row r="1543" spans="1:13" ht="30">
      <c r="A1543" s="541"/>
      <c r="B1543" s="165" t="s">
        <v>446</v>
      </c>
      <c r="C1543" s="165" t="s">
        <v>447</v>
      </c>
      <c r="D1543" s="165" t="s">
        <v>448</v>
      </c>
      <c r="E1543" s="165" t="s">
        <v>449</v>
      </c>
      <c r="F1543" s="165">
        <v>100</v>
      </c>
      <c r="G1543" s="166" t="s">
        <v>126</v>
      </c>
      <c r="H1543" s="165" t="s">
        <v>450</v>
      </c>
      <c r="I1543" s="165" t="s">
        <v>447</v>
      </c>
      <c r="J1543" s="165" t="s">
        <v>448</v>
      </c>
      <c r="K1543" s="165" t="s">
        <v>451</v>
      </c>
      <c r="L1543" s="165">
        <v>100</v>
      </c>
      <c r="M1543" s="167" t="s">
        <v>126</v>
      </c>
    </row>
    <row r="1544" spans="1:13" ht="18" customHeight="1">
      <c r="A1544" s="192" t="s">
        <v>5</v>
      </c>
      <c r="B1544" s="263">
        <v>8.5</v>
      </c>
      <c r="C1544" s="264">
        <v>4</v>
      </c>
      <c r="D1544" s="264">
        <v>4</v>
      </c>
      <c r="E1544" s="238">
        <v>65</v>
      </c>
      <c r="F1544" s="267">
        <f t="shared" ref="F1544" si="45">SUM(B1544:E1544)</f>
        <v>81.5</v>
      </c>
      <c r="G1544" s="267" t="str">
        <f t="shared" ref="G1544:G1547" si="46">IF(F1544&gt;=91,"A1",IF(F1544&gt;=81,"A2",IF(F1544&gt;=71,"B1",IF(F1544&gt;=61,"B2",IF(F1544&gt;=51,"C1",IF(F1544&gt;=41,"C2",IF(F1544&gt;=33,"D","E")))))))</f>
        <v>A2</v>
      </c>
      <c r="H1544" s="238" t="s">
        <v>219</v>
      </c>
      <c r="I1544" s="238">
        <v>4</v>
      </c>
      <c r="J1544" s="238">
        <v>4</v>
      </c>
      <c r="K1544" s="238">
        <v>66</v>
      </c>
      <c r="L1544" s="319">
        <v>82.5</v>
      </c>
      <c r="M1544" s="265" t="str">
        <f t="shared" ref="M1544:M1548" si="47">IF(L1544&gt;=91,"A1",IF(L1544&gt;=81,"A2",IF(L1544&gt;=71,"B1",IF(L1544&gt;=61,"B2",IF(L1544&gt;=51,"C1",IF(L1544&gt;=41,"C2",IF(L1544&gt;=33,"D","E")))))))</f>
        <v>A2</v>
      </c>
    </row>
    <row r="1545" spans="1:13" ht="18" customHeight="1">
      <c r="A1545" s="192" t="s">
        <v>6</v>
      </c>
      <c r="B1545" s="238" t="s">
        <v>488</v>
      </c>
      <c r="C1545" s="238">
        <v>4</v>
      </c>
      <c r="D1545" s="264">
        <v>4</v>
      </c>
      <c r="E1545" s="238">
        <v>69</v>
      </c>
      <c r="F1545" s="265">
        <f t="shared" ref="F1545:F1547" si="48">(B1545+C1545+D1545+E1545)</f>
        <v>86.25</v>
      </c>
      <c r="G1545" s="265" t="str">
        <f t="shared" si="46"/>
        <v>A2</v>
      </c>
      <c r="H1545" s="238" t="s">
        <v>495</v>
      </c>
      <c r="I1545" s="238">
        <v>4</v>
      </c>
      <c r="J1545" s="238">
        <v>4</v>
      </c>
      <c r="K1545" s="238">
        <v>55</v>
      </c>
      <c r="L1545" s="240" t="s">
        <v>586</v>
      </c>
      <c r="M1545" s="265" t="s">
        <v>255</v>
      </c>
    </row>
    <row r="1546" spans="1:13" ht="18" customHeight="1">
      <c r="A1546" s="192" t="s">
        <v>452</v>
      </c>
      <c r="B1546" s="238">
        <v>9.75</v>
      </c>
      <c r="C1546" s="238">
        <v>4</v>
      </c>
      <c r="D1546" s="238">
        <v>4</v>
      </c>
      <c r="E1546" s="238">
        <v>71</v>
      </c>
      <c r="F1546" s="265">
        <f t="shared" si="48"/>
        <v>88.75</v>
      </c>
      <c r="G1546" s="265" t="str">
        <f t="shared" si="46"/>
        <v>A2</v>
      </c>
      <c r="H1546" s="238" t="s">
        <v>494</v>
      </c>
      <c r="I1546" s="238">
        <v>4</v>
      </c>
      <c r="J1546" s="238">
        <v>4</v>
      </c>
      <c r="K1546" s="238">
        <v>70</v>
      </c>
      <c r="L1546" s="319" t="s">
        <v>587</v>
      </c>
      <c r="M1546" s="265" t="s">
        <v>251</v>
      </c>
    </row>
    <row r="1547" spans="1:13" ht="18" customHeight="1">
      <c r="A1547" s="192" t="s">
        <v>417</v>
      </c>
      <c r="B1547" s="238" t="s">
        <v>223</v>
      </c>
      <c r="C1547" s="238">
        <v>4</v>
      </c>
      <c r="D1547" s="238">
        <v>4</v>
      </c>
      <c r="E1547" s="238">
        <v>77</v>
      </c>
      <c r="F1547" s="265">
        <f t="shared" si="48"/>
        <v>94.75</v>
      </c>
      <c r="G1547" s="265" t="str">
        <f t="shared" si="46"/>
        <v>A1</v>
      </c>
      <c r="H1547" s="238" t="s">
        <v>495</v>
      </c>
      <c r="I1547" s="238">
        <v>4</v>
      </c>
      <c r="J1547" s="238">
        <v>4</v>
      </c>
      <c r="K1547" s="238">
        <v>69</v>
      </c>
      <c r="L1547" s="319" t="s">
        <v>588</v>
      </c>
      <c r="M1547" s="265" t="s">
        <v>251</v>
      </c>
    </row>
    <row r="1548" spans="1:13" ht="18" customHeight="1">
      <c r="A1548" s="257" t="s">
        <v>474</v>
      </c>
      <c r="B1548" s="260"/>
      <c r="C1548" s="260"/>
      <c r="D1548" s="260"/>
      <c r="E1548" s="244"/>
      <c r="F1548" s="147">
        <v>40.5</v>
      </c>
      <c r="G1548" s="260"/>
      <c r="H1548" s="260"/>
      <c r="I1548" s="260"/>
      <c r="J1548" s="260"/>
      <c r="K1548" s="260"/>
      <c r="L1548" s="319">
        <v>38.5</v>
      </c>
      <c r="M1548" s="265" t="str">
        <f t="shared" si="47"/>
        <v>D</v>
      </c>
    </row>
    <row r="1549" spans="1:13" ht="18" customHeight="1">
      <c r="A1549" s="372" t="s">
        <v>584</v>
      </c>
      <c r="B1549" s="260"/>
      <c r="C1549" s="260"/>
      <c r="D1549" s="260"/>
      <c r="E1549" s="245">
        <v>50</v>
      </c>
      <c r="F1549" s="260"/>
      <c r="G1549" s="260"/>
      <c r="H1549" s="260"/>
      <c r="I1549" s="260"/>
      <c r="J1549" s="260"/>
      <c r="K1549" s="245">
        <v>45</v>
      </c>
      <c r="L1549" s="260"/>
      <c r="M1549" s="261"/>
    </row>
    <row r="1550" spans="1:13" ht="18" customHeight="1">
      <c r="A1550" s="372" t="s">
        <v>580</v>
      </c>
      <c r="B1550" s="260"/>
      <c r="C1550" s="260"/>
      <c r="D1550" s="260"/>
      <c r="E1550" s="260">
        <v>50</v>
      </c>
      <c r="F1550" s="260"/>
      <c r="G1550" s="260"/>
      <c r="H1550" s="260"/>
      <c r="I1550" s="260"/>
      <c r="J1550" s="260"/>
      <c r="K1550" s="260">
        <v>50</v>
      </c>
      <c r="L1550" s="260"/>
      <c r="M1550" s="261"/>
    </row>
    <row r="1551" spans="1:13" ht="26.25">
      <c r="A1551" s="193" t="s">
        <v>454</v>
      </c>
      <c r="B1551" s="258"/>
      <c r="C1551" s="259" t="s">
        <v>455</v>
      </c>
      <c r="D1551" s="187">
        <f>(F1544+F1545+F1546+F1547+F1548)</f>
        <v>391.75</v>
      </c>
      <c r="E1551" s="170"/>
      <c r="F1551" s="259" t="s">
        <v>456</v>
      </c>
      <c r="G1551" s="187">
        <f>(D1551/450)*100</f>
        <v>87.055555555555557</v>
      </c>
      <c r="H1551" s="170"/>
      <c r="I1551" s="171"/>
      <c r="J1551" s="536" t="s">
        <v>457</v>
      </c>
      <c r="K1551" s="536"/>
      <c r="L1551" s="561" t="str">
        <f>IF(G1551&gt;=91,"A1",IF(G1551&gt;=81,"A2",IF(G1551&gt;=71,"B1",IF(G1551&gt;=61,"B2",IF(G1551&gt;=51,"C1",IF(G1551&gt;=41,"C2",IF(G1551&gt;=33,"D","E")))))))</f>
        <v>A2</v>
      </c>
      <c r="M1551" s="561" t="str">
        <f t="shared" ref="M1551:M1553" si="49">IF(K1551&gt;=91,"A1",IF(K1551&gt;=81,"A2",IF(K1551&gt;=71,"B1",IF(K1551&gt;=61,"B2",IF(K1551&gt;=51,"C1",IF(K1551&gt;=41,"C2",IF(K1551&gt;=33,"D","E")))))))</f>
        <v>E</v>
      </c>
    </row>
    <row r="1552" spans="1:13" ht="26.25">
      <c r="A1552" s="172" t="s">
        <v>458</v>
      </c>
      <c r="B1552" s="258"/>
      <c r="C1552" s="259" t="s">
        <v>459</v>
      </c>
      <c r="D1552" s="187">
        <f>(L1544+L1545+L1546+L1547+L1548)</f>
        <v>365.25</v>
      </c>
      <c r="E1552" s="170"/>
      <c r="F1552" s="259" t="s">
        <v>460</v>
      </c>
      <c r="G1552" s="187">
        <f>D1552/450*100</f>
        <v>81.166666666666671</v>
      </c>
      <c r="H1552" s="170"/>
      <c r="I1552" s="171"/>
      <c r="J1552" s="536" t="s">
        <v>461</v>
      </c>
      <c r="K1552" s="536"/>
      <c r="L1552" s="561" t="str">
        <f>IF(G1552&gt;=91,"A1",IF(G1552&gt;=81,"A2",IF(G1552&gt;=71,"B1",IF(G1552&gt;=61,"B2",IF(G1552&gt;=51,"C1",IF(G1552&gt;=41,"C2",IF(G1552&gt;=33,"D","E")))))))</f>
        <v>A2</v>
      </c>
      <c r="M1552" s="561" t="str">
        <f t="shared" si="49"/>
        <v>E</v>
      </c>
    </row>
    <row r="1553" spans="1:13" ht="18" customHeight="1">
      <c r="A1553" s="197" t="s">
        <v>462</v>
      </c>
      <c r="B1553" s="197"/>
      <c r="C1553" s="197">
        <f>(D1551+D1552)</f>
        <v>757</v>
      </c>
      <c r="D1553" s="197" t="s">
        <v>463</v>
      </c>
      <c r="E1553" s="197"/>
      <c r="G1553" s="197"/>
      <c r="H1553" s="197"/>
      <c r="I1553" s="375">
        <f>(C1553/900)*100</f>
        <v>84.111111111111114</v>
      </c>
      <c r="J1553" s="197" t="s">
        <v>464</v>
      </c>
      <c r="K1553" s="197"/>
      <c r="L1553" s="537" t="str">
        <f>IF(I1553&gt;=91,"A1",IF(I1553&gt;=81,"A2",IF(I1553&gt;=71,"B1",IF(I1553&gt;=61,"B2",IF(I1553&gt;=51,"C1",IF(I1553&gt;=41,"C2",IF(I1553&gt;=33,"D","E")))))))</f>
        <v>A2</v>
      </c>
      <c r="M1553" s="537" t="str">
        <f t="shared" si="49"/>
        <v>E</v>
      </c>
    </row>
    <row r="1554" spans="1:13" ht="18" customHeight="1">
      <c r="A1554" s="538" t="s">
        <v>227</v>
      </c>
      <c r="B1554" s="539"/>
      <c r="C1554" s="539"/>
      <c r="D1554" s="539"/>
      <c r="E1554" s="539"/>
      <c r="F1554" s="539"/>
      <c r="G1554" s="539"/>
      <c r="H1554" s="539"/>
      <c r="I1554" s="539"/>
      <c r="J1554" s="539"/>
      <c r="K1554" s="539"/>
      <c r="L1554" s="539"/>
      <c r="M1554" s="540"/>
    </row>
    <row r="1555" spans="1:13" ht="18" customHeight="1">
      <c r="A1555" s="527" t="s">
        <v>228</v>
      </c>
      <c r="B1555" s="528"/>
      <c r="C1555" s="528"/>
      <c r="D1555" s="528"/>
      <c r="E1555" s="528"/>
      <c r="F1555" s="528"/>
      <c r="G1555" s="528"/>
      <c r="H1555" s="528"/>
      <c r="I1555" s="528"/>
      <c r="J1555" s="528"/>
      <c r="K1555" s="528"/>
      <c r="L1555" s="528"/>
      <c r="M1555" s="529"/>
    </row>
    <row r="1556" spans="1:13" ht="18" customHeight="1">
      <c r="A1556" s="527" t="s">
        <v>229</v>
      </c>
      <c r="B1556" s="528"/>
      <c r="C1556" s="528"/>
      <c r="D1556" s="528"/>
      <c r="E1556" s="528"/>
      <c r="F1556" s="528" t="s">
        <v>230</v>
      </c>
      <c r="G1556" s="528"/>
      <c r="H1556" s="528"/>
      <c r="I1556" s="528"/>
      <c r="J1556" s="528"/>
      <c r="K1556" s="528" t="s">
        <v>465</v>
      </c>
      <c r="L1556" s="528"/>
      <c r="M1556" s="529"/>
    </row>
    <row r="1557" spans="1:13" ht="18" customHeight="1">
      <c r="A1557" s="519" t="s">
        <v>231</v>
      </c>
      <c r="B1557" s="520"/>
      <c r="C1557" s="520"/>
      <c r="D1557" s="520"/>
      <c r="E1557" s="520"/>
      <c r="F1557" s="521" t="s">
        <v>236</v>
      </c>
      <c r="G1557" s="522"/>
      <c r="H1557" s="522"/>
      <c r="I1557" s="522"/>
      <c r="J1557" s="522"/>
      <c r="K1557" s="521" t="s">
        <v>236</v>
      </c>
      <c r="L1557" s="522"/>
      <c r="M1557" s="523"/>
    </row>
    <row r="1558" spans="1:13" ht="18" customHeight="1">
      <c r="A1558" s="527" t="s">
        <v>233</v>
      </c>
      <c r="B1558" s="528"/>
      <c r="C1558" s="528"/>
      <c r="D1558" s="528"/>
      <c r="E1558" s="528"/>
      <c r="F1558" s="528"/>
      <c r="G1558" s="528"/>
      <c r="H1558" s="528"/>
      <c r="I1558" s="528"/>
      <c r="J1558" s="528"/>
      <c r="K1558" s="528"/>
      <c r="L1558" s="528"/>
      <c r="M1558" s="529"/>
    </row>
    <row r="1559" spans="1:13" ht="18" customHeight="1">
      <c r="A1559" s="527" t="s">
        <v>229</v>
      </c>
      <c r="B1559" s="528"/>
      <c r="C1559" s="528"/>
      <c r="D1559" s="528"/>
      <c r="E1559" s="528"/>
      <c r="F1559" s="528" t="s">
        <v>230</v>
      </c>
      <c r="G1559" s="528"/>
      <c r="H1559" s="528"/>
      <c r="I1559" s="528"/>
      <c r="J1559" s="528"/>
      <c r="K1559" s="528" t="s">
        <v>465</v>
      </c>
      <c r="L1559" s="528"/>
      <c r="M1559" s="529"/>
    </row>
    <row r="1560" spans="1:13" ht="18" customHeight="1">
      <c r="A1560" s="534" t="s">
        <v>234</v>
      </c>
      <c r="B1560" s="535"/>
      <c r="C1560" s="535"/>
      <c r="D1560" s="535"/>
      <c r="E1560" s="535"/>
      <c r="F1560" s="528" t="s">
        <v>236</v>
      </c>
      <c r="G1560" s="528"/>
      <c r="H1560" s="528"/>
      <c r="I1560" s="528"/>
      <c r="J1560" s="528"/>
      <c r="K1560" s="528" t="s">
        <v>236</v>
      </c>
      <c r="L1560" s="528"/>
      <c r="M1560" s="529"/>
    </row>
    <row r="1561" spans="1:13" ht="18" customHeight="1">
      <c r="A1561" s="534" t="s">
        <v>235</v>
      </c>
      <c r="B1561" s="535"/>
      <c r="C1561" s="535"/>
      <c r="D1561" s="535"/>
      <c r="E1561" s="535"/>
      <c r="F1561" s="567" t="s">
        <v>232</v>
      </c>
      <c r="G1561" s="522"/>
      <c r="H1561" s="522"/>
      <c r="I1561" s="522"/>
      <c r="J1561" s="522"/>
      <c r="K1561" s="567" t="s">
        <v>232</v>
      </c>
      <c r="L1561" s="522"/>
      <c r="M1561" s="523"/>
    </row>
    <row r="1562" spans="1:13" ht="18" customHeight="1">
      <c r="A1562" s="530" t="s">
        <v>237</v>
      </c>
      <c r="B1562" s="531"/>
      <c r="C1562" s="531"/>
      <c r="D1562" s="531"/>
      <c r="E1562" s="532"/>
      <c r="F1562" s="566" t="s">
        <v>236</v>
      </c>
      <c r="G1562" s="525"/>
      <c r="H1562" s="525"/>
      <c r="I1562" s="525"/>
      <c r="J1562" s="533"/>
      <c r="K1562" s="566" t="s">
        <v>236</v>
      </c>
      <c r="L1562" s="525"/>
      <c r="M1562" s="526"/>
    </row>
    <row r="1563" spans="1:13" ht="18" customHeight="1">
      <c r="A1563" s="530" t="s">
        <v>238</v>
      </c>
      <c r="B1563" s="531"/>
      <c r="C1563" s="531"/>
      <c r="D1563" s="531"/>
      <c r="E1563" s="532"/>
      <c r="F1563" s="566" t="s">
        <v>236</v>
      </c>
      <c r="G1563" s="525"/>
      <c r="H1563" s="525"/>
      <c r="I1563" s="525"/>
      <c r="J1563" s="533"/>
      <c r="K1563" s="566" t="s">
        <v>236</v>
      </c>
      <c r="L1563" s="525"/>
      <c r="M1563" s="526"/>
    </row>
    <row r="1564" spans="1:13" ht="18" customHeight="1">
      <c r="A1564" s="527" t="s">
        <v>239</v>
      </c>
      <c r="B1564" s="528"/>
      <c r="C1564" s="528"/>
      <c r="D1564" s="528"/>
      <c r="E1564" s="528"/>
      <c r="F1564" s="528"/>
      <c r="G1564" s="528"/>
      <c r="H1564" s="528"/>
      <c r="I1564" s="528"/>
      <c r="J1564" s="528"/>
      <c r="K1564" s="528"/>
      <c r="L1564" s="528"/>
      <c r="M1564" s="529"/>
    </row>
    <row r="1565" spans="1:13" ht="18" customHeight="1">
      <c r="A1565" s="527" t="s">
        <v>229</v>
      </c>
      <c r="B1565" s="528"/>
      <c r="C1565" s="528"/>
      <c r="D1565" s="528"/>
      <c r="E1565" s="528"/>
      <c r="F1565" s="528" t="s">
        <v>230</v>
      </c>
      <c r="G1565" s="528"/>
      <c r="H1565" s="528"/>
      <c r="I1565" s="528"/>
      <c r="J1565" s="528"/>
      <c r="K1565" s="528" t="s">
        <v>465</v>
      </c>
      <c r="L1565" s="528"/>
      <c r="M1565" s="529"/>
    </row>
    <row r="1566" spans="1:13" ht="18" customHeight="1">
      <c r="A1566" s="519" t="s">
        <v>240</v>
      </c>
      <c r="B1566" s="520"/>
      <c r="C1566" s="520"/>
      <c r="D1566" s="520"/>
      <c r="E1566" s="520"/>
      <c r="F1566" s="520"/>
      <c r="G1566" s="561" t="s">
        <v>574</v>
      </c>
      <c r="H1566" s="561"/>
      <c r="I1566" s="561"/>
      <c r="J1566" s="561"/>
      <c r="K1566" s="561"/>
      <c r="L1566" s="561"/>
      <c r="M1566" s="562"/>
    </row>
    <row r="1567" spans="1:13" ht="18" customHeight="1">
      <c r="A1567" s="192" t="s">
        <v>466</v>
      </c>
      <c r="B1567" s="563" t="s">
        <v>392</v>
      </c>
      <c r="C1567" s="564"/>
      <c r="D1567" s="564"/>
      <c r="E1567" s="564"/>
      <c r="F1567" s="564"/>
      <c r="G1567" s="564"/>
      <c r="H1567" s="564"/>
      <c r="I1567" s="564"/>
      <c r="J1567" s="564"/>
      <c r="K1567" s="564"/>
      <c r="L1567" s="564"/>
      <c r="M1567" s="565"/>
    </row>
    <row r="1568" spans="1:13" ht="18" customHeight="1">
      <c r="A1568" s="192" t="s">
        <v>195</v>
      </c>
      <c r="B1568" s="563" t="s">
        <v>542</v>
      </c>
      <c r="C1568" s="564"/>
      <c r="D1568" s="564"/>
      <c r="E1568" s="564"/>
      <c r="F1568" s="564"/>
      <c r="G1568" s="564"/>
      <c r="H1568" s="564"/>
      <c r="I1568" s="564"/>
      <c r="J1568" s="564"/>
      <c r="K1568" s="564"/>
      <c r="L1568" s="564"/>
      <c r="M1568" s="565"/>
    </row>
    <row r="1569" spans="1:13" ht="18" customHeight="1">
      <c r="A1569" s="527" t="s">
        <v>467</v>
      </c>
      <c r="B1569" s="528"/>
      <c r="C1569" s="528"/>
      <c r="D1569" s="522"/>
      <c r="E1569" s="522"/>
      <c r="F1569" s="522"/>
      <c r="G1569" s="522"/>
      <c r="H1569" s="522"/>
      <c r="I1569" s="522"/>
      <c r="J1569" s="528" t="s">
        <v>468</v>
      </c>
      <c r="K1569" s="528"/>
      <c r="L1569" s="528"/>
      <c r="M1569" s="529"/>
    </row>
    <row r="1570" spans="1:13" ht="18" customHeight="1">
      <c r="A1570" s="527"/>
      <c r="B1570" s="528"/>
      <c r="C1570" s="528"/>
      <c r="D1570" s="522"/>
      <c r="E1570" s="522"/>
      <c r="F1570" s="522"/>
      <c r="G1570" s="522"/>
      <c r="H1570" s="522"/>
      <c r="I1570" s="522"/>
      <c r="J1570" s="528"/>
      <c r="K1570" s="528"/>
      <c r="L1570" s="528"/>
      <c r="M1570" s="529"/>
    </row>
    <row r="1571" spans="1:13" ht="18" customHeight="1">
      <c r="A1571" s="527"/>
      <c r="B1571" s="528"/>
      <c r="C1571" s="528"/>
      <c r="D1571" s="522"/>
      <c r="E1571" s="522"/>
      <c r="F1571" s="522"/>
      <c r="G1571" s="522"/>
      <c r="H1571" s="522"/>
      <c r="I1571" s="522"/>
      <c r="J1571" s="528"/>
      <c r="K1571" s="528"/>
      <c r="L1571" s="528"/>
      <c r="M1571" s="529"/>
    </row>
    <row r="1572" spans="1:13" ht="18" customHeight="1">
      <c r="A1572" s="527"/>
      <c r="B1572" s="528"/>
      <c r="C1572" s="528"/>
      <c r="D1572" s="522"/>
      <c r="E1572" s="522"/>
      <c r="F1572" s="522"/>
      <c r="G1572" s="522"/>
      <c r="H1572" s="522"/>
      <c r="I1572" s="522"/>
      <c r="J1572" s="528"/>
      <c r="K1572" s="528"/>
      <c r="L1572" s="528"/>
      <c r="M1572" s="529"/>
    </row>
    <row r="1573" spans="1:13" ht="18" customHeight="1">
      <c r="A1573" s="514" t="s">
        <v>243</v>
      </c>
      <c r="B1573" s="515"/>
      <c r="C1573" s="515"/>
      <c r="D1573" s="515"/>
      <c r="E1573" s="515"/>
      <c r="F1573" s="515"/>
      <c r="G1573" s="515"/>
      <c r="H1573" s="516" t="s">
        <v>244</v>
      </c>
      <c r="I1573" s="517"/>
      <c r="J1573" s="517"/>
      <c r="K1573" s="517"/>
      <c r="L1573" s="517"/>
      <c r="M1573" s="518"/>
    </row>
    <row r="1574" spans="1:13" ht="18" customHeight="1">
      <c r="A1574" s="200" t="s">
        <v>245</v>
      </c>
      <c r="B1574" s="515" t="s">
        <v>12</v>
      </c>
      <c r="C1574" s="515"/>
      <c r="D1574" s="177" t="s">
        <v>245</v>
      </c>
      <c r="E1574" s="201"/>
      <c r="F1574" s="515" t="s">
        <v>12</v>
      </c>
      <c r="G1574" s="515"/>
      <c r="H1574" s="179"/>
      <c r="I1574" s="179"/>
      <c r="J1574" s="180" t="s">
        <v>246</v>
      </c>
      <c r="K1574" s="179"/>
      <c r="L1574" s="181" t="s">
        <v>12</v>
      </c>
      <c r="M1574" s="182"/>
    </row>
    <row r="1575" spans="1:13" ht="18" customHeight="1">
      <c r="A1575" s="183" t="s">
        <v>247</v>
      </c>
      <c r="B1575" s="511" t="s">
        <v>221</v>
      </c>
      <c r="C1575" s="511"/>
      <c r="D1575" s="511" t="s">
        <v>248</v>
      </c>
      <c r="E1575" s="511"/>
      <c r="F1575" s="511" t="s">
        <v>249</v>
      </c>
      <c r="G1575" s="511"/>
      <c r="H1575" s="179"/>
      <c r="I1575" s="179"/>
      <c r="J1575" s="512">
        <v>3</v>
      </c>
      <c r="K1575" s="513"/>
      <c r="L1575" s="201" t="s">
        <v>236</v>
      </c>
      <c r="M1575" s="182"/>
    </row>
    <row r="1576" spans="1:13" ht="18" customHeight="1">
      <c r="A1576" s="183" t="s">
        <v>250</v>
      </c>
      <c r="B1576" s="511" t="s">
        <v>251</v>
      </c>
      <c r="C1576" s="511"/>
      <c r="D1576" s="511" t="s">
        <v>252</v>
      </c>
      <c r="E1576" s="511"/>
      <c r="F1576" s="511" t="s">
        <v>253</v>
      </c>
      <c r="G1576" s="511"/>
      <c r="H1576" s="179"/>
      <c r="I1576" s="179"/>
      <c r="J1576" s="512">
        <v>2</v>
      </c>
      <c r="K1576" s="513"/>
      <c r="L1576" s="201" t="s">
        <v>232</v>
      </c>
      <c r="M1576" s="182"/>
    </row>
    <row r="1577" spans="1:13" ht="18" customHeight="1">
      <c r="A1577" s="183" t="s">
        <v>254</v>
      </c>
      <c r="B1577" s="511" t="s">
        <v>255</v>
      </c>
      <c r="C1577" s="511"/>
      <c r="D1577" s="511" t="s">
        <v>256</v>
      </c>
      <c r="E1577" s="511"/>
      <c r="F1577" s="511" t="s">
        <v>257</v>
      </c>
      <c r="G1577" s="511"/>
      <c r="H1577" s="179"/>
      <c r="I1577" s="179"/>
      <c r="J1577" s="512">
        <v>1</v>
      </c>
      <c r="K1577" s="513"/>
      <c r="L1577" s="201" t="s">
        <v>258</v>
      </c>
      <c r="M1577" s="182"/>
    </row>
    <row r="1578" spans="1:13" ht="18" customHeight="1" thickBot="1">
      <c r="A1578" s="184" t="s">
        <v>259</v>
      </c>
      <c r="B1578" s="509" t="s">
        <v>260</v>
      </c>
      <c r="C1578" s="509"/>
      <c r="D1578" s="510" t="s">
        <v>261</v>
      </c>
      <c r="E1578" s="510"/>
      <c r="F1578" s="510" t="s">
        <v>262</v>
      </c>
      <c r="G1578" s="510"/>
      <c r="H1578" s="185"/>
      <c r="I1578" s="185"/>
      <c r="J1578" s="185"/>
      <c r="K1578" s="185"/>
      <c r="L1578" s="185"/>
      <c r="M1578" s="186"/>
    </row>
    <row r="1583" spans="1:13" ht="18" customHeight="1" thickBot="1"/>
    <row r="1584" spans="1:13" ht="18" customHeight="1">
      <c r="A1584" s="157"/>
      <c r="B1584" s="557" t="s">
        <v>426</v>
      </c>
      <c r="C1584" s="557"/>
      <c r="D1584" s="557"/>
      <c r="E1584" s="557"/>
      <c r="F1584" s="557"/>
      <c r="G1584" s="557"/>
      <c r="H1584" s="557"/>
      <c r="I1584" s="558"/>
      <c r="J1584" s="559" t="s">
        <v>427</v>
      </c>
      <c r="K1584" s="557"/>
      <c r="L1584" s="557"/>
      <c r="M1584" s="560"/>
    </row>
    <row r="1585" spans="1:13" ht="18" customHeight="1">
      <c r="A1585" s="546" t="s">
        <v>428</v>
      </c>
      <c r="B1585" s="547"/>
      <c r="C1585" s="547"/>
      <c r="D1585" s="547"/>
      <c r="E1585" s="547"/>
      <c r="F1585" s="547"/>
      <c r="G1585" s="547"/>
      <c r="H1585" s="547"/>
      <c r="I1585" s="547"/>
      <c r="J1585" s="547"/>
      <c r="K1585" s="547"/>
      <c r="L1585" s="547"/>
      <c r="M1585" s="548"/>
    </row>
    <row r="1586" spans="1:13" ht="18" customHeight="1">
      <c r="A1586" s="158"/>
      <c r="B1586" s="549" t="s">
        <v>429</v>
      </c>
      <c r="C1586" s="549"/>
      <c r="D1586" s="549"/>
      <c r="E1586" s="550"/>
      <c r="F1586" s="159" t="s">
        <v>430</v>
      </c>
      <c r="G1586" s="159"/>
      <c r="H1586" s="551" t="s">
        <v>431</v>
      </c>
      <c r="I1586" s="552"/>
      <c r="J1586" s="553"/>
      <c r="K1586" s="160" t="s">
        <v>432</v>
      </c>
      <c r="L1586" s="193"/>
      <c r="M1586" s="162"/>
    </row>
    <row r="1587" spans="1:13" ht="18" customHeight="1">
      <c r="A1587" s="554" t="s">
        <v>433</v>
      </c>
      <c r="B1587" s="552"/>
      <c r="C1587" s="552"/>
      <c r="D1587" s="552"/>
      <c r="E1587" s="552"/>
      <c r="F1587" s="552"/>
      <c r="G1587" s="552"/>
      <c r="H1587" s="552"/>
      <c r="I1587" s="552"/>
      <c r="J1587" s="552"/>
      <c r="K1587" s="552"/>
      <c r="L1587" s="552"/>
      <c r="M1587" s="555"/>
    </row>
    <row r="1588" spans="1:13" ht="18" customHeight="1">
      <c r="A1588" s="530" t="s">
        <v>434</v>
      </c>
      <c r="B1588" s="531"/>
      <c r="C1588" s="531"/>
      <c r="D1588" s="531"/>
      <c r="E1588" s="531"/>
      <c r="F1588" s="531"/>
      <c r="G1588" s="531"/>
      <c r="H1588" s="531"/>
      <c r="I1588" s="531"/>
      <c r="J1588" s="531"/>
      <c r="K1588" s="531"/>
      <c r="L1588" s="531"/>
      <c r="M1588" s="556"/>
    </row>
    <row r="1589" spans="1:13" ht="18" customHeight="1">
      <c r="A1589" s="534" t="s">
        <v>435</v>
      </c>
      <c r="B1589" s="535"/>
      <c r="C1589" s="573" t="s">
        <v>44</v>
      </c>
      <c r="D1589" s="569"/>
      <c r="E1589" s="569"/>
      <c r="F1589" s="569"/>
      <c r="G1589" s="570"/>
      <c r="H1589" s="194" t="s">
        <v>436</v>
      </c>
      <c r="I1589" s="164"/>
      <c r="J1589" s="571">
        <v>32</v>
      </c>
      <c r="K1589" s="571"/>
      <c r="L1589" s="571"/>
      <c r="M1589" s="572"/>
    </row>
    <row r="1590" spans="1:13" ht="18" customHeight="1">
      <c r="A1590" s="534" t="s">
        <v>437</v>
      </c>
      <c r="B1590" s="535"/>
      <c r="C1590" s="573" t="s">
        <v>478</v>
      </c>
      <c r="D1590" s="569"/>
      <c r="E1590" s="569"/>
      <c r="F1590" s="569"/>
      <c r="G1590" s="570"/>
      <c r="H1590" s="194" t="s">
        <v>438</v>
      </c>
      <c r="I1590" s="164"/>
      <c r="J1590" s="571">
        <v>1424</v>
      </c>
      <c r="K1590" s="571"/>
      <c r="L1590" s="571"/>
      <c r="M1590" s="572"/>
    </row>
    <row r="1591" spans="1:13" ht="18" customHeight="1">
      <c r="A1591" s="534" t="s">
        <v>439</v>
      </c>
      <c r="B1591" s="535"/>
      <c r="C1591" s="568">
        <v>42781</v>
      </c>
      <c r="D1591" s="569"/>
      <c r="E1591" s="569"/>
      <c r="F1591" s="569"/>
      <c r="G1591" s="570"/>
      <c r="H1591" s="194" t="s">
        <v>440</v>
      </c>
      <c r="I1591" s="164"/>
      <c r="J1591" s="571">
        <v>9910025386</v>
      </c>
      <c r="K1591" s="571"/>
      <c r="L1591" s="571"/>
      <c r="M1591" s="572"/>
    </row>
    <row r="1592" spans="1:13" ht="18" customHeight="1">
      <c r="A1592" s="534" t="s">
        <v>441</v>
      </c>
      <c r="B1592" s="535"/>
      <c r="C1592" s="573" t="s">
        <v>175</v>
      </c>
      <c r="D1592" s="569"/>
      <c r="E1592" s="569"/>
      <c r="F1592" s="569"/>
      <c r="G1592" s="570"/>
      <c r="H1592" s="519" t="s">
        <v>134</v>
      </c>
      <c r="I1592" s="520"/>
      <c r="J1592" s="571" t="s">
        <v>174</v>
      </c>
      <c r="K1592" s="571"/>
      <c r="L1592" s="571"/>
      <c r="M1592" s="572"/>
    </row>
    <row r="1593" spans="1:13" ht="18" customHeight="1">
      <c r="A1593" s="527" t="s">
        <v>442</v>
      </c>
      <c r="B1593" s="528"/>
      <c r="C1593" s="528"/>
      <c r="D1593" s="528"/>
      <c r="E1593" s="528"/>
      <c r="F1593" s="528"/>
      <c r="G1593" s="528"/>
      <c r="H1593" s="528"/>
      <c r="I1593" s="528"/>
      <c r="J1593" s="528"/>
      <c r="K1593" s="528"/>
      <c r="L1593" s="528"/>
      <c r="M1593" s="529"/>
    </row>
    <row r="1594" spans="1:13" ht="18" customHeight="1">
      <c r="A1594" s="541" t="s">
        <v>443</v>
      </c>
      <c r="B1594" s="528" t="s">
        <v>444</v>
      </c>
      <c r="C1594" s="528"/>
      <c r="D1594" s="528"/>
      <c r="E1594" s="528"/>
      <c r="F1594" s="528"/>
      <c r="G1594" s="528"/>
      <c r="H1594" s="528" t="s">
        <v>445</v>
      </c>
      <c r="I1594" s="528"/>
      <c r="J1594" s="528"/>
      <c r="K1594" s="528"/>
      <c r="L1594" s="528"/>
      <c r="M1594" s="529"/>
    </row>
    <row r="1595" spans="1:13" ht="30">
      <c r="A1595" s="541"/>
      <c r="B1595" s="165" t="s">
        <v>446</v>
      </c>
      <c r="C1595" s="165" t="s">
        <v>447</v>
      </c>
      <c r="D1595" s="165" t="s">
        <v>448</v>
      </c>
      <c r="E1595" s="165" t="s">
        <v>449</v>
      </c>
      <c r="F1595" s="165">
        <v>100</v>
      </c>
      <c r="G1595" s="166" t="s">
        <v>126</v>
      </c>
      <c r="H1595" s="165" t="s">
        <v>450</v>
      </c>
      <c r="I1595" s="165" t="s">
        <v>447</v>
      </c>
      <c r="J1595" s="165" t="s">
        <v>448</v>
      </c>
      <c r="K1595" s="165" t="s">
        <v>451</v>
      </c>
      <c r="L1595" s="165">
        <v>100</v>
      </c>
      <c r="M1595" s="167" t="s">
        <v>126</v>
      </c>
    </row>
    <row r="1596" spans="1:13" ht="18" customHeight="1">
      <c r="A1596" s="192" t="s">
        <v>5</v>
      </c>
      <c r="B1596" s="223">
        <v>8.75</v>
      </c>
      <c r="C1596" s="227">
        <v>5</v>
      </c>
      <c r="D1596" s="227">
        <v>5</v>
      </c>
      <c r="E1596" s="224">
        <v>74</v>
      </c>
      <c r="F1596" s="228">
        <f t="shared" ref="F1596" si="50">SUM(B1596:E1596)</f>
        <v>92.75</v>
      </c>
      <c r="G1596" s="228" t="str">
        <f t="shared" ref="G1596:G1599" si="51">IF(F1596&gt;=91,"A1",IF(F1596&gt;=81,"A2",IF(F1596&gt;=71,"B1",IF(F1596&gt;=61,"B2",IF(F1596&gt;=51,"C1",IF(F1596&gt;=41,"C2",IF(F1596&gt;=33,"D","E")))))))</f>
        <v>A1</v>
      </c>
      <c r="H1596" s="226" t="s">
        <v>488</v>
      </c>
      <c r="I1596" s="226">
        <v>5</v>
      </c>
      <c r="J1596" s="226">
        <v>5</v>
      </c>
      <c r="K1596" s="226">
        <v>74</v>
      </c>
      <c r="L1596" s="238" t="s">
        <v>589</v>
      </c>
      <c r="M1596" s="224" t="str">
        <f t="shared" ref="M1596:M1599" si="52">IF(L1596&gt;=91,"A1",IF(L1596&gt;=81,"A2",IF(L1596&gt;=71,"B1",IF(L1596&gt;=61,"B2",IF(L1596&gt;=51,"C1",IF(L1596&gt;=41,"C2",IF(L1596&gt;=33,"D","E")))))))</f>
        <v>A1</v>
      </c>
    </row>
    <row r="1597" spans="1:13" ht="18" customHeight="1">
      <c r="A1597" s="192" t="s">
        <v>6</v>
      </c>
      <c r="B1597" s="238" t="s">
        <v>472</v>
      </c>
      <c r="C1597" s="224">
        <v>5</v>
      </c>
      <c r="D1597" s="227">
        <v>5</v>
      </c>
      <c r="E1597" s="224">
        <v>79</v>
      </c>
      <c r="F1597" s="225">
        <f t="shared" ref="F1597:F1599" si="53">(B1597+C1597+D1597+E1597)</f>
        <v>99</v>
      </c>
      <c r="G1597" s="225" t="str">
        <f t="shared" si="51"/>
        <v>A1</v>
      </c>
      <c r="H1597" s="226" t="s">
        <v>473</v>
      </c>
      <c r="I1597" s="226">
        <v>5</v>
      </c>
      <c r="J1597" s="226">
        <v>5</v>
      </c>
      <c r="K1597" s="226">
        <v>76</v>
      </c>
      <c r="L1597" s="226" t="s">
        <v>590</v>
      </c>
      <c r="M1597" s="226" t="str">
        <f t="shared" si="52"/>
        <v>A1</v>
      </c>
    </row>
    <row r="1598" spans="1:13" ht="18" customHeight="1">
      <c r="A1598" s="192" t="s">
        <v>452</v>
      </c>
      <c r="B1598" s="224">
        <v>9.75</v>
      </c>
      <c r="C1598" s="224">
        <v>5</v>
      </c>
      <c r="D1598" s="224">
        <v>5</v>
      </c>
      <c r="E1598" s="224">
        <v>73</v>
      </c>
      <c r="F1598" s="225">
        <f t="shared" si="53"/>
        <v>92.75</v>
      </c>
      <c r="G1598" s="225" t="str">
        <f t="shared" si="51"/>
        <v>A1</v>
      </c>
      <c r="H1598" s="226" t="s">
        <v>495</v>
      </c>
      <c r="I1598" s="226">
        <v>5</v>
      </c>
      <c r="J1598" s="226">
        <v>5</v>
      </c>
      <c r="K1598" s="226">
        <v>75</v>
      </c>
      <c r="L1598" s="226" t="s">
        <v>591</v>
      </c>
      <c r="M1598" s="226" t="str">
        <f t="shared" si="52"/>
        <v>A1</v>
      </c>
    </row>
    <row r="1599" spans="1:13" ht="18" customHeight="1">
      <c r="A1599" s="192" t="s">
        <v>417</v>
      </c>
      <c r="B1599" s="238" t="s">
        <v>488</v>
      </c>
      <c r="C1599" s="224">
        <v>5</v>
      </c>
      <c r="D1599" s="224">
        <v>5</v>
      </c>
      <c r="E1599" s="224">
        <v>78</v>
      </c>
      <c r="F1599" s="225">
        <f t="shared" si="53"/>
        <v>97.25</v>
      </c>
      <c r="G1599" s="225" t="str">
        <f t="shared" si="51"/>
        <v>A1</v>
      </c>
      <c r="H1599" s="226" t="s">
        <v>219</v>
      </c>
      <c r="I1599" s="226">
        <v>5</v>
      </c>
      <c r="J1599" s="226">
        <v>5</v>
      </c>
      <c r="K1599" s="226">
        <v>77</v>
      </c>
      <c r="L1599" s="226" t="s">
        <v>590</v>
      </c>
      <c r="M1599" s="226" t="str">
        <f t="shared" si="52"/>
        <v>A1</v>
      </c>
    </row>
    <row r="1600" spans="1:13" ht="18" customHeight="1">
      <c r="A1600" s="257" t="s">
        <v>474</v>
      </c>
      <c r="B1600" s="196"/>
      <c r="C1600" s="196"/>
      <c r="D1600" s="196"/>
      <c r="E1600" s="155"/>
      <c r="F1600" s="147">
        <v>47</v>
      </c>
      <c r="G1600" s="196"/>
      <c r="H1600" s="196"/>
      <c r="I1600" s="196"/>
      <c r="J1600" s="196"/>
      <c r="K1600" s="198"/>
      <c r="L1600" s="196">
        <v>50</v>
      </c>
      <c r="M1600" s="199"/>
    </row>
    <row r="1601" spans="1:13" ht="18" customHeight="1">
      <c r="A1601" s="372" t="s">
        <v>579</v>
      </c>
      <c r="B1601" s="196"/>
      <c r="C1601" s="196"/>
      <c r="D1601" s="196"/>
      <c r="E1601" s="156"/>
      <c r="F1601" s="198">
        <v>50</v>
      </c>
      <c r="G1601" s="196"/>
      <c r="H1601" s="196"/>
      <c r="I1601" s="196"/>
      <c r="J1601" s="196"/>
      <c r="K1601" s="156">
        <v>50</v>
      </c>
      <c r="L1601" s="198"/>
      <c r="M1601" s="199"/>
    </row>
    <row r="1602" spans="1:13" ht="18" customHeight="1">
      <c r="A1602" s="372" t="s">
        <v>580</v>
      </c>
      <c r="B1602" s="196"/>
      <c r="C1602" s="196"/>
      <c r="D1602" s="196"/>
      <c r="E1602" s="198"/>
      <c r="F1602" s="196">
        <v>50</v>
      </c>
      <c r="G1602" s="196"/>
      <c r="H1602" s="196"/>
      <c r="I1602" s="196"/>
      <c r="J1602" s="196"/>
      <c r="K1602" s="198">
        <v>50</v>
      </c>
      <c r="L1602" s="196"/>
      <c r="M1602" s="199"/>
    </row>
    <row r="1603" spans="1:13" ht="26.25">
      <c r="A1603" s="193" t="s">
        <v>454</v>
      </c>
      <c r="B1603" s="193"/>
      <c r="C1603" s="195" t="s">
        <v>455</v>
      </c>
      <c r="D1603" s="187">
        <f>(F1596+F1597+F1598+F1599+F1600)</f>
        <v>428.75</v>
      </c>
      <c r="E1603" s="170"/>
      <c r="F1603" s="195" t="s">
        <v>456</v>
      </c>
      <c r="G1603" s="187">
        <f>(D1603/450)*100</f>
        <v>95.277777777777771</v>
      </c>
      <c r="H1603" s="170"/>
      <c r="I1603" s="171"/>
      <c r="J1603" s="536" t="s">
        <v>457</v>
      </c>
      <c r="K1603" s="536"/>
      <c r="L1603" s="522" t="str">
        <f>IF(G1603&gt;=91,"A1",IF(G1603&gt;=81,"A2",IF(G1603&gt;=71,"B1",IF(G1603&gt;=61,"B2",IF(G1603&gt;=51,"C1",IF(G1603&gt;=41,"C2",IF(G1603&gt;=33,"D","E")))))))</f>
        <v>A1</v>
      </c>
      <c r="M1603" s="522" t="str">
        <f t="shared" ref="M1603:M1605" si="54">IF(K1603&gt;=91,"A1",IF(K1603&gt;=81,"A2",IF(K1603&gt;=71,"B1",IF(K1603&gt;=61,"B2",IF(K1603&gt;=51,"C1",IF(K1603&gt;=41,"C2",IF(K1603&gt;=33,"D","E")))))))</f>
        <v>E</v>
      </c>
    </row>
    <row r="1604" spans="1:13" ht="26.25">
      <c r="A1604" s="172" t="s">
        <v>458</v>
      </c>
      <c r="B1604" s="193"/>
      <c r="C1604" s="195" t="s">
        <v>459</v>
      </c>
      <c r="D1604" s="187">
        <f>(L1596+L1597+L1598+L1599+L1600)</f>
        <v>428.25</v>
      </c>
      <c r="E1604" s="170"/>
      <c r="F1604" s="195" t="s">
        <v>460</v>
      </c>
      <c r="G1604" s="377">
        <f>D1604/450*100</f>
        <v>95.166666666666671</v>
      </c>
      <c r="H1604" s="173"/>
      <c r="I1604" s="174"/>
      <c r="J1604" s="536" t="s">
        <v>461</v>
      </c>
      <c r="K1604" s="536"/>
      <c r="L1604" s="522" t="str">
        <f>IF(G1604&gt;=91,"A1",IF(G1604&gt;=81,"A2",IF(G1604&gt;=71,"B1",IF(G1604&gt;=61,"B2",IF(G1604&gt;=51,"C1",IF(G1604&gt;=41,"C2",IF(G1604&gt;=33,"D","E")))))))</f>
        <v>A1</v>
      </c>
      <c r="M1604" s="522" t="str">
        <f t="shared" si="54"/>
        <v>E</v>
      </c>
    </row>
    <row r="1605" spans="1:13" ht="18" customHeight="1">
      <c r="A1605" s="197" t="s">
        <v>462</v>
      </c>
      <c r="B1605" s="197"/>
      <c r="C1605" s="197">
        <f>(D1603+D1604)</f>
        <v>857</v>
      </c>
      <c r="D1605" s="197" t="s">
        <v>463</v>
      </c>
      <c r="E1605" s="197"/>
      <c r="G1605" s="197"/>
      <c r="H1605" s="197"/>
      <c r="I1605" s="375">
        <f>(C1605/900)*100</f>
        <v>95.222222222222214</v>
      </c>
      <c r="J1605" s="197" t="s">
        <v>464</v>
      </c>
      <c r="K1605" s="197"/>
      <c r="L1605" s="537" t="str">
        <f>IF(I1605&gt;=91,"A1",IF(I1605&gt;=81,"A2",IF(I1605&gt;=71,"B1",IF(I1605&gt;=61,"B2",IF(I1605&gt;=51,"C1",IF(I1605&gt;=41,"C2",IF(I1605&gt;=33,"D","E")))))))</f>
        <v>A1</v>
      </c>
      <c r="M1605" s="537" t="str">
        <f t="shared" si="54"/>
        <v>E</v>
      </c>
    </row>
    <row r="1606" spans="1:13" ht="18" customHeight="1">
      <c r="A1606" s="538" t="s">
        <v>227</v>
      </c>
      <c r="B1606" s="539"/>
      <c r="C1606" s="539"/>
      <c r="D1606" s="539"/>
      <c r="E1606" s="539"/>
      <c r="F1606" s="539"/>
      <c r="G1606" s="539"/>
      <c r="H1606" s="539"/>
      <c r="I1606" s="539"/>
      <c r="J1606" s="539"/>
      <c r="K1606" s="539"/>
      <c r="L1606" s="539"/>
      <c r="M1606" s="540"/>
    </row>
    <row r="1607" spans="1:13" ht="18" customHeight="1">
      <c r="A1607" s="527" t="s">
        <v>228</v>
      </c>
      <c r="B1607" s="528"/>
      <c r="C1607" s="528"/>
      <c r="D1607" s="528"/>
      <c r="E1607" s="528"/>
      <c r="F1607" s="528"/>
      <c r="G1607" s="528"/>
      <c r="H1607" s="528"/>
      <c r="I1607" s="528"/>
      <c r="J1607" s="528"/>
      <c r="K1607" s="528"/>
      <c r="L1607" s="528"/>
      <c r="M1607" s="529"/>
    </row>
    <row r="1608" spans="1:13" ht="18" customHeight="1">
      <c r="A1608" s="527" t="s">
        <v>229</v>
      </c>
      <c r="B1608" s="528"/>
      <c r="C1608" s="528"/>
      <c r="D1608" s="528"/>
      <c r="E1608" s="528"/>
      <c r="F1608" s="528" t="s">
        <v>230</v>
      </c>
      <c r="G1608" s="528"/>
      <c r="H1608" s="528"/>
      <c r="I1608" s="528"/>
      <c r="J1608" s="528"/>
      <c r="K1608" s="528" t="s">
        <v>465</v>
      </c>
      <c r="L1608" s="528"/>
      <c r="M1608" s="529"/>
    </row>
    <row r="1609" spans="1:13" ht="18" customHeight="1">
      <c r="A1609" s="519" t="s">
        <v>231</v>
      </c>
      <c r="B1609" s="520"/>
      <c r="C1609" s="520"/>
      <c r="D1609" s="520"/>
      <c r="E1609" s="520"/>
      <c r="F1609" s="521" t="s">
        <v>236</v>
      </c>
      <c r="G1609" s="522"/>
      <c r="H1609" s="522"/>
      <c r="I1609" s="522"/>
      <c r="J1609" s="522"/>
      <c r="K1609" s="521" t="s">
        <v>236</v>
      </c>
      <c r="L1609" s="522"/>
      <c r="M1609" s="523"/>
    </row>
    <row r="1610" spans="1:13" ht="18" customHeight="1">
      <c r="A1610" s="527" t="s">
        <v>233</v>
      </c>
      <c r="B1610" s="528"/>
      <c r="C1610" s="528"/>
      <c r="D1610" s="528"/>
      <c r="E1610" s="528"/>
      <c r="F1610" s="528"/>
      <c r="G1610" s="528"/>
      <c r="H1610" s="528"/>
      <c r="I1610" s="528"/>
      <c r="J1610" s="528"/>
      <c r="K1610" s="528"/>
      <c r="L1610" s="528"/>
      <c r="M1610" s="529"/>
    </row>
    <row r="1611" spans="1:13" ht="18" customHeight="1">
      <c r="A1611" s="527" t="s">
        <v>229</v>
      </c>
      <c r="B1611" s="528"/>
      <c r="C1611" s="528"/>
      <c r="D1611" s="528"/>
      <c r="E1611" s="528"/>
      <c r="F1611" s="528" t="s">
        <v>230</v>
      </c>
      <c r="G1611" s="528"/>
      <c r="H1611" s="528"/>
      <c r="I1611" s="528"/>
      <c r="J1611" s="528"/>
      <c r="K1611" s="528" t="s">
        <v>465</v>
      </c>
      <c r="L1611" s="528"/>
      <c r="M1611" s="529"/>
    </row>
    <row r="1612" spans="1:13" ht="18" customHeight="1">
      <c r="A1612" s="534" t="s">
        <v>234</v>
      </c>
      <c r="B1612" s="535"/>
      <c r="C1612" s="535"/>
      <c r="D1612" s="535"/>
      <c r="E1612" s="535"/>
      <c r="F1612" s="528" t="s">
        <v>232</v>
      </c>
      <c r="G1612" s="528"/>
      <c r="H1612" s="528"/>
      <c r="I1612" s="528"/>
      <c r="J1612" s="528"/>
      <c r="K1612" s="528" t="s">
        <v>232</v>
      </c>
      <c r="L1612" s="528"/>
      <c r="M1612" s="529"/>
    </row>
    <row r="1613" spans="1:13" ht="18" customHeight="1">
      <c r="A1613" s="534" t="s">
        <v>235</v>
      </c>
      <c r="B1613" s="535"/>
      <c r="C1613" s="535"/>
      <c r="D1613" s="535"/>
      <c r="E1613" s="535"/>
      <c r="F1613" s="567" t="s">
        <v>236</v>
      </c>
      <c r="G1613" s="522"/>
      <c r="H1613" s="522"/>
      <c r="I1613" s="522"/>
      <c r="J1613" s="522"/>
      <c r="K1613" s="567" t="s">
        <v>236</v>
      </c>
      <c r="L1613" s="522"/>
      <c r="M1613" s="523"/>
    </row>
    <row r="1614" spans="1:13" ht="18" customHeight="1">
      <c r="A1614" s="530" t="s">
        <v>237</v>
      </c>
      <c r="B1614" s="531"/>
      <c r="C1614" s="531"/>
      <c r="D1614" s="531"/>
      <c r="E1614" s="532"/>
      <c r="F1614" s="566" t="s">
        <v>236</v>
      </c>
      <c r="G1614" s="525"/>
      <c r="H1614" s="525"/>
      <c r="I1614" s="525"/>
      <c r="J1614" s="533"/>
      <c r="K1614" s="566" t="s">
        <v>236</v>
      </c>
      <c r="L1614" s="525"/>
      <c r="M1614" s="526"/>
    </row>
    <row r="1615" spans="1:13" ht="18" customHeight="1">
      <c r="A1615" s="530" t="s">
        <v>238</v>
      </c>
      <c r="B1615" s="531"/>
      <c r="C1615" s="531"/>
      <c r="D1615" s="531"/>
      <c r="E1615" s="532"/>
      <c r="F1615" s="566" t="s">
        <v>236</v>
      </c>
      <c r="G1615" s="525"/>
      <c r="H1615" s="525"/>
      <c r="I1615" s="525"/>
      <c r="J1615" s="533"/>
      <c r="K1615" s="566" t="s">
        <v>236</v>
      </c>
      <c r="L1615" s="525"/>
      <c r="M1615" s="526"/>
    </row>
    <row r="1616" spans="1:13" ht="18" customHeight="1">
      <c r="A1616" s="527" t="s">
        <v>239</v>
      </c>
      <c r="B1616" s="528"/>
      <c r="C1616" s="528"/>
      <c r="D1616" s="528"/>
      <c r="E1616" s="528"/>
      <c r="F1616" s="528"/>
      <c r="G1616" s="528"/>
      <c r="H1616" s="528"/>
      <c r="I1616" s="528"/>
      <c r="J1616" s="528"/>
      <c r="K1616" s="528"/>
      <c r="L1616" s="528"/>
      <c r="M1616" s="529"/>
    </row>
    <row r="1617" spans="1:13" ht="18" customHeight="1">
      <c r="A1617" s="527" t="s">
        <v>229</v>
      </c>
      <c r="B1617" s="528"/>
      <c r="C1617" s="528"/>
      <c r="D1617" s="528"/>
      <c r="E1617" s="528"/>
      <c r="F1617" s="528" t="s">
        <v>230</v>
      </c>
      <c r="G1617" s="528"/>
      <c r="H1617" s="528"/>
      <c r="I1617" s="528"/>
      <c r="J1617" s="528"/>
      <c r="K1617" s="528" t="s">
        <v>465</v>
      </c>
      <c r="L1617" s="528"/>
      <c r="M1617" s="529"/>
    </row>
    <row r="1618" spans="1:13" ht="18" customHeight="1">
      <c r="A1618" s="519" t="s">
        <v>240</v>
      </c>
      <c r="B1618" s="520"/>
      <c r="C1618" s="520"/>
      <c r="D1618" s="520"/>
      <c r="E1618" s="520"/>
      <c r="F1618" s="520"/>
      <c r="G1618" s="561" t="s">
        <v>571</v>
      </c>
      <c r="H1618" s="561"/>
      <c r="I1618" s="561"/>
      <c r="J1618" s="561"/>
      <c r="K1618" s="561"/>
      <c r="L1618" s="561"/>
      <c r="M1618" s="562"/>
    </row>
    <row r="1619" spans="1:13" ht="18" customHeight="1">
      <c r="A1619" s="192" t="s">
        <v>466</v>
      </c>
      <c r="B1619" s="563" t="s">
        <v>198</v>
      </c>
      <c r="C1619" s="564"/>
      <c r="D1619" s="564"/>
      <c r="E1619" s="564"/>
      <c r="F1619" s="564"/>
      <c r="G1619" s="564"/>
      <c r="H1619" s="564"/>
      <c r="I1619" s="564"/>
      <c r="J1619" s="564"/>
      <c r="K1619" s="564"/>
      <c r="L1619" s="564"/>
      <c r="M1619" s="565"/>
    </row>
    <row r="1620" spans="1:13" ht="18" customHeight="1">
      <c r="A1620" s="192" t="s">
        <v>195</v>
      </c>
      <c r="B1620" s="563" t="s">
        <v>552</v>
      </c>
      <c r="C1620" s="564"/>
      <c r="D1620" s="564"/>
      <c r="E1620" s="564"/>
      <c r="F1620" s="564"/>
      <c r="G1620" s="564"/>
      <c r="H1620" s="564"/>
      <c r="I1620" s="564"/>
      <c r="J1620" s="564"/>
      <c r="K1620" s="564"/>
      <c r="L1620" s="564"/>
      <c r="M1620" s="565"/>
    </row>
    <row r="1621" spans="1:13" ht="18" customHeight="1">
      <c r="A1621" s="527" t="s">
        <v>467</v>
      </c>
      <c r="B1621" s="528"/>
      <c r="C1621" s="528"/>
      <c r="D1621" s="522"/>
      <c r="E1621" s="522"/>
      <c r="F1621" s="522"/>
      <c r="G1621" s="522"/>
      <c r="H1621" s="522"/>
      <c r="I1621" s="522"/>
      <c r="J1621" s="528" t="s">
        <v>468</v>
      </c>
      <c r="K1621" s="528"/>
      <c r="L1621" s="528"/>
      <c r="M1621" s="529"/>
    </row>
    <row r="1622" spans="1:13" ht="18" customHeight="1">
      <c r="A1622" s="527"/>
      <c r="B1622" s="528"/>
      <c r="C1622" s="528"/>
      <c r="D1622" s="522"/>
      <c r="E1622" s="522"/>
      <c r="F1622" s="522"/>
      <c r="G1622" s="522"/>
      <c r="H1622" s="522"/>
      <c r="I1622" s="522"/>
      <c r="J1622" s="528"/>
      <c r="K1622" s="528"/>
      <c r="L1622" s="528"/>
      <c r="M1622" s="529"/>
    </row>
    <row r="1623" spans="1:13" ht="18" customHeight="1">
      <c r="A1623" s="527"/>
      <c r="B1623" s="528"/>
      <c r="C1623" s="528"/>
      <c r="D1623" s="522"/>
      <c r="E1623" s="522"/>
      <c r="F1623" s="522"/>
      <c r="G1623" s="522"/>
      <c r="H1623" s="522"/>
      <c r="I1623" s="522"/>
      <c r="J1623" s="528"/>
      <c r="K1623" s="528"/>
      <c r="L1623" s="528"/>
      <c r="M1623" s="529"/>
    </row>
    <row r="1624" spans="1:13" ht="18" customHeight="1">
      <c r="A1624" s="527"/>
      <c r="B1624" s="528"/>
      <c r="C1624" s="528"/>
      <c r="D1624" s="522"/>
      <c r="E1624" s="522"/>
      <c r="F1624" s="522"/>
      <c r="G1624" s="522"/>
      <c r="H1624" s="522"/>
      <c r="I1624" s="522"/>
      <c r="J1624" s="528"/>
      <c r="K1624" s="528"/>
      <c r="L1624" s="528"/>
      <c r="M1624" s="529"/>
    </row>
    <row r="1625" spans="1:13" ht="18" customHeight="1">
      <c r="A1625" s="514" t="s">
        <v>243</v>
      </c>
      <c r="B1625" s="515"/>
      <c r="C1625" s="515"/>
      <c r="D1625" s="515"/>
      <c r="E1625" s="515"/>
      <c r="F1625" s="515"/>
      <c r="G1625" s="515"/>
      <c r="H1625" s="516" t="s">
        <v>244</v>
      </c>
      <c r="I1625" s="517"/>
      <c r="J1625" s="517"/>
      <c r="K1625" s="517"/>
      <c r="L1625" s="517"/>
      <c r="M1625" s="518"/>
    </row>
    <row r="1626" spans="1:13" ht="18" customHeight="1">
      <c r="A1626" s="200" t="s">
        <v>245</v>
      </c>
      <c r="B1626" s="515" t="s">
        <v>12</v>
      </c>
      <c r="C1626" s="515"/>
      <c r="D1626" s="177" t="s">
        <v>245</v>
      </c>
      <c r="E1626" s="201"/>
      <c r="F1626" s="515" t="s">
        <v>12</v>
      </c>
      <c r="G1626" s="515"/>
      <c r="H1626" s="179"/>
      <c r="I1626" s="179"/>
      <c r="J1626" s="180" t="s">
        <v>246</v>
      </c>
      <c r="K1626" s="179"/>
      <c r="L1626" s="181" t="s">
        <v>12</v>
      </c>
      <c r="M1626" s="182"/>
    </row>
    <row r="1627" spans="1:13" ht="18" customHeight="1">
      <c r="A1627" s="183" t="s">
        <v>247</v>
      </c>
      <c r="B1627" s="511" t="s">
        <v>221</v>
      </c>
      <c r="C1627" s="511"/>
      <c r="D1627" s="511" t="s">
        <v>248</v>
      </c>
      <c r="E1627" s="511"/>
      <c r="F1627" s="511" t="s">
        <v>249</v>
      </c>
      <c r="G1627" s="511"/>
      <c r="H1627" s="179"/>
      <c r="I1627" s="179"/>
      <c r="J1627" s="512">
        <v>3</v>
      </c>
      <c r="K1627" s="513"/>
      <c r="L1627" s="201" t="s">
        <v>236</v>
      </c>
      <c r="M1627" s="182"/>
    </row>
    <row r="1628" spans="1:13" ht="18" customHeight="1">
      <c r="A1628" s="183" t="s">
        <v>250</v>
      </c>
      <c r="B1628" s="511" t="s">
        <v>251</v>
      </c>
      <c r="C1628" s="511"/>
      <c r="D1628" s="511" t="s">
        <v>252</v>
      </c>
      <c r="E1628" s="511"/>
      <c r="F1628" s="511" t="s">
        <v>253</v>
      </c>
      <c r="G1628" s="511"/>
      <c r="H1628" s="179"/>
      <c r="I1628" s="179"/>
      <c r="J1628" s="512">
        <v>2</v>
      </c>
      <c r="K1628" s="513"/>
      <c r="L1628" s="201" t="s">
        <v>232</v>
      </c>
      <c r="M1628" s="182"/>
    </row>
    <row r="1629" spans="1:13" ht="18" customHeight="1">
      <c r="A1629" s="183" t="s">
        <v>254</v>
      </c>
      <c r="B1629" s="511" t="s">
        <v>255</v>
      </c>
      <c r="C1629" s="511"/>
      <c r="D1629" s="511" t="s">
        <v>256</v>
      </c>
      <c r="E1629" s="511"/>
      <c r="F1629" s="511" t="s">
        <v>257</v>
      </c>
      <c r="G1629" s="511"/>
      <c r="H1629" s="179"/>
      <c r="I1629" s="179"/>
      <c r="J1629" s="512">
        <v>1</v>
      </c>
      <c r="K1629" s="513"/>
      <c r="L1629" s="201" t="s">
        <v>258</v>
      </c>
      <c r="M1629" s="182"/>
    </row>
    <row r="1630" spans="1:13" ht="18" customHeight="1" thickBot="1">
      <c r="A1630" s="184" t="s">
        <v>259</v>
      </c>
      <c r="B1630" s="509" t="s">
        <v>260</v>
      </c>
      <c r="C1630" s="509"/>
      <c r="D1630" s="510" t="s">
        <v>261</v>
      </c>
      <c r="E1630" s="510"/>
      <c r="F1630" s="510" t="s">
        <v>262</v>
      </c>
      <c r="G1630" s="510"/>
      <c r="H1630" s="185"/>
      <c r="I1630" s="185"/>
      <c r="J1630" s="185"/>
      <c r="K1630" s="185"/>
      <c r="L1630" s="185"/>
      <c r="M1630" s="186"/>
    </row>
    <row r="1634" spans="1:13" ht="18" customHeight="1" thickBot="1"/>
    <row r="1635" spans="1:13" ht="18" customHeight="1">
      <c r="A1635" s="157"/>
      <c r="B1635" s="557" t="s">
        <v>426</v>
      </c>
      <c r="C1635" s="557"/>
      <c r="D1635" s="557"/>
      <c r="E1635" s="557"/>
      <c r="F1635" s="557"/>
      <c r="G1635" s="557"/>
      <c r="H1635" s="557"/>
      <c r="I1635" s="558"/>
      <c r="J1635" s="559" t="s">
        <v>427</v>
      </c>
      <c r="K1635" s="557"/>
      <c r="L1635" s="557"/>
      <c r="M1635" s="560"/>
    </row>
    <row r="1636" spans="1:13" ht="18" customHeight="1">
      <c r="A1636" s="546" t="s">
        <v>428</v>
      </c>
      <c r="B1636" s="547"/>
      <c r="C1636" s="547"/>
      <c r="D1636" s="547"/>
      <c r="E1636" s="547"/>
      <c r="F1636" s="547"/>
      <c r="G1636" s="547"/>
      <c r="H1636" s="547"/>
      <c r="I1636" s="547"/>
      <c r="J1636" s="547"/>
      <c r="K1636" s="547"/>
      <c r="L1636" s="547"/>
      <c r="M1636" s="548"/>
    </row>
    <row r="1637" spans="1:13" ht="18" customHeight="1">
      <c r="A1637" s="158"/>
      <c r="B1637" s="549" t="s">
        <v>429</v>
      </c>
      <c r="C1637" s="549"/>
      <c r="D1637" s="549"/>
      <c r="E1637" s="550"/>
      <c r="F1637" s="159" t="s">
        <v>430</v>
      </c>
      <c r="G1637" s="159"/>
      <c r="H1637" s="551" t="s">
        <v>431</v>
      </c>
      <c r="I1637" s="552"/>
      <c r="J1637" s="553"/>
      <c r="K1637" s="160" t="s">
        <v>432</v>
      </c>
      <c r="L1637" s="193"/>
      <c r="M1637" s="162"/>
    </row>
    <row r="1638" spans="1:13" ht="18" customHeight="1">
      <c r="A1638" s="554" t="s">
        <v>433</v>
      </c>
      <c r="B1638" s="552"/>
      <c r="C1638" s="552"/>
      <c r="D1638" s="552"/>
      <c r="E1638" s="552"/>
      <c r="F1638" s="552"/>
      <c r="G1638" s="552"/>
      <c r="H1638" s="552"/>
      <c r="I1638" s="552"/>
      <c r="J1638" s="552"/>
      <c r="K1638" s="552"/>
      <c r="L1638" s="552"/>
      <c r="M1638" s="555"/>
    </row>
    <row r="1639" spans="1:13" ht="18" customHeight="1">
      <c r="A1639" s="530" t="s">
        <v>434</v>
      </c>
      <c r="B1639" s="531"/>
      <c r="C1639" s="531"/>
      <c r="D1639" s="531"/>
      <c r="E1639" s="531"/>
      <c r="F1639" s="531"/>
      <c r="G1639" s="531"/>
      <c r="H1639" s="531"/>
      <c r="I1639" s="531"/>
      <c r="J1639" s="531"/>
      <c r="K1639" s="531"/>
      <c r="L1639" s="531"/>
      <c r="M1639" s="556"/>
    </row>
    <row r="1640" spans="1:13" ht="18" customHeight="1">
      <c r="A1640" s="534" t="s">
        <v>435</v>
      </c>
      <c r="B1640" s="535"/>
      <c r="C1640" s="573" t="s">
        <v>45</v>
      </c>
      <c r="D1640" s="569"/>
      <c r="E1640" s="569"/>
      <c r="F1640" s="569"/>
      <c r="G1640" s="570"/>
      <c r="H1640" s="194" t="s">
        <v>436</v>
      </c>
      <c r="I1640" s="164"/>
      <c r="J1640" s="571">
        <v>33</v>
      </c>
      <c r="K1640" s="571"/>
      <c r="L1640" s="571"/>
      <c r="M1640" s="572"/>
    </row>
    <row r="1641" spans="1:13" ht="18" customHeight="1">
      <c r="A1641" s="534" t="s">
        <v>437</v>
      </c>
      <c r="B1641" s="535"/>
      <c r="C1641" s="573" t="s">
        <v>478</v>
      </c>
      <c r="D1641" s="569"/>
      <c r="E1641" s="569"/>
      <c r="F1641" s="569"/>
      <c r="G1641" s="570"/>
      <c r="H1641" s="194" t="s">
        <v>438</v>
      </c>
      <c r="I1641" s="164"/>
      <c r="J1641" s="571">
        <v>1424</v>
      </c>
      <c r="K1641" s="571"/>
      <c r="L1641" s="571"/>
      <c r="M1641" s="572"/>
    </row>
    <row r="1642" spans="1:13" ht="18" customHeight="1">
      <c r="A1642" s="534" t="s">
        <v>439</v>
      </c>
      <c r="B1642" s="535"/>
      <c r="C1642" s="568">
        <v>42417</v>
      </c>
      <c r="D1642" s="569"/>
      <c r="E1642" s="569"/>
      <c r="F1642" s="569"/>
      <c r="G1642" s="570"/>
      <c r="H1642" s="194" t="s">
        <v>440</v>
      </c>
      <c r="I1642" s="164"/>
      <c r="J1642" s="571">
        <v>8492024025</v>
      </c>
      <c r="K1642" s="571"/>
      <c r="L1642" s="571"/>
      <c r="M1642" s="572"/>
    </row>
    <row r="1643" spans="1:13" ht="18" customHeight="1">
      <c r="A1643" s="534" t="s">
        <v>441</v>
      </c>
      <c r="B1643" s="535"/>
      <c r="C1643" s="573" t="s">
        <v>177</v>
      </c>
      <c r="D1643" s="569"/>
      <c r="E1643" s="569"/>
      <c r="F1643" s="569"/>
      <c r="G1643" s="570"/>
      <c r="H1643" s="519" t="s">
        <v>134</v>
      </c>
      <c r="I1643" s="520"/>
      <c r="J1643" s="571" t="s">
        <v>176</v>
      </c>
      <c r="K1643" s="571"/>
      <c r="L1643" s="571"/>
      <c r="M1643" s="572"/>
    </row>
    <row r="1644" spans="1:13" ht="18" customHeight="1">
      <c r="A1644" s="527" t="s">
        <v>442</v>
      </c>
      <c r="B1644" s="528"/>
      <c r="C1644" s="528"/>
      <c r="D1644" s="528"/>
      <c r="E1644" s="528"/>
      <c r="F1644" s="528"/>
      <c r="G1644" s="528"/>
      <c r="H1644" s="528"/>
      <c r="I1644" s="528"/>
      <c r="J1644" s="528"/>
      <c r="K1644" s="528"/>
      <c r="L1644" s="528"/>
      <c r="M1644" s="529"/>
    </row>
    <row r="1645" spans="1:13" ht="18" customHeight="1">
      <c r="A1645" s="541" t="s">
        <v>443</v>
      </c>
      <c r="B1645" s="528" t="s">
        <v>444</v>
      </c>
      <c r="C1645" s="528"/>
      <c r="D1645" s="528"/>
      <c r="E1645" s="528"/>
      <c r="F1645" s="528"/>
      <c r="G1645" s="528"/>
      <c r="H1645" s="528" t="s">
        <v>445</v>
      </c>
      <c r="I1645" s="528"/>
      <c r="J1645" s="528"/>
      <c r="K1645" s="528"/>
      <c r="L1645" s="528"/>
      <c r="M1645" s="529"/>
    </row>
    <row r="1646" spans="1:13" ht="30">
      <c r="A1646" s="541"/>
      <c r="B1646" s="165" t="s">
        <v>446</v>
      </c>
      <c r="C1646" s="165" t="s">
        <v>447</v>
      </c>
      <c r="D1646" s="165" t="s">
        <v>448</v>
      </c>
      <c r="E1646" s="165" t="s">
        <v>449</v>
      </c>
      <c r="F1646" s="165">
        <v>100</v>
      </c>
      <c r="G1646" s="166" t="s">
        <v>126</v>
      </c>
      <c r="H1646" s="165" t="s">
        <v>450</v>
      </c>
      <c r="I1646" s="165" t="s">
        <v>447</v>
      </c>
      <c r="J1646" s="165" t="s">
        <v>448</v>
      </c>
      <c r="K1646" s="165" t="s">
        <v>451</v>
      </c>
      <c r="L1646" s="165">
        <v>100</v>
      </c>
      <c r="M1646" s="167" t="s">
        <v>126</v>
      </c>
    </row>
    <row r="1647" spans="1:13" ht="18" customHeight="1">
      <c r="A1647" s="192" t="s">
        <v>5</v>
      </c>
      <c r="B1647" s="223">
        <v>9.75</v>
      </c>
      <c r="C1647" s="227">
        <v>5</v>
      </c>
      <c r="D1647" s="227">
        <v>4</v>
      </c>
      <c r="E1647" s="224">
        <v>74</v>
      </c>
      <c r="F1647" s="228">
        <f t="shared" ref="F1647" si="55">SUM(B1647:E1647)</f>
        <v>92.75</v>
      </c>
      <c r="G1647" s="227" t="str">
        <f t="shared" ref="G1647:G1650" si="56">IF(F1647&gt;=91,"A1",IF(F1647&gt;=81,"A2",IF(F1647&gt;=71,"B1",IF(F1647&gt;=61,"B2",IF(F1647&gt;=51,"C1",IF(F1647&gt;=41,"C2",IF(F1647&gt;=33,"D","E")))))))</f>
        <v>A1</v>
      </c>
      <c r="H1647" s="226">
        <v>9</v>
      </c>
      <c r="I1647" s="226">
        <v>5</v>
      </c>
      <c r="J1647" s="226">
        <v>4</v>
      </c>
      <c r="K1647" s="226">
        <v>68</v>
      </c>
      <c r="L1647" s="224">
        <f t="shared" ref="L1647" si="57">SUM(H1647:K1647)</f>
        <v>86</v>
      </c>
      <c r="M1647" s="225" t="str">
        <f t="shared" ref="M1647:M1650" si="58">IF(L1647&gt;=91,"A1",IF(L1647&gt;=81,"A2",IF(L1647&gt;=71,"B1",IF(L1647&gt;=61,"B2",IF(L1647&gt;=51,"C1",IF(L1647&gt;=41,"C2",IF(L1647&gt;=33,"D","E")))))))</f>
        <v>A2</v>
      </c>
    </row>
    <row r="1648" spans="1:13" ht="18" customHeight="1">
      <c r="A1648" s="192" t="s">
        <v>6</v>
      </c>
      <c r="B1648" s="224">
        <v>9.75</v>
      </c>
      <c r="C1648" s="224">
        <v>5</v>
      </c>
      <c r="D1648" s="227">
        <v>4</v>
      </c>
      <c r="E1648" s="224">
        <v>76</v>
      </c>
      <c r="F1648" s="225">
        <f t="shared" ref="F1648:F1650" si="59">(B1648+C1648+D1648+E1648)</f>
        <v>94.75</v>
      </c>
      <c r="G1648" s="224" t="str">
        <f t="shared" si="56"/>
        <v>A1</v>
      </c>
      <c r="H1648" s="226">
        <v>10</v>
      </c>
      <c r="I1648" s="226">
        <v>5</v>
      </c>
      <c r="J1648" s="226">
        <v>4</v>
      </c>
      <c r="K1648" s="226">
        <v>74</v>
      </c>
      <c r="L1648" s="226">
        <f t="shared" ref="L1648:L1650" si="60">SUM(H1648:K1648)</f>
        <v>93</v>
      </c>
      <c r="M1648" s="268" t="str">
        <f t="shared" si="58"/>
        <v>A1</v>
      </c>
    </row>
    <row r="1649" spans="1:13" ht="18" customHeight="1">
      <c r="A1649" s="192" t="s">
        <v>452</v>
      </c>
      <c r="B1649" s="224">
        <v>9.5</v>
      </c>
      <c r="C1649" s="224">
        <v>5</v>
      </c>
      <c r="D1649" s="224">
        <v>4</v>
      </c>
      <c r="E1649" s="224">
        <v>76</v>
      </c>
      <c r="F1649" s="225">
        <f t="shared" si="59"/>
        <v>94.5</v>
      </c>
      <c r="G1649" s="224" t="str">
        <f t="shared" si="56"/>
        <v>A1</v>
      </c>
      <c r="H1649" s="226">
        <v>8.75</v>
      </c>
      <c r="I1649" s="226">
        <v>5</v>
      </c>
      <c r="J1649" s="226">
        <v>4</v>
      </c>
      <c r="K1649" s="226">
        <v>69</v>
      </c>
      <c r="L1649" s="226">
        <f t="shared" si="60"/>
        <v>86.75</v>
      </c>
      <c r="M1649" s="268" t="str">
        <f t="shared" si="58"/>
        <v>A2</v>
      </c>
    </row>
    <row r="1650" spans="1:13" ht="18" customHeight="1">
      <c r="A1650" s="192" t="s">
        <v>417</v>
      </c>
      <c r="B1650" s="224">
        <v>9.25</v>
      </c>
      <c r="C1650" s="224">
        <v>5</v>
      </c>
      <c r="D1650" s="224">
        <v>4</v>
      </c>
      <c r="E1650" s="224">
        <v>80</v>
      </c>
      <c r="F1650" s="225">
        <f t="shared" si="59"/>
        <v>98.25</v>
      </c>
      <c r="G1650" s="224" t="str">
        <f t="shared" si="56"/>
        <v>A1</v>
      </c>
      <c r="H1650" s="226">
        <v>9.5</v>
      </c>
      <c r="I1650" s="226">
        <v>5</v>
      </c>
      <c r="J1650" s="226">
        <v>4</v>
      </c>
      <c r="K1650" s="226">
        <v>72</v>
      </c>
      <c r="L1650" s="226">
        <f t="shared" si="60"/>
        <v>90.5</v>
      </c>
      <c r="M1650" s="268" t="str">
        <f t="shared" si="58"/>
        <v>A2</v>
      </c>
    </row>
    <row r="1651" spans="1:13" ht="18" customHeight="1">
      <c r="A1651" s="269" t="s">
        <v>489</v>
      </c>
      <c r="B1651" s="196"/>
      <c r="C1651" s="196"/>
      <c r="D1651" s="196"/>
      <c r="E1651" s="155"/>
      <c r="F1651" s="147">
        <v>43</v>
      </c>
      <c r="G1651" s="196"/>
      <c r="H1651" s="196"/>
      <c r="I1651" s="196"/>
      <c r="J1651" s="196"/>
      <c r="K1651" s="198"/>
      <c r="L1651" s="196">
        <v>46</v>
      </c>
      <c r="M1651" s="199"/>
    </row>
    <row r="1652" spans="1:13" ht="18" customHeight="1">
      <c r="A1652" s="372" t="s">
        <v>579</v>
      </c>
      <c r="B1652" s="196"/>
      <c r="C1652" s="196"/>
      <c r="D1652" s="196"/>
      <c r="E1652" s="156">
        <v>50</v>
      </c>
      <c r="F1652" s="198"/>
      <c r="G1652" s="196"/>
      <c r="H1652" s="196"/>
      <c r="I1652" s="196"/>
      <c r="J1652" s="196"/>
      <c r="K1652" s="156">
        <v>50</v>
      </c>
      <c r="L1652" s="198"/>
      <c r="M1652" s="199"/>
    </row>
    <row r="1653" spans="1:13" ht="18" customHeight="1">
      <c r="A1653" s="372" t="s">
        <v>580</v>
      </c>
      <c r="B1653" s="196"/>
      <c r="C1653" s="196"/>
      <c r="D1653" s="196"/>
      <c r="E1653" s="198">
        <v>50</v>
      </c>
      <c r="F1653" s="196"/>
      <c r="G1653" s="196"/>
      <c r="H1653" s="196"/>
      <c r="I1653" s="196"/>
      <c r="J1653" s="196"/>
      <c r="K1653" s="198">
        <v>50</v>
      </c>
      <c r="L1653" s="196"/>
      <c r="M1653" s="199"/>
    </row>
    <row r="1654" spans="1:13" ht="26.25">
      <c r="A1654" s="193" t="s">
        <v>454</v>
      </c>
      <c r="B1654" s="193"/>
      <c r="C1654" s="195" t="s">
        <v>455</v>
      </c>
      <c r="D1654" s="187">
        <f>(F1647+F1648+F1649+F1650+F1651)</f>
        <v>423.25</v>
      </c>
      <c r="E1654" s="170"/>
      <c r="F1654" s="195" t="s">
        <v>456</v>
      </c>
      <c r="G1654" s="187">
        <f>(D1654/450)*100</f>
        <v>94.055555555555557</v>
      </c>
      <c r="H1654" s="170"/>
      <c r="I1654" s="171"/>
      <c r="J1654" s="536" t="s">
        <v>457</v>
      </c>
      <c r="K1654" s="536"/>
      <c r="L1654" s="522" t="str">
        <f>IF(G1654&gt;=91,"A1",IF(G1654&gt;=81,"A2",IF(G1654&gt;=71,"B1",IF(G1654&gt;=61,"B2",IF(G1654&gt;=51,"C1",IF(G1654&gt;=41,"C2",IF(G1654&gt;=33,"D","E")))))))</f>
        <v>A1</v>
      </c>
      <c r="M1654" s="522" t="str">
        <f t="shared" ref="M1654:M1656" si="61">IF(K1654&gt;=91,"A1",IF(K1654&gt;=81,"A2",IF(K1654&gt;=71,"B1",IF(K1654&gt;=61,"B2",IF(K1654&gt;=51,"C1",IF(K1654&gt;=41,"C2",IF(K1654&gt;=33,"D","E")))))))</f>
        <v>E</v>
      </c>
    </row>
    <row r="1655" spans="1:13" ht="26.25">
      <c r="A1655" s="172" t="s">
        <v>458</v>
      </c>
      <c r="B1655" s="193"/>
      <c r="C1655" s="195" t="s">
        <v>459</v>
      </c>
      <c r="D1655" s="187">
        <f>(L1647+L1648+L1649+L1650+L1651)</f>
        <v>402.25</v>
      </c>
      <c r="E1655" s="170"/>
      <c r="F1655" s="195" t="s">
        <v>460</v>
      </c>
      <c r="G1655" s="377">
        <f>D1655/450*100</f>
        <v>89.388888888888886</v>
      </c>
      <c r="H1655" s="173"/>
      <c r="I1655" s="174"/>
      <c r="J1655" s="536" t="s">
        <v>461</v>
      </c>
      <c r="K1655" s="536"/>
      <c r="L1655" s="522" t="str">
        <f>IF(G1655&gt;=91,"A1",IF(G1655&gt;=81,"A2",IF(G1655&gt;=71,"B1",IF(G1655&gt;=61,"B2",IF(G1655&gt;=51,"C1",IF(G1655&gt;=41,"C2",IF(G1655&gt;=33,"D","E")))))))</f>
        <v>A2</v>
      </c>
      <c r="M1655" s="522" t="str">
        <f t="shared" si="61"/>
        <v>E</v>
      </c>
    </row>
    <row r="1656" spans="1:13" ht="18" customHeight="1">
      <c r="A1656" s="197" t="s">
        <v>462</v>
      </c>
      <c r="B1656" s="197"/>
      <c r="C1656" s="197">
        <f>(D1654+D1655)</f>
        <v>825.5</v>
      </c>
      <c r="D1656" s="197" t="s">
        <v>463</v>
      </c>
      <c r="E1656" s="197"/>
      <c r="G1656" s="197"/>
      <c r="H1656" s="197"/>
      <c r="I1656" s="375">
        <f>(C1656/900)*100</f>
        <v>91.722222222222229</v>
      </c>
      <c r="J1656" s="197" t="s">
        <v>464</v>
      </c>
      <c r="K1656" s="197"/>
      <c r="L1656" s="537" t="str">
        <f>IF(I1656&gt;=91,"A1",IF(I1656&gt;=81,"A2",IF(I1656&gt;=71,"B1",IF(I1656&gt;=61,"B2",IF(I1656&gt;=51,"C1",IF(I1656&gt;=41,"C2",IF(I1656&gt;=33,"D","E")))))))</f>
        <v>A1</v>
      </c>
      <c r="M1656" s="537" t="str">
        <f t="shared" si="61"/>
        <v>E</v>
      </c>
    </row>
    <row r="1657" spans="1:13" ht="18" customHeight="1">
      <c r="A1657" s="538" t="s">
        <v>227</v>
      </c>
      <c r="B1657" s="539"/>
      <c r="C1657" s="539"/>
      <c r="D1657" s="539"/>
      <c r="E1657" s="539"/>
      <c r="F1657" s="539"/>
      <c r="G1657" s="539"/>
      <c r="H1657" s="539"/>
      <c r="I1657" s="539"/>
      <c r="J1657" s="539"/>
      <c r="K1657" s="539"/>
      <c r="L1657" s="539"/>
      <c r="M1657" s="540"/>
    </row>
    <row r="1658" spans="1:13" ht="18" customHeight="1">
      <c r="A1658" s="527" t="s">
        <v>228</v>
      </c>
      <c r="B1658" s="528"/>
      <c r="C1658" s="528"/>
      <c r="D1658" s="528"/>
      <c r="E1658" s="528"/>
      <c r="F1658" s="528"/>
      <c r="G1658" s="528"/>
      <c r="H1658" s="528"/>
      <c r="I1658" s="528"/>
      <c r="J1658" s="528"/>
      <c r="K1658" s="528"/>
      <c r="L1658" s="528"/>
      <c r="M1658" s="529"/>
    </row>
    <row r="1659" spans="1:13" ht="18" customHeight="1">
      <c r="A1659" s="527" t="s">
        <v>229</v>
      </c>
      <c r="B1659" s="528"/>
      <c r="C1659" s="528"/>
      <c r="D1659" s="528"/>
      <c r="E1659" s="528"/>
      <c r="F1659" s="528" t="s">
        <v>230</v>
      </c>
      <c r="G1659" s="528"/>
      <c r="H1659" s="528"/>
      <c r="I1659" s="528"/>
      <c r="J1659" s="528"/>
      <c r="K1659" s="528" t="s">
        <v>465</v>
      </c>
      <c r="L1659" s="528"/>
      <c r="M1659" s="529"/>
    </row>
    <row r="1660" spans="1:13" ht="18" customHeight="1">
      <c r="A1660" s="519" t="s">
        <v>231</v>
      </c>
      <c r="B1660" s="520"/>
      <c r="C1660" s="520"/>
      <c r="D1660" s="520"/>
      <c r="E1660" s="520"/>
      <c r="F1660" s="521" t="s">
        <v>236</v>
      </c>
      <c r="G1660" s="522"/>
      <c r="H1660" s="522"/>
      <c r="I1660" s="522"/>
      <c r="J1660" s="522"/>
      <c r="K1660" s="521" t="s">
        <v>236</v>
      </c>
      <c r="L1660" s="522"/>
      <c r="M1660" s="523"/>
    </row>
    <row r="1661" spans="1:13" ht="18" customHeight="1">
      <c r="A1661" s="527" t="s">
        <v>233</v>
      </c>
      <c r="B1661" s="528"/>
      <c r="C1661" s="528"/>
      <c r="D1661" s="528"/>
      <c r="E1661" s="528"/>
      <c r="F1661" s="528"/>
      <c r="G1661" s="528"/>
      <c r="H1661" s="528"/>
      <c r="I1661" s="528"/>
      <c r="J1661" s="528"/>
      <c r="K1661" s="528"/>
      <c r="L1661" s="528"/>
      <c r="M1661" s="529"/>
    </row>
    <row r="1662" spans="1:13" ht="18" customHeight="1">
      <c r="A1662" s="527" t="s">
        <v>229</v>
      </c>
      <c r="B1662" s="528"/>
      <c r="C1662" s="528"/>
      <c r="D1662" s="528"/>
      <c r="E1662" s="528"/>
      <c r="F1662" s="528" t="s">
        <v>230</v>
      </c>
      <c r="G1662" s="528"/>
      <c r="H1662" s="528"/>
      <c r="I1662" s="528"/>
      <c r="J1662" s="528"/>
      <c r="K1662" s="528" t="s">
        <v>465</v>
      </c>
      <c r="L1662" s="528"/>
      <c r="M1662" s="529"/>
    </row>
    <row r="1663" spans="1:13" ht="18" customHeight="1">
      <c r="A1663" s="534" t="s">
        <v>234</v>
      </c>
      <c r="B1663" s="535"/>
      <c r="C1663" s="535"/>
      <c r="D1663" s="535"/>
      <c r="E1663" s="535"/>
      <c r="F1663" s="528" t="s">
        <v>232</v>
      </c>
      <c r="G1663" s="528"/>
      <c r="H1663" s="528"/>
      <c r="I1663" s="528"/>
      <c r="J1663" s="528"/>
      <c r="K1663" s="528" t="s">
        <v>232</v>
      </c>
      <c r="L1663" s="528"/>
      <c r="M1663" s="529"/>
    </row>
    <row r="1664" spans="1:13" ht="18" customHeight="1">
      <c r="A1664" s="534" t="s">
        <v>235</v>
      </c>
      <c r="B1664" s="535"/>
      <c r="C1664" s="535"/>
      <c r="D1664" s="535"/>
      <c r="E1664" s="535"/>
      <c r="F1664" s="567" t="s">
        <v>236</v>
      </c>
      <c r="G1664" s="522"/>
      <c r="H1664" s="522"/>
      <c r="I1664" s="522"/>
      <c r="J1664" s="522"/>
      <c r="K1664" s="567" t="s">
        <v>236</v>
      </c>
      <c r="L1664" s="522"/>
      <c r="M1664" s="523"/>
    </row>
    <row r="1665" spans="1:13" ht="18" customHeight="1">
      <c r="A1665" s="530" t="s">
        <v>237</v>
      </c>
      <c r="B1665" s="531"/>
      <c r="C1665" s="531"/>
      <c r="D1665" s="531"/>
      <c r="E1665" s="532"/>
      <c r="F1665" s="566" t="s">
        <v>236</v>
      </c>
      <c r="G1665" s="525"/>
      <c r="H1665" s="525"/>
      <c r="I1665" s="525"/>
      <c r="J1665" s="533"/>
      <c r="K1665" s="566" t="s">
        <v>236</v>
      </c>
      <c r="L1665" s="525"/>
      <c r="M1665" s="526"/>
    </row>
    <row r="1666" spans="1:13" ht="18" customHeight="1">
      <c r="A1666" s="530" t="s">
        <v>238</v>
      </c>
      <c r="B1666" s="531"/>
      <c r="C1666" s="531"/>
      <c r="D1666" s="531"/>
      <c r="E1666" s="532"/>
      <c r="F1666" s="566" t="s">
        <v>236</v>
      </c>
      <c r="G1666" s="525"/>
      <c r="H1666" s="525"/>
      <c r="I1666" s="525"/>
      <c r="J1666" s="533"/>
      <c r="K1666" s="566" t="s">
        <v>236</v>
      </c>
      <c r="L1666" s="525"/>
      <c r="M1666" s="526"/>
    </row>
    <row r="1667" spans="1:13" ht="18" customHeight="1">
      <c r="A1667" s="527" t="s">
        <v>239</v>
      </c>
      <c r="B1667" s="528"/>
      <c r="C1667" s="528"/>
      <c r="D1667" s="528"/>
      <c r="E1667" s="528"/>
      <c r="F1667" s="528"/>
      <c r="G1667" s="528"/>
      <c r="H1667" s="528"/>
      <c r="I1667" s="528"/>
      <c r="J1667" s="528"/>
      <c r="K1667" s="528"/>
      <c r="L1667" s="528"/>
      <c r="M1667" s="529"/>
    </row>
    <row r="1668" spans="1:13" ht="18" customHeight="1">
      <c r="A1668" s="527" t="s">
        <v>229</v>
      </c>
      <c r="B1668" s="528"/>
      <c r="C1668" s="528"/>
      <c r="D1668" s="528"/>
      <c r="E1668" s="528"/>
      <c r="F1668" s="528" t="s">
        <v>230</v>
      </c>
      <c r="G1668" s="528"/>
      <c r="H1668" s="528"/>
      <c r="I1668" s="528"/>
      <c r="J1668" s="528"/>
      <c r="K1668" s="528" t="s">
        <v>465</v>
      </c>
      <c r="L1668" s="528"/>
      <c r="M1668" s="529"/>
    </row>
    <row r="1669" spans="1:13" ht="18" customHeight="1">
      <c r="A1669" s="519" t="s">
        <v>240</v>
      </c>
      <c r="B1669" s="520"/>
      <c r="C1669" s="520"/>
      <c r="D1669" s="520"/>
      <c r="E1669" s="520"/>
      <c r="F1669" s="520"/>
      <c r="G1669" s="561" t="s">
        <v>575</v>
      </c>
      <c r="H1669" s="561"/>
      <c r="I1669" s="561"/>
      <c r="J1669" s="561"/>
      <c r="K1669" s="561"/>
      <c r="L1669" s="561"/>
      <c r="M1669" s="562"/>
    </row>
    <row r="1670" spans="1:13" ht="18" customHeight="1">
      <c r="A1670" s="192" t="s">
        <v>466</v>
      </c>
      <c r="B1670" s="563" t="s">
        <v>198</v>
      </c>
      <c r="C1670" s="564"/>
      <c r="D1670" s="564"/>
      <c r="E1670" s="564"/>
      <c r="F1670" s="564"/>
      <c r="G1670" s="564"/>
      <c r="H1670" s="564"/>
      <c r="I1670" s="564"/>
      <c r="J1670" s="564"/>
      <c r="K1670" s="564"/>
      <c r="L1670" s="564"/>
      <c r="M1670" s="565"/>
    </row>
    <row r="1671" spans="1:13" ht="18" customHeight="1">
      <c r="A1671" s="192" t="s">
        <v>195</v>
      </c>
      <c r="B1671" s="563" t="s">
        <v>542</v>
      </c>
      <c r="C1671" s="564"/>
      <c r="D1671" s="564"/>
      <c r="E1671" s="564"/>
      <c r="F1671" s="564"/>
      <c r="G1671" s="564"/>
      <c r="H1671" s="564"/>
      <c r="I1671" s="564"/>
      <c r="J1671" s="564"/>
      <c r="K1671" s="564"/>
      <c r="L1671" s="564"/>
      <c r="M1671" s="565"/>
    </row>
    <row r="1672" spans="1:13" ht="18" customHeight="1">
      <c r="A1672" s="527" t="s">
        <v>467</v>
      </c>
      <c r="B1672" s="528"/>
      <c r="C1672" s="528"/>
      <c r="D1672" s="522"/>
      <c r="E1672" s="522"/>
      <c r="F1672" s="522"/>
      <c r="G1672" s="522"/>
      <c r="H1672" s="522"/>
      <c r="I1672" s="522"/>
      <c r="J1672" s="528" t="s">
        <v>468</v>
      </c>
      <c r="K1672" s="528"/>
      <c r="L1672" s="528"/>
      <c r="M1672" s="529"/>
    </row>
    <row r="1673" spans="1:13" ht="18" customHeight="1">
      <c r="A1673" s="527"/>
      <c r="B1673" s="528"/>
      <c r="C1673" s="528"/>
      <c r="D1673" s="522"/>
      <c r="E1673" s="522"/>
      <c r="F1673" s="522"/>
      <c r="G1673" s="522"/>
      <c r="H1673" s="522"/>
      <c r="I1673" s="522"/>
      <c r="J1673" s="528"/>
      <c r="K1673" s="528"/>
      <c r="L1673" s="528"/>
      <c r="M1673" s="529"/>
    </row>
    <row r="1674" spans="1:13" ht="18" customHeight="1">
      <c r="A1674" s="527"/>
      <c r="B1674" s="528"/>
      <c r="C1674" s="528"/>
      <c r="D1674" s="522"/>
      <c r="E1674" s="522"/>
      <c r="F1674" s="522"/>
      <c r="G1674" s="522"/>
      <c r="H1674" s="522"/>
      <c r="I1674" s="522"/>
      <c r="J1674" s="528"/>
      <c r="K1674" s="528"/>
      <c r="L1674" s="528"/>
      <c r="M1674" s="529"/>
    </row>
    <row r="1675" spans="1:13" ht="18" customHeight="1">
      <c r="A1675" s="527"/>
      <c r="B1675" s="528"/>
      <c r="C1675" s="528"/>
      <c r="D1675" s="522"/>
      <c r="E1675" s="522"/>
      <c r="F1675" s="522"/>
      <c r="G1675" s="522"/>
      <c r="H1675" s="522"/>
      <c r="I1675" s="522"/>
      <c r="J1675" s="528"/>
      <c r="K1675" s="528"/>
      <c r="L1675" s="528"/>
      <c r="M1675" s="529"/>
    </row>
    <row r="1676" spans="1:13" ht="18" customHeight="1">
      <c r="A1676" s="514" t="s">
        <v>243</v>
      </c>
      <c r="B1676" s="515"/>
      <c r="C1676" s="515"/>
      <c r="D1676" s="515"/>
      <c r="E1676" s="515"/>
      <c r="F1676" s="515"/>
      <c r="G1676" s="515"/>
      <c r="H1676" s="516" t="s">
        <v>244</v>
      </c>
      <c r="I1676" s="517"/>
      <c r="J1676" s="517"/>
      <c r="K1676" s="517"/>
      <c r="L1676" s="517"/>
      <c r="M1676" s="518"/>
    </row>
    <row r="1677" spans="1:13" ht="18" customHeight="1">
      <c r="A1677" s="200" t="s">
        <v>245</v>
      </c>
      <c r="B1677" s="515" t="s">
        <v>12</v>
      </c>
      <c r="C1677" s="515"/>
      <c r="D1677" s="177" t="s">
        <v>245</v>
      </c>
      <c r="E1677" s="201"/>
      <c r="F1677" s="515" t="s">
        <v>12</v>
      </c>
      <c r="G1677" s="515"/>
      <c r="H1677" s="179"/>
      <c r="I1677" s="179"/>
      <c r="J1677" s="180" t="s">
        <v>246</v>
      </c>
      <c r="K1677" s="179"/>
      <c r="L1677" s="181" t="s">
        <v>12</v>
      </c>
      <c r="M1677" s="182"/>
    </row>
    <row r="1678" spans="1:13" ht="18" customHeight="1">
      <c r="A1678" s="183" t="s">
        <v>247</v>
      </c>
      <c r="B1678" s="511" t="s">
        <v>221</v>
      </c>
      <c r="C1678" s="511"/>
      <c r="D1678" s="511" t="s">
        <v>248</v>
      </c>
      <c r="E1678" s="511"/>
      <c r="F1678" s="511" t="s">
        <v>249</v>
      </c>
      <c r="G1678" s="511"/>
      <c r="H1678" s="179"/>
      <c r="I1678" s="179"/>
      <c r="J1678" s="512">
        <v>3</v>
      </c>
      <c r="K1678" s="513"/>
      <c r="L1678" s="201" t="s">
        <v>236</v>
      </c>
      <c r="M1678" s="182"/>
    </row>
    <row r="1679" spans="1:13" ht="18" customHeight="1">
      <c r="A1679" s="183" t="s">
        <v>250</v>
      </c>
      <c r="B1679" s="511" t="s">
        <v>251</v>
      </c>
      <c r="C1679" s="511"/>
      <c r="D1679" s="511" t="s">
        <v>252</v>
      </c>
      <c r="E1679" s="511"/>
      <c r="F1679" s="511" t="s">
        <v>253</v>
      </c>
      <c r="G1679" s="511"/>
      <c r="H1679" s="179"/>
      <c r="I1679" s="179"/>
      <c r="J1679" s="512">
        <v>2</v>
      </c>
      <c r="K1679" s="513"/>
      <c r="L1679" s="201" t="s">
        <v>232</v>
      </c>
      <c r="M1679" s="182"/>
    </row>
    <row r="1680" spans="1:13" ht="18" customHeight="1">
      <c r="A1680" s="183" t="s">
        <v>254</v>
      </c>
      <c r="B1680" s="511" t="s">
        <v>255</v>
      </c>
      <c r="C1680" s="511"/>
      <c r="D1680" s="511" t="s">
        <v>256</v>
      </c>
      <c r="E1680" s="511"/>
      <c r="F1680" s="511" t="s">
        <v>257</v>
      </c>
      <c r="G1680" s="511"/>
      <c r="H1680" s="179"/>
      <c r="I1680" s="179"/>
      <c r="J1680" s="512">
        <v>1</v>
      </c>
      <c r="K1680" s="513"/>
      <c r="L1680" s="201" t="s">
        <v>258</v>
      </c>
      <c r="M1680" s="182"/>
    </row>
    <row r="1681" spans="1:13" ht="18" customHeight="1" thickBot="1">
      <c r="A1681" s="184" t="s">
        <v>259</v>
      </c>
      <c r="B1681" s="509" t="s">
        <v>260</v>
      </c>
      <c r="C1681" s="509"/>
      <c r="D1681" s="510" t="s">
        <v>261</v>
      </c>
      <c r="E1681" s="510"/>
      <c r="F1681" s="510" t="s">
        <v>262</v>
      </c>
      <c r="G1681" s="510"/>
      <c r="H1681" s="185"/>
      <c r="I1681" s="185"/>
      <c r="J1681" s="185"/>
      <c r="K1681" s="185"/>
      <c r="L1681" s="185"/>
      <c r="M1681" s="186"/>
    </row>
    <row r="1685" spans="1:13" ht="18" customHeight="1" thickBot="1"/>
    <row r="1686" spans="1:13" ht="18" customHeight="1">
      <c r="A1686" s="157"/>
      <c r="B1686" s="557" t="s">
        <v>426</v>
      </c>
      <c r="C1686" s="557"/>
      <c r="D1686" s="557"/>
      <c r="E1686" s="557"/>
      <c r="F1686" s="557"/>
      <c r="G1686" s="557"/>
      <c r="H1686" s="557"/>
      <c r="I1686" s="558"/>
      <c r="J1686" s="559" t="s">
        <v>427</v>
      </c>
      <c r="K1686" s="557"/>
      <c r="L1686" s="557"/>
      <c r="M1686" s="560"/>
    </row>
    <row r="1687" spans="1:13" ht="18" customHeight="1">
      <c r="A1687" s="546" t="s">
        <v>428</v>
      </c>
      <c r="B1687" s="547"/>
      <c r="C1687" s="547"/>
      <c r="D1687" s="547"/>
      <c r="E1687" s="547"/>
      <c r="F1687" s="547"/>
      <c r="G1687" s="547"/>
      <c r="H1687" s="547"/>
      <c r="I1687" s="547"/>
      <c r="J1687" s="547"/>
      <c r="K1687" s="547"/>
      <c r="L1687" s="547"/>
      <c r="M1687" s="548"/>
    </row>
    <row r="1688" spans="1:13" ht="18" customHeight="1">
      <c r="A1688" s="158"/>
      <c r="B1688" s="549" t="s">
        <v>429</v>
      </c>
      <c r="C1688" s="549"/>
      <c r="D1688" s="549"/>
      <c r="E1688" s="550"/>
      <c r="F1688" s="159" t="s">
        <v>430</v>
      </c>
      <c r="G1688" s="159"/>
      <c r="H1688" s="551" t="s">
        <v>431</v>
      </c>
      <c r="I1688" s="552"/>
      <c r="J1688" s="553"/>
      <c r="K1688" s="160" t="s">
        <v>432</v>
      </c>
      <c r="L1688" s="193"/>
      <c r="M1688" s="162"/>
    </row>
    <row r="1689" spans="1:13" ht="18" customHeight="1">
      <c r="A1689" s="554" t="s">
        <v>433</v>
      </c>
      <c r="B1689" s="552"/>
      <c r="C1689" s="552"/>
      <c r="D1689" s="552"/>
      <c r="E1689" s="552"/>
      <c r="F1689" s="552"/>
      <c r="G1689" s="552"/>
      <c r="H1689" s="552"/>
      <c r="I1689" s="552"/>
      <c r="J1689" s="552"/>
      <c r="K1689" s="552"/>
      <c r="L1689" s="552"/>
      <c r="M1689" s="555"/>
    </row>
    <row r="1690" spans="1:13" ht="18" customHeight="1">
      <c r="A1690" s="530" t="s">
        <v>434</v>
      </c>
      <c r="B1690" s="531"/>
      <c r="C1690" s="531"/>
      <c r="D1690" s="531"/>
      <c r="E1690" s="531"/>
      <c r="F1690" s="531"/>
      <c r="G1690" s="531"/>
      <c r="H1690" s="531"/>
      <c r="I1690" s="531"/>
      <c r="J1690" s="531"/>
      <c r="K1690" s="531"/>
      <c r="L1690" s="531"/>
      <c r="M1690" s="556"/>
    </row>
    <row r="1691" spans="1:13" ht="18" customHeight="1">
      <c r="A1691" s="534" t="s">
        <v>435</v>
      </c>
      <c r="B1691" s="535"/>
      <c r="C1691" s="573" t="s">
        <v>46</v>
      </c>
      <c r="D1691" s="569"/>
      <c r="E1691" s="569"/>
      <c r="F1691" s="569"/>
      <c r="G1691" s="570"/>
      <c r="H1691" s="194" t="s">
        <v>436</v>
      </c>
      <c r="I1691" s="164"/>
      <c r="J1691" s="571">
        <v>34</v>
      </c>
      <c r="K1691" s="571"/>
      <c r="L1691" s="571"/>
      <c r="M1691" s="572"/>
    </row>
    <row r="1692" spans="1:13" ht="18" customHeight="1">
      <c r="A1692" s="534" t="s">
        <v>437</v>
      </c>
      <c r="B1692" s="535"/>
      <c r="C1692" s="573" t="s">
        <v>478</v>
      </c>
      <c r="D1692" s="569"/>
      <c r="E1692" s="569"/>
      <c r="F1692" s="569"/>
      <c r="G1692" s="570"/>
      <c r="H1692" s="194" t="s">
        <v>438</v>
      </c>
      <c r="I1692" s="164"/>
      <c r="J1692" s="571">
        <v>1475</v>
      </c>
      <c r="K1692" s="571"/>
      <c r="L1692" s="571"/>
      <c r="M1692" s="572"/>
    </row>
    <row r="1693" spans="1:13" ht="18" customHeight="1">
      <c r="A1693" s="534" t="s">
        <v>439</v>
      </c>
      <c r="B1693" s="535"/>
      <c r="C1693" s="568">
        <v>42330</v>
      </c>
      <c r="D1693" s="569"/>
      <c r="E1693" s="569"/>
      <c r="F1693" s="569"/>
      <c r="G1693" s="570"/>
      <c r="H1693" s="194" t="s">
        <v>440</v>
      </c>
      <c r="I1693" s="164"/>
      <c r="J1693" s="571">
        <v>7780960081</v>
      </c>
      <c r="K1693" s="571"/>
      <c r="L1693" s="571"/>
      <c r="M1693" s="572"/>
    </row>
    <row r="1694" spans="1:13" ht="18" customHeight="1">
      <c r="A1694" s="534" t="s">
        <v>441</v>
      </c>
      <c r="B1694" s="535"/>
      <c r="C1694" s="573" t="s">
        <v>179</v>
      </c>
      <c r="D1694" s="569"/>
      <c r="E1694" s="569"/>
      <c r="F1694" s="569"/>
      <c r="G1694" s="570"/>
      <c r="H1694" s="519" t="s">
        <v>134</v>
      </c>
      <c r="I1694" s="520"/>
      <c r="J1694" s="571" t="s">
        <v>178</v>
      </c>
      <c r="K1694" s="571"/>
      <c r="L1694" s="571"/>
      <c r="M1694" s="572"/>
    </row>
    <row r="1695" spans="1:13" ht="18" customHeight="1">
      <c r="A1695" s="527" t="s">
        <v>442</v>
      </c>
      <c r="B1695" s="528"/>
      <c r="C1695" s="528"/>
      <c r="D1695" s="528"/>
      <c r="E1695" s="528"/>
      <c r="F1695" s="528"/>
      <c r="G1695" s="528"/>
      <c r="H1695" s="528"/>
      <c r="I1695" s="528"/>
      <c r="J1695" s="528"/>
      <c r="K1695" s="528"/>
      <c r="L1695" s="528"/>
      <c r="M1695" s="529"/>
    </row>
    <row r="1696" spans="1:13" ht="18" customHeight="1">
      <c r="A1696" s="541" t="s">
        <v>443</v>
      </c>
      <c r="B1696" s="528" t="s">
        <v>444</v>
      </c>
      <c r="C1696" s="528"/>
      <c r="D1696" s="528"/>
      <c r="E1696" s="528"/>
      <c r="F1696" s="528"/>
      <c r="G1696" s="528"/>
      <c r="H1696" s="528" t="s">
        <v>445</v>
      </c>
      <c r="I1696" s="528"/>
      <c r="J1696" s="528"/>
      <c r="K1696" s="528"/>
      <c r="L1696" s="528"/>
      <c r="M1696" s="529"/>
    </row>
    <row r="1697" spans="1:14" ht="30">
      <c r="A1697" s="541"/>
      <c r="B1697" s="165" t="s">
        <v>446</v>
      </c>
      <c r="C1697" s="165" t="s">
        <v>447</v>
      </c>
      <c r="D1697" s="165" t="s">
        <v>448</v>
      </c>
      <c r="E1697" s="165" t="s">
        <v>449</v>
      </c>
      <c r="F1697" s="165">
        <v>100</v>
      </c>
      <c r="G1697" s="166" t="s">
        <v>126</v>
      </c>
      <c r="H1697" s="165" t="s">
        <v>450</v>
      </c>
      <c r="I1697" s="165" t="s">
        <v>447</v>
      </c>
      <c r="J1697" s="165" t="s">
        <v>448</v>
      </c>
      <c r="K1697" s="165" t="s">
        <v>451</v>
      </c>
      <c r="L1697" s="165">
        <v>100</v>
      </c>
      <c r="M1697" s="167" t="s">
        <v>126</v>
      </c>
    </row>
    <row r="1698" spans="1:14" ht="18" customHeight="1">
      <c r="A1698" s="192" t="s">
        <v>5</v>
      </c>
      <c r="B1698" s="223">
        <v>6.5</v>
      </c>
      <c r="C1698" s="227">
        <v>5</v>
      </c>
      <c r="D1698" s="227">
        <v>4</v>
      </c>
      <c r="E1698" s="224">
        <v>74</v>
      </c>
      <c r="F1698" s="228">
        <f t="shared" ref="F1698" si="62">SUM(B1698:E1698)</f>
        <v>89.5</v>
      </c>
      <c r="G1698" s="227" t="str">
        <f t="shared" ref="G1698:G1701" si="63">IF(F1698&gt;=91,"A1",IF(F1698&gt;=81,"A2",IF(F1698&gt;=71,"B1",IF(F1698&gt;=61,"B2",IF(F1698&gt;=51,"C1",IF(F1698&gt;=41,"C2",IF(F1698&gt;=33,"D","E")))))))</f>
        <v>A2</v>
      </c>
      <c r="H1698" s="226">
        <v>9</v>
      </c>
      <c r="I1698" s="226">
        <v>5</v>
      </c>
      <c r="J1698" s="226">
        <v>4</v>
      </c>
      <c r="K1698" s="226">
        <v>61</v>
      </c>
      <c r="L1698" s="224">
        <f t="shared" ref="L1698" si="64">SUM(H1698:K1698)</f>
        <v>79</v>
      </c>
      <c r="M1698" s="224" t="str">
        <f t="shared" ref="M1698:M1701" si="65">IF(L1698&gt;=91,"A1",IF(L1698&gt;=81,"A2",IF(L1698&gt;=71,"B1",IF(L1698&gt;=61,"B2",IF(L1698&gt;=51,"C1",IF(L1698&gt;=41,"C2",IF(L1698&gt;=33,"D","E")))))))</f>
        <v>B1</v>
      </c>
    </row>
    <row r="1699" spans="1:14" ht="18" customHeight="1">
      <c r="A1699" s="192" t="s">
        <v>6</v>
      </c>
      <c r="B1699" s="224">
        <v>8</v>
      </c>
      <c r="C1699" s="224">
        <v>5</v>
      </c>
      <c r="D1699" s="227">
        <v>4</v>
      </c>
      <c r="E1699" s="224">
        <v>48</v>
      </c>
      <c r="F1699" s="225">
        <f t="shared" ref="F1699:F1701" si="66">(B1699+C1699+D1699+E1699)</f>
        <v>65</v>
      </c>
      <c r="G1699" s="224" t="str">
        <f t="shared" si="63"/>
        <v>B2</v>
      </c>
      <c r="H1699" s="226">
        <v>8.25</v>
      </c>
      <c r="I1699" s="226">
        <v>5</v>
      </c>
      <c r="J1699" s="226">
        <v>4</v>
      </c>
      <c r="K1699" s="226">
        <v>62</v>
      </c>
      <c r="L1699" s="226">
        <f t="shared" ref="L1699:L1701" si="67">SUM(H1699:K1699)</f>
        <v>79.25</v>
      </c>
      <c r="M1699" s="226" t="str">
        <f t="shared" si="65"/>
        <v>B1</v>
      </c>
    </row>
    <row r="1700" spans="1:14" ht="18" customHeight="1">
      <c r="A1700" s="192" t="s">
        <v>452</v>
      </c>
      <c r="B1700" s="224">
        <v>9.5</v>
      </c>
      <c r="C1700" s="224">
        <v>5</v>
      </c>
      <c r="D1700" s="224">
        <v>4</v>
      </c>
      <c r="E1700" s="238" t="s">
        <v>500</v>
      </c>
      <c r="F1700" s="225">
        <f t="shared" si="66"/>
        <v>88.5</v>
      </c>
      <c r="G1700" s="224" t="str">
        <f t="shared" si="63"/>
        <v>A2</v>
      </c>
      <c r="H1700" s="226">
        <v>8.25</v>
      </c>
      <c r="I1700" s="226">
        <v>5</v>
      </c>
      <c r="J1700" s="226">
        <v>4</v>
      </c>
      <c r="K1700" s="226">
        <v>63</v>
      </c>
      <c r="L1700" s="226">
        <f t="shared" si="67"/>
        <v>80.25</v>
      </c>
      <c r="M1700" s="226" t="str">
        <f t="shared" si="65"/>
        <v>B1</v>
      </c>
    </row>
    <row r="1701" spans="1:14" ht="18" customHeight="1">
      <c r="A1701" s="192" t="s">
        <v>417</v>
      </c>
      <c r="B1701" s="238" t="s">
        <v>488</v>
      </c>
      <c r="C1701" s="224">
        <v>5</v>
      </c>
      <c r="D1701" s="224">
        <v>4</v>
      </c>
      <c r="E1701" s="224">
        <v>51</v>
      </c>
      <c r="F1701" s="225">
        <f t="shared" si="66"/>
        <v>69.25</v>
      </c>
      <c r="G1701" s="224" t="str">
        <f t="shared" si="63"/>
        <v>B2</v>
      </c>
      <c r="H1701" s="226">
        <v>9.75</v>
      </c>
      <c r="I1701" s="226">
        <v>5</v>
      </c>
      <c r="J1701" s="226">
        <v>4</v>
      </c>
      <c r="K1701" s="226">
        <v>56</v>
      </c>
      <c r="L1701" s="226">
        <f t="shared" si="67"/>
        <v>74.75</v>
      </c>
      <c r="M1701" s="226" t="str">
        <f t="shared" si="65"/>
        <v>B1</v>
      </c>
    </row>
    <row r="1702" spans="1:14" ht="18" customHeight="1">
      <c r="A1702" s="269" t="s">
        <v>474</v>
      </c>
      <c r="B1702" s="196"/>
      <c r="C1702" s="196"/>
      <c r="D1702" s="196"/>
      <c r="E1702" s="155"/>
      <c r="F1702" s="147">
        <v>40</v>
      </c>
      <c r="G1702" s="196"/>
      <c r="H1702" s="196"/>
      <c r="I1702" s="196"/>
      <c r="J1702" s="196"/>
      <c r="K1702" s="198"/>
      <c r="L1702" s="196">
        <v>42</v>
      </c>
      <c r="M1702" s="199"/>
    </row>
    <row r="1703" spans="1:14" ht="18" customHeight="1">
      <c r="A1703" s="372" t="s">
        <v>584</v>
      </c>
      <c r="B1703" s="196"/>
      <c r="C1703" s="196"/>
      <c r="D1703" s="196"/>
      <c r="E1703" s="156">
        <v>45</v>
      </c>
      <c r="F1703" s="198"/>
      <c r="G1703" s="196"/>
      <c r="H1703" s="196"/>
      <c r="I1703" s="196"/>
      <c r="J1703" s="196"/>
      <c r="K1703" s="156">
        <v>48</v>
      </c>
      <c r="L1703" s="198"/>
      <c r="M1703" s="199"/>
    </row>
    <row r="1704" spans="1:14" ht="18" customHeight="1">
      <c r="A1704" s="372" t="s">
        <v>580</v>
      </c>
      <c r="B1704" s="196"/>
      <c r="C1704" s="196"/>
      <c r="D1704" s="196"/>
      <c r="E1704" s="198">
        <v>45</v>
      </c>
      <c r="F1704" s="196"/>
      <c r="G1704" s="196"/>
      <c r="H1704" s="196"/>
      <c r="I1704" s="196"/>
      <c r="J1704" s="196"/>
      <c r="K1704" s="198">
        <v>48</v>
      </c>
      <c r="L1704" s="196"/>
      <c r="M1704" s="199"/>
    </row>
    <row r="1705" spans="1:14" ht="26.25">
      <c r="A1705" s="193" t="s">
        <v>454</v>
      </c>
      <c r="B1705" s="193"/>
      <c r="C1705" s="195" t="s">
        <v>455</v>
      </c>
      <c r="D1705" s="187">
        <f>(F1698+F1699+F1700+F1701+F1702)</f>
        <v>352.25</v>
      </c>
      <c r="E1705" s="170"/>
      <c r="F1705" s="195" t="s">
        <v>456</v>
      </c>
      <c r="G1705" s="187">
        <f>(D1705/450)*100</f>
        <v>78.277777777777786</v>
      </c>
      <c r="H1705" s="170"/>
      <c r="I1705" s="171"/>
      <c r="J1705" s="536" t="s">
        <v>457</v>
      </c>
      <c r="K1705" s="536"/>
      <c r="L1705" s="522" t="str">
        <f>IF(G1705&gt;=91,"A1",IF(G1705&gt;=81,"A2",IF(G1705&gt;=71,"B1",IF(G1705&gt;=61,"B2",IF(G1705&gt;=51,"C1",IF(G1705&gt;=41,"C2",IF(G1705&gt;=33,"D","E")))))))</f>
        <v>B1</v>
      </c>
      <c r="M1705" s="522" t="str">
        <f t="shared" ref="M1705:M1707" si="68">IF(K1705&gt;=91,"A1",IF(K1705&gt;=81,"A2",IF(K1705&gt;=71,"B1",IF(K1705&gt;=61,"B2",IF(K1705&gt;=51,"C1",IF(K1705&gt;=41,"C2",IF(K1705&gt;=33,"D","E")))))))</f>
        <v>E</v>
      </c>
    </row>
    <row r="1706" spans="1:14" ht="26.25">
      <c r="A1706" s="172" t="s">
        <v>458</v>
      </c>
      <c r="B1706" s="193"/>
      <c r="C1706" s="195" t="s">
        <v>459</v>
      </c>
      <c r="D1706" s="187">
        <f>(L1698+L1699+L1700+L1701+L1702)</f>
        <v>355.25</v>
      </c>
      <c r="E1706" s="170"/>
      <c r="F1706" s="195" t="s">
        <v>460</v>
      </c>
      <c r="G1706" s="377">
        <f>D1706/450*100</f>
        <v>78.944444444444443</v>
      </c>
      <c r="H1706" s="173"/>
      <c r="I1706" s="174"/>
      <c r="J1706" s="536" t="s">
        <v>461</v>
      </c>
      <c r="K1706" s="536"/>
      <c r="L1706" s="522" t="str">
        <f>IF(G1706&gt;=91,"A1",IF(G1706&gt;=81,"A2",IF(G1706&gt;=71,"B1",IF(G1706&gt;=61,"B2",IF(G1706&gt;=51,"C1",IF(G1706&gt;=41,"C2",IF(G1706&gt;=33,"D","E")))))))</f>
        <v>B1</v>
      </c>
      <c r="M1706" s="522" t="str">
        <f t="shared" si="68"/>
        <v>E</v>
      </c>
    </row>
    <row r="1707" spans="1:14" ht="18" customHeight="1">
      <c r="A1707" s="197" t="s">
        <v>462</v>
      </c>
      <c r="B1707" s="197"/>
      <c r="C1707" s="197">
        <f>(D1705+D1706)</f>
        <v>707.5</v>
      </c>
      <c r="D1707" s="197" t="s">
        <v>463</v>
      </c>
      <c r="E1707" s="197"/>
      <c r="G1707" s="197"/>
      <c r="H1707" s="197"/>
      <c r="I1707" s="375">
        <f>(C1707/900)*100</f>
        <v>78.611111111111114</v>
      </c>
      <c r="J1707" s="197" t="s">
        <v>464</v>
      </c>
      <c r="K1707" s="197"/>
      <c r="L1707" s="537" t="str">
        <f>IF(I1707&gt;=91,"A1",IF(I1707&gt;=81,"A2",IF(I1707&gt;=71,"B1",IF(I1707&gt;=61,"B2",IF(I1707&gt;=51,"C1",IF(I1707&gt;=41,"C2",IF(I1707&gt;=33,"D","E")))))))</f>
        <v>B1</v>
      </c>
      <c r="M1707" s="537" t="str">
        <f t="shared" si="68"/>
        <v>E</v>
      </c>
    </row>
    <row r="1708" spans="1:14" ht="18" customHeight="1">
      <c r="A1708" s="538" t="s">
        <v>227</v>
      </c>
      <c r="B1708" s="539"/>
      <c r="C1708" s="539"/>
      <c r="D1708" s="539"/>
      <c r="E1708" s="539"/>
      <c r="F1708" s="539"/>
      <c r="G1708" s="539"/>
      <c r="H1708" s="539"/>
      <c r="I1708" s="539"/>
      <c r="J1708" s="539"/>
      <c r="K1708" s="539"/>
      <c r="L1708" s="539"/>
      <c r="M1708" s="540"/>
    </row>
    <row r="1709" spans="1:14" ht="18" customHeight="1">
      <c r="A1709" s="527" t="s">
        <v>228</v>
      </c>
      <c r="B1709" s="528"/>
      <c r="C1709" s="528"/>
      <c r="D1709" s="528"/>
      <c r="E1709" s="528"/>
      <c r="F1709" s="528"/>
      <c r="G1709" s="528"/>
      <c r="H1709" s="528"/>
      <c r="I1709" s="528"/>
      <c r="J1709" s="528"/>
      <c r="K1709" s="528"/>
      <c r="L1709" s="528"/>
      <c r="M1709" s="529"/>
    </row>
    <row r="1710" spans="1:14" ht="18" customHeight="1">
      <c r="A1710" s="527" t="s">
        <v>229</v>
      </c>
      <c r="B1710" s="528"/>
      <c r="C1710" s="528"/>
      <c r="D1710" s="528"/>
      <c r="E1710" s="528"/>
      <c r="F1710" s="528" t="s">
        <v>230</v>
      </c>
      <c r="G1710" s="528"/>
      <c r="H1710" s="528"/>
      <c r="I1710" s="528"/>
      <c r="J1710" s="528"/>
      <c r="K1710" s="528" t="s">
        <v>465</v>
      </c>
      <c r="L1710" s="528"/>
      <c r="M1710" s="529"/>
      <c r="N1710" s="63">
        <v>1</v>
      </c>
    </row>
    <row r="1711" spans="1:14" ht="18" customHeight="1">
      <c r="A1711" s="519" t="s">
        <v>231</v>
      </c>
      <c r="B1711" s="520"/>
      <c r="C1711" s="520"/>
      <c r="D1711" s="520"/>
      <c r="E1711" s="520"/>
      <c r="F1711" s="521" t="s">
        <v>236</v>
      </c>
      <c r="G1711" s="522"/>
      <c r="H1711" s="522"/>
      <c r="I1711" s="522"/>
      <c r="J1711" s="522"/>
      <c r="K1711" s="521" t="s">
        <v>236</v>
      </c>
      <c r="L1711" s="522"/>
      <c r="M1711" s="523"/>
    </row>
    <row r="1712" spans="1:14" ht="18" customHeight="1">
      <c r="A1712" s="527" t="s">
        <v>233</v>
      </c>
      <c r="B1712" s="528"/>
      <c r="C1712" s="528"/>
      <c r="D1712" s="528"/>
      <c r="E1712" s="528"/>
      <c r="F1712" s="528"/>
      <c r="G1712" s="528"/>
      <c r="H1712" s="528"/>
      <c r="I1712" s="528"/>
      <c r="J1712" s="528"/>
      <c r="K1712" s="528"/>
      <c r="L1712" s="528"/>
      <c r="M1712" s="529"/>
    </row>
    <row r="1713" spans="1:13" ht="18" customHeight="1">
      <c r="A1713" s="527" t="s">
        <v>229</v>
      </c>
      <c r="B1713" s="528"/>
      <c r="C1713" s="528"/>
      <c r="D1713" s="528"/>
      <c r="E1713" s="528"/>
      <c r="F1713" s="528" t="s">
        <v>230</v>
      </c>
      <c r="G1713" s="528"/>
      <c r="H1713" s="528"/>
      <c r="I1713" s="528"/>
      <c r="J1713" s="528"/>
      <c r="K1713" s="528" t="s">
        <v>465</v>
      </c>
      <c r="L1713" s="528"/>
      <c r="M1713" s="529"/>
    </row>
    <row r="1714" spans="1:13" ht="18" customHeight="1">
      <c r="A1714" s="534" t="s">
        <v>234</v>
      </c>
      <c r="B1714" s="535"/>
      <c r="C1714" s="535"/>
      <c r="D1714" s="535"/>
      <c r="E1714" s="535"/>
      <c r="F1714" s="528" t="s">
        <v>232</v>
      </c>
      <c r="G1714" s="528"/>
      <c r="H1714" s="528"/>
      <c r="I1714" s="528"/>
      <c r="J1714" s="528"/>
      <c r="K1714" s="528" t="s">
        <v>232</v>
      </c>
      <c r="L1714" s="528"/>
      <c r="M1714" s="529"/>
    </row>
    <row r="1715" spans="1:13" ht="18" customHeight="1">
      <c r="A1715" s="534" t="s">
        <v>235</v>
      </c>
      <c r="B1715" s="535"/>
      <c r="C1715" s="535"/>
      <c r="D1715" s="535"/>
      <c r="E1715" s="535"/>
      <c r="F1715" s="567" t="s">
        <v>232</v>
      </c>
      <c r="G1715" s="522"/>
      <c r="H1715" s="522"/>
      <c r="I1715" s="522"/>
      <c r="J1715" s="522"/>
      <c r="K1715" s="567" t="s">
        <v>232</v>
      </c>
      <c r="L1715" s="522"/>
      <c r="M1715" s="523"/>
    </row>
    <row r="1716" spans="1:13" ht="18" customHeight="1">
      <c r="A1716" s="530" t="s">
        <v>237</v>
      </c>
      <c r="B1716" s="531"/>
      <c r="C1716" s="531"/>
      <c r="D1716" s="531"/>
      <c r="E1716" s="532"/>
      <c r="F1716" s="566" t="s">
        <v>236</v>
      </c>
      <c r="G1716" s="525"/>
      <c r="H1716" s="525"/>
      <c r="I1716" s="525"/>
      <c r="J1716" s="533"/>
      <c r="K1716" s="566" t="s">
        <v>236</v>
      </c>
      <c r="L1716" s="525"/>
      <c r="M1716" s="526"/>
    </row>
    <row r="1717" spans="1:13" ht="18" customHeight="1">
      <c r="A1717" s="530" t="s">
        <v>238</v>
      </c>
      <c r="B1717" s="531"/>
      <c r="C1717" s="531"/>
      <c r="D1717" s="531"/>
      <c r="E1717" s="532"/>
      <c r="F1717" s="566" t="s">
        <v>236</v>
      </c>
      <c r="G1717" s="525"/>
      <c r="H1717" s="525"/>
      <c r="I1717" s="525"/>
      <c r="J1717" s="533"/>
      <c r="K1717" s="566" t="s">
        <v>236</v>
      </c>
      <c r="L1717" s="525"/>
      <c r="M1717" s="526"/>
    </row>
    <row r="1718" spans="1:13" ht="18" customHeight="1">
      <c r="A1718" s="527" t="s">
        <v>239</v>
      </c>
      <c r="B1718" s="528"/>
      <c r="C1718" s="528"/>
      <c r="D1718" s="528"/>
      <c r="E1718" s="528"/>
      <c r="F1718" s="528"/>
      <c r="G1718" s="528"/>
      <c r="H1718" s="528"/>
      <c r="I1718" s="528"/>
      <c r="J1718" s="528"/>
      <c r="K1718" s="528"/>
      <c r="L1718" s="528"/>
      <c r="M1718" s="529"/>
    </row>
    <row r="1719" spans="1:13" ht="18" customHeight="1">
      <c r="A1719" s="527" t="s">
        <v>229</v>
      </c>
      <c r="B1719" s="528"/>
      <c r="C1719" s="528"/>
      <c r="D1719" s="528"/>
      <c r="E1719" s="528"/>
      <c r="F1719" s="528" t="s">
        <v>230</v>
      </c>
      <c r="G1719" s="528"/>
      <c r="H1719" s="528"/>
      <c r="I1719" s="528"/>
      <c r="J1719" s="528"/>
      <c r="K1719" s="528" t="s">
        <v>465</v>
      </c>
      <c r="L1719" s="528"/>
      <c r="M1719" s="529"/>
    </row>
    <row r="1720" spans="1:13" ht="18" customHeight="1">
      <c r="A1720" s="519" t="s">
        <v>240</v>
      </c>
      <c r="B1720" s="520"/>
      <c r="C1720" s="520"/>
      <c r="D1720" s="520"/>
      <c r="E1720" s="520"/>
      <c r="F1720" s="520"/>
      <c r="G1720" s="561" t="s">
        <v>576</v>
      </c>
      <c r="H1720" s="561"/>
      <c r="I1720" s="561"/>
      <c r="J1720" s="561"/>
      <c r="K1720" s="561"/>
      <c r="L1720" s="561"/>
      <c r="M1720" s="562"/>
    </row>
    <row r="1721" spans="1:13" ht="18" customHeight="1">
      <c r="A1721" s="192" t="s">
        <v>466</v>
      </c>
      <c r="B1721" s="563" t="s">
        <v>209</v>
      </c>
      <c r="C1721" s="564"/>
      <c r="D1721" s="564"/>
      <c r="E1721" s="564"/>
      <c r="F1721" s="564"/>
      <c r="G1721" s="564"/>
      <c r="H1721" s="564"/>
      <c r="I1721" s="564"/>
      <c r="J1721" s="564"/>
      <c r="K1721" s="564"/>
      <c r="L1721" s="564"/>
      <c r="M1721" s="565"/>
    </row>
    <row r="1722" spans="1:13" ht="18" customHeight="1">
      <c r="A1722" s="192" t="s">
        <v>195</v>
      </c>
      <c r="B1722" s="563" t="s">
        <v>552</v>
      </c>
      <c r="C1722" s="564"/>
      <c r="D1722" s="564"/>
      <c r="E1722" s="564"/>
      <c r="F1722" s="564"/>
      <c r="G1722" s="564"/>
      <c r="H1722" s="564"/>
      <c r="I1722" s="564"/>
      <c r="J1722" s="564"/>
      <c r="K1722" s="564"/>
      <c r="L1722" s="564"/>
      <c r="M1722" s="565"/>
    </row>
    <row r="1723" spans="1:13" ht="18" customHeight="1">
      <c r="A1723" s="527" t="s">
        <v>467</v>
      </c>
      <c r="B1723" s="528"/>
      <c r="C1723" s="528"/>
      <c r="D1723" s="522"/>
      <c r="E1723" s="522"/>
      <c r="F1723" s="522"/>
      <c r="G1723" s="522"/>
      <c r="H1723" s="522"/>
      <c r="I1723" s="522"/>
      <c r="J1723" s="528" t="s">
        <v>468</v>
      </c>
      <c r="K1723" s="528"/>
      <c r="L1723" s="528"/>
      <c r="M1723" s="529"/>
    </row>
    <row r="1724" spans="1:13" ht="18" customHeight="1">
      <c r="A1724" s="527"/>
      <c r="B1724" s="528"/>
      <c r="C1724" s="528"/>
      <c r="D1724" s="522"/>
      <c r="E1724" s="522"/>
      <c r="F1724" s="522"/>
      <c r="G1724" s="522"/>
      <c r="H1724" s="522"/>
      <c r="I1724" s="522"/>
      <c r="J1724" s="528"/>
      <c r="K1724" s="528"/>
      <c r="L1724" s="528"/>
      <c r="M1724" s="529"/>
    </row>
    <row r="1725" spans="1:13" ht="18" customHeight="1">
      <c r="A1725" s="527"/>
      <c r="B1725" s="528"/>
      <c r="C1725" s="528"/>
      <c r="D1725" s="522"/>
      <c r="E1725" s="522"/>
      <c r="F1725" s="522"/>
      <c r="G1725" s="522"/>
      <c r="H1725" s="522"/>
      <c r="I1725" s="522"/>
      <c r="J1725" s="528"/>
      <c r="K1725" s="528"/>
      <c r="L1725" s="528"/>
      <c r="M1725" s="529"/>
    </row>
    <row r="1726" spans="1:13" ht="18" customHeight="1">
      <c r="A1726" s="527"/>
      <c r="B1726" s="528"/>
      <c r="C1726" s="528"/>
      <c r="D1726" s="522"/>
      <c r="E1726" s="522"/>
      <c r="F1726" s="522"/>
      <c r="G1726" s="522"/>
      <c r="H1726" s="522"/>
      <c r="I1726" s="522"/>
      <c r="J1726" s="528"/>
      <c r="K1726" s="528"/>
      <c r="L1726" s="528"/>
      <c r="M1726" s="529"/>
    </row>
    <row r="1727" spans="1:13" ht="18" customHeight="1">
      <c r="A1727" s="514" t="s">
        <v>243</v>
      </c>
      <c r="B1727" s="515"/>
      <c r="C1727" s="515"/>
      <c r="D1727" s="515"/>
      <c r="E1727" s="515"/>
      <c r="F1727" s="515"/>
      <c r="G1727" s="515"/>
      <c r="H1727" s="516" t="s">
        <v>244</v>
      </c>
      <c r="I1727" s="517"/>
      <c r="J1727" s="517"/>
      <c r="K1727" s="517"/>
      <c r="L1727" s="517"/>
      <c r="M1727" s="518"/>
    </row>
    <row r="1728" spans="1:13" ht="18" customHeight="1">
      <c r="A1728" s="200" t="s">
        <v>245</v>
      </c>
      <c r="B1728" s="515" t="s">
        <v>12</v>
      </c>
      <c r="C1728" s="515"/>
      <c r="D1728" s="177" t="s">
        <v>245</v>
      </c>
      <c r="E1728" s="201"/>
      <c r="F1728" s="515" t="s">
        <v>12</v>
      </c>
      <c r="G1728" s="515"/>
      <c r="H1728" s="179"/>
      <c r="I1728" s="179"/>
      <c r="J1728" s="180" t="s">
        <v>246</v>
      </c>
      <c r="K1728" s="179"/>
      <c r="L1728" s="181" t="s">
        <v>12</v>
      </c>
      <c r="M1728" s="182"/>
    </row>
    <row r="1729" spans="1:14" ht="18" customHeight="1">
      <c r="A1729" s="183" t="s">
        <v>247</v>
      </c>
      <c r="B1729" s="511" t="s">
        <v>221</v>
      </c>
      <c r="C1729" s="511"/>
      <c r="D1729" s="511" t="s">
        <v>248</v>
      </c>
      <c r="E1729" s="511"/>
      <c r="F1729" s="511" t="s">
        <v>249</v>
      </c>
      <c r="G1729" s="511"/>
      <c r="H1729" s="179"/>
      <c r="I1729" s="179"/>
      <c r="J1729" s="512">
        <v>3</v>
      </c>
      <c r="K1729" s="513"/>
      <c r="L1729" s="201" t="s">
        <v>236</v>
      </c>
      <c r="M1729" s="182"/>
    </row>
    <row r="1730" spans="1:14" ht="18" customHeight="1">
      <c r="A1730" s="183" t="s">
        <v>250</v>
      </c>
      <c r="B1730" s="511" t="s">
        <v>251</v>
      </c>
      <c r="C1730" s="511"/>
      <c r="D1730" s="511" t="s">
        <v>252</v>
      </c>
      <c r="E1730" s="511"/>
      <c r="F1730" s="511" t="s">
        <v>253</v>
      </c>
      <c r="G1730" s="511"/>
      <c r="H1730" s="179"/>
      <c r="I1730" s="179"/>
      <c r="J1730" s="512">
        <v>2</v>
      </c>
      <c r="K1730" s="513"/>
      <c r="L1730" s="201" t="s">
        <v>232</v>
      </c>
      <c r="M1730" s="182"/>
    </row>
    <row r="1731" spans="1:14" ht="18" customHeight="1">
      <c r="A1731" s="183" t="s">
        <v>254</v>
      </c>
      <c r="B1731" s="511" t="s">
        <v>255</v>
      </c>
      <c r="C1731" s="511"/>
      <c r="D1731" s="511" t="s">
        <v>256</v>
      </c>
      <c r="E1731" s="511"/>
      <c r="F1731" s="511" t="s">
        <v>257</v>
      </c>
      <c r="G1731" s="511"/>
      <c r="H1731" s="179"/>
      <c r="I1731" s="179"/>
      <c r="J1731" s="512">
        <v>1</v>
      </c>
      <c r="K1731" s="513"/>
      <c r="L1731" s="201" t="s">
        <v>258</v>
      </c>
      <c r="M1731" s="182"/>
    </row>
    <row r="1732" spans="1:14" ht="18" customHeight="1" thickBot="1">
      <c r="A1732" s="184" t="s">
        <v>259</v>
      </c>
      <c r="B1732" s="509" t="s">
        <v>260</v>
      </c>
      <c r="C1732" s="509"/>
      <c r="D1732" s="510" t="s">
        <v>261</v>
      </c>
      <c r="E1732" s="510"/>
      <c r="F1732" s="510" t="s">
        <v>262</v>
      </c>
      <c r="G1732" s="510"/>
      <c r="H1732" s="185"/>
      <c r="I1732" s="185"/>
      <c r="J1732" s="185"/>
      <c r="K1732" s="185"/>
      <c r="L1732" s="185"/>
      <c r="M1732" s="186"/>
    </row>
    <row r="1736" spans="1:14" ht="18" customHeight="1" thickBot="1"/>
    <row r="1737" spans="1:14" ht="18" customHeight="1">
      <c r="A1737" s="157"/>
      <c r="B1737" s="557" t="s">
        <v>426</v>
      </c>
      <c r="C1737" s="557"/>
      <c r="D1737" s="557"/>
      <c r="E1737" s="557"/>
      <c r="F1737" s="557"/>
      <c r="G1737" s="557"/>
      <c r="H1737" s="557"/>
      <c r="I1737" s="558"/>
      <c r="J1737" s="559" t="s">
        <v>427</v>
      </c>
      <c r="K1737" s="557"/>
      <c r="L1737" s="557"/>
      <c r="M1737" s="560"/>
    </row>
    <row r="1738" spans="1:14" ht="18" customHeight="1">
      <c r="A1738" s="546" t="s">
        <v>428</v>
      </c>
      <c r="B1738" s="547"/>
      <c r="C1738" s="547"/>
      <c r="D1738" s="547"/>
      <c r="E1738" s="547"/>
      <c r="F1738" s="547"/>
      <c r="G1738" s="547"/>
      <c r="H1738" s="547"/>
      <c r="I1738" s="547"/>
      <c r="J1738" s="547"/>
      <c r="K1738" s="547"/>
      <c r="L1738" s="547"/>
      <c r="M1738" s="548"/>
    </row>
    <row r="1739" spans="1:14" ht="18" customHeight="1">
      <c r="A1739" s="158"/>
      <c r="B1739" s="549" t="s">
        <v>429</v>
      </c>
      <c r="C1739" s="549"/>
      <c r="D1739" s="549"/>
      <c r="E1739" s="550"/>
      <c r="F1739" s="159" t="s">
        <v>430</v>
      </c>
      <c r="G1739" s="159"/>
      <c r="H1739" s="551" t="s">
        <v>431</v>
      </c>
      <c r="I1739" s="552"/>
      <c r="J1739" s="553"/>
      <c r="K1739" s="160" t="s">
        <v>432</v>
      </c>
      <c r="L1739" s="193"/>
      <c r="M1739" s="162"/>
    </row>
    <row r="1740" spans="1:14" ht="18" customHeight="1">
      <c r="A1740" s="554" t="s">
        <v>433</v>
      </c>
      <c r="B1740" s="552"/>
      <c r="C1740" s="552"/>
      <c r="D1740" s="552"/>
      <c r="E1740" s="552"/>
      <c r="F1740" s="552"/>
      <c r="G1740" s="552"/>
      <c r="H1740" s="552"/>
      <c r="I1740" s="552"/>
      <c r="J1740" s="552"/>
      <c r="K1740" s="552"/>
      <c r="L1740" s="552"/>
      <c r="M1740" s="555"/>
    </row>
    <row r="1741" spans="1:14" ht="18" customHeight="1">
      <c r="A1741" s="530" t="s">
        <v>434</v>
      </c>
      <c r="B1741" s="531"/>
      <c r="C1741" s="531"/>
      <c r="D1741" s="531"/>
      <c r="E1741" s="531"/>
      <c r="F1741" s="531"/>
      <c r="G1741" s="531"/>
      <c r="H1741" s="531"/>
      <c r="I1741" s="531"/>
      <c r="J1741" s="531"/>
      <c r="K1741" s="531"/>
      <c r="L1741" s="531"/>
      <c r="M1741" s="556"/>
    </row>
    <row r="1742" spans="1:14" ht="18" customHeight="1">
      <c r="A1742" s="534" t="s">
        <v>435</v>
      </c>
      <c r="B1742" s="535"/>
      <c r="C1742" s="573" t="s">
        <v>386</v>
      </c>
      <c r="D1742" s="569"/>
      <c r="E1742" s="569"/>
      <c r="F1742" s="569"/>
      <c r="G1742" s="570"/>
      <c r="H1742" s="194" t="s">
        <v>436</v>
      </c>
      <c r="I1742" s="164"/>
      <c r="J1742" s="571">
        <v>35</v>
      </c>
      <c r="K1742" s="571"/>
      <c r="L1742" s="571"/>
      <c r="M1742" s="572"/>
      <c r="N1742" s="220"/>
    </row>
    <row r="1743" spans="1:14" ht="18" customHeight="1">
      <c r="A1743" s="534" t="s">
        <v>437</v>
      </c>
      <c r="B1743" s="535"/>
      <c r="C1743" s="573" t="s">
        <v>478</v>
      </c>
      <c r="D1743" s="569"/>
      <c r="E1743" s="569"/>
      <c r="F1743" s="569"/>
      <c r="G1743" s="570"/>
      <c r="H1743" s="194" t="s">
        <v>438</v>
      </c>
      <c r="I1743" s="164"/>
      <c r="J1743" s="571">
        <v>1589</v>
      </c>
      <c r="K1743" s="571"/>
      <c r="L1743" s="571"/>
      <c r="M1743" s="572"/>
      <c r="N1743" s="220"/>
    </row>
    <row r="1744" spans="1:14" ht="18" customHeight="1">
      <c r="A1744" s="534" t="s">
        <v>439</v>
      </c>
      <c r="B1744" s="535"/>
      <c r="C1744" s="568">
        <v>42551</v>
      </c>
      <c r="D1744" s="569"/>
      <c r="E1744" s="569"/>
      <c r="F1744" s="569"/>
      <c r="G1744" s="570"/>
      <c r="H1744" s="194" t="s">
        <v>440</v>
      </c>
      <c r="I1744" s="164"/>
      <c r="J1744" s="571">
        <v>7051925798</v>
      </c>
      <c r="K1744" s="571"/>
      <c r="L1744" s="571"/>
      <c r="M1744" s="572"/>
      <c r="N1744" s="220"/>
    </row>
    <row r="1745" spans="1:14" ht="18" customHeight="1">
      <c r="A1745" s="534" t="s">
        <v>441</v>
      </c>
      <c r="B1745" s="535"/>
      <c r="C1745" s="573" t="s">
        <v>181</v>
      </c>
      <c r="D1745" s="569"/>
      <c r="E1745" s="569"/>
      <c r="F1745" s="569"/>
      <c r="G1745" s="570"/>
      <c r="H1745" s="519" t="s">
        <v>134</v>
      </c>
      <c r="I1745" s="520"/>
      <c r="J1745" s="571" t="s">
        <v>180</v>
      </c>
      <c r="K1745" s="571"/>
      <c r="L1745" s="571"/>
      <c r="M1745" s="572"/>
      <c r="N1745" s="220"/>
    </row>
    <row r="1746" spans="1:14" ht="18" customHeight="1">
      <c r="A1746" s="527" t="s">
        <v>442</v>
      </c>
      <c r="B1746" s="528"/>
      <c r="C1746" s="528"/>
      <c r="D1746" s="528"/>
      <c r="E1746" s="528"/>
      <c r="F1746" s="528"/>
      <c r="G1746" s="528"/>
      <c r="H1746" s="528"/>
      <c r="I1746" s="528"/>
      <c r="J1746" s="528"/>
      <c r="K1746" s="528"/>
      <c r="L1746" s="528"/>
      <c r="M1746" s="529"/>
    </row>
    <row r="1747" spans="1:14" ht="18" customHeight="1">
      <c r="A1747" s="541" t="s">
        <v>443</v>
      </c>
      <c r="B1747" s="528" t="s">
        <v>444</v>
      </c>
      <c r="C1747" s="528"/>
      <c r="D1747" s="528"/>
      <c r="E1747" s="528"/>
      <c r="F1747" s="528"/>
      <c r="G1747" s="528"/>
      <c r="H1747" s="528" t="s">
        <v>445</v>
      </c>
      <c r="I1747" s="528"/>
      <c r="J1747" s="528"/>
      <c r="K1747" s="528"/>
      <c r="L1747" s="528"/>
      <c r="M1747" s="529"/>
    </row>
    <row r="1748" spans="1:14" ht="30">
      <c r="A1748" s="541"/>
      <c r="B1748" s="165" t="s">
        <v>446</v>
      </c>
      <c r="C1748" s="165" t="s">
        <v>447</v>
      </c>
      <c r="D1748" s="165" t="s">
        <v>448</v>
      </c>
      <c r="E1748" s="165" t="s">
        <v>449</v>
      </c>
      <c r="F1748" s="165">
        <v>100</v>
      </c>
      <c r="G1748" s="166" t="s">
        <v>126</v>
      </c>
      <c r="H1748" s="165" t="s">
        <v>450</v>
      </c>
      <c r="I1748" s="165" t="s">
        <v>447</v>
      </c>
      <c r="J1748" s="165" t="s">
        <v>448</v>
      </c>
      <c r="K1748" s="165" t="s">
        <v>451</v>
      </c>
      <c r="L1748" s="165">
        <v>100</v>
      </c>
      <c r="M1748" s="167" t="s">
        <v>126</v>
      </c>
    </row>
    <row r="1749" spans="1:14" ht="18" customHeight="1">
      <c r="A1749" s="192" t="s">
        <v>5</v>
      </c>
      <c r="B1749" s="263" t="s">
        <v>497</v>
      </c>
      <c r="C1749" s="264" t="s">
        <v>218</v>
      </c>
      <c r="D1749" s="264" t="s">
        <v>502</v>
      </c>
      <c r="E1749" s="238" t="s">
        <v>501</v>
      </c>
      <c r="F1749" s="267" t="s">
        <v>503</v>
      </c>
      <c r="G1749" s="267" t="s">
        <v>260</v>
      </c>
      <c r="H1749" s="226" t="s">
        <v>495</v>
      </c>
      <c r="I1749" s="226">
        <v>5</v>
      </c>
      <c r="J1749" s="226">
        <v>4</v>
      </c>
      <c r="K1749" s="226">
        <v>68</v>
      </c>
      <c r="L1749" s="238" t="s">
        <v>588</v>
      </c>
      <c r="M1749" s="265" t="s">
        <v>251</v>
      </c>
    </row>
    <row r="1750" spans="1:14" ht="18" customHeight="1">
      <c r="A1750" s="192" t="s">
        <v>6</v>
      </c>
      <c r="B1750" s="238" t="s">
        <v>497</v>
      </c>
      <c r="C1750" s="224">
        <v>5</v>
      </c>
      <c r="D1750" s="227">
        <v>4</v>
      </c>
      <c r="E1750" s="224">
        <v>69</v>
      </c>
      <c r="F1750" s="225">
        <f t="shared" ref="F1750:F1752" si="69">(B1750+C1750+D1750+E1750)</f>
        <v>85</v>
      </c>
      <c r="G1750" s="265" t="s">
        <v>251</v>
      </c>
      <c r="H1750" s="226" t="s">
        <v>494</v>
      </c>
      <c r="I1750" s="226">
        <v>5</v>
      </c>
      <c r="J1750" s="226">
        <v>4</v>
      </c>
      <c r="K1750" s="226">
        <v>70</v>
      </c>
      <c r="L1750" s="226" t="s">
        <v>508</v>
      </c>
      <c r="M1750" s="268" t="s">
        <v>251</v>
      </c>
    </row>
    <row r="1751" spans="1:14" ht="18" customHeight="1">
      <c r="A1751" s="192" t="s">
        <v>452</v>
      </c>
      <c r="B1751" s="238" t="s">
        <v>496</v>
      </c>
      <c r="C1751" s="224">
        <v>5</v>
      </c>
      <c r="D1751" s="224">
        <v>4</v>
      </c>
      <c r="E1751" s="224">
        <v>72</v>
      </c>
      <c r="F1751" s="225">
        <f t="shared" si="69"/>
        <v>89</v>
      </c>
      <c r="G1751" s="225" t="str">
        <f t="shared" ref="G1751:G1752" si="70">IF(F1751&gt;=91,"A1",IF(F1751&gt;=81,"A2",IF(F1751&gt;=71,"B1",IF(F1751&gt;=61,"B2",IF(F1751&gt;=51,"C1",IF(F1751&gt;=41,"C2",IF(F1751&gt;=33,"D","E")))))))</f>
        <v>A2</v>
      </c>
      <c r="H1751" s="226" t="s">
        <v>492</v>
      </c>
      <c r="I1751" s="226">
        <v>5</v>
      </c>
      <c r="J1751" s="226">
        <v>4</v>
      </c>
      <c r="K1751" s="226">
        <v>68</v>
      </c>
      <c r="L1751" s="226" t="s">
        <v>592</v>
      </c>
      <c r="M1751" s="268" t="s">
        <v>251</v>
      </c>
    </row>
    <row r="1752" spans="1:14" ht="18" customHeight="1">
      <c r="A1752" s="192" t="s">
        <v>417</v>
      </c>
      <c r="B1752" s="238" t="s">
        <v>496</v>
      </c>
      <c r="C1752" s="224">
        <v>5</v>
      </c>
      <c r="D1752" s="224">
        <v>4</v>
      </c>
      <c r="E1752" s="224">
        <v>64</v>
      </c>
      <c r="F1752" s="225">
        <f t="shared" si="69"/>
        <v>81</v>
      </c>
      <c r="G1752" s="225" t="str">
        <f t="shared" si="70"/>
        <v>A2</v>
      </c>
      <c r="H1752" s="226" t="s">
        <v>488</v>
      </c>
      <c r="I1752" s="226">
        <v>5</v>
      </c>
      <c r="J1752" s="226">
        <v>4</v>
      </c>
      <c r="K1752" s="226">
        <v>68</v>
      </c>
      <c r="L1752" s="226" t="s">
        <v>587</v>
      </c>
      <c r="M1752" s="268" t="s">
        <v>251</v>
      </c>
    </row>
    <row r="1753" spans="1:14" ht="18" customHeight="1">
      <c r="A1753" s="269" t="s">
        <v>474</v>
      </c>
      <c r="B1753" s="196"/>
      <c r="C1753" s="196"/>
      <c r="D1753" s="196"/>
      <c r="E1753" s="155"/>
      <c r="F1753" s="147">
        <v>34.5</v>
      </c>
      <c r="G1753" s="196"/>
      <c r="H1753" s="196"/>
      <c r="I1753" s="196"/>
      <c r="J1753" s="196"/>
      <c r="K1753" s="198"/>
      <c r="L1753" s="196">
        <v>41</v>
      </c>
      <c r="M1753" s="199"/>
    </row>
    <row r="1754" spans="1:14" ht="18" customHeight="1">
      <c r="A1754" s="269" t="s">
        <v>490</v>
      </c>
      <c r="B1754" s="196"/>
      <c r="C1754" s="196"/>
      <c r="D1754" s="196"/>
      <c r="E1754" s="156">
        <v>45</v>
      </c>
      <c r="F1754" s="198"/>
      <c r="G1754" s="196"/>
      <c r="H1754" s="196"/>
      <c r="I1754" s="196"/>
      <c r="J1754" s="196"/>
      <c r="K1754" s="156">
        <v>48</v>
      </c>
      <c r="L1754" s="198"/>
      <c r="M1754" s="199"/>
    </row>
    <row r="1755" spans="1:14" ht="18" customHeight="1">
      <c r="A1755" s="192" t="s">
        <v>453</v>
      </c>
      <c r="B1755" s="196"/>
      <c r="C1755" s="196"/>
      <c r="D1755" s="196"/>
      <c r="E1755" s="198">
        <v>45</v>
      </c>
      <c r="F1755" s="196"/>
      <c r="G1755" s="196"/>
      <c r="H1755" s="196"/>
      <c r="I1755" s="196"/>
      <c r="J1755" s="196"/>
      <c r="K1755" s="198">
        <v>50</v>
      </c>
      <c r="L1755" s="196"/>
      <c r="M1755" s="199"/>
    </row>
    <row r="1756" spans="1:14" ht="26.25">
      <c r="A1756" s="193" t="s">
        <v>454</v>
      </c>
      <c r="B1756" s="193"/>
      <c r="C1756" s="195" t="s">
        <v>455</v>
      </c>
      <c r="D1756" s="187">
        <f>(F1749+F1750+F1751+F1752+F1753)</f>
        <v>355.5</v>
      </c>
      <c r="E1756" s="170"/>
      <c r="F1756" s="195" t="s">
        <v>456</v>
      </c>
      <c r="G1756" s="170">
        <f>(D1756/450)*100</f>
        <v>79</v>
      </c>
      <c r="H1756" s="170"/>
      <c r="I1756" s="171"/>
      <c r="J1756" s="536" t="s">
        <v>457</v>
      </c>
      <c r="K1756" s="536"/>
      <c r="L1756" s="522" t="str">
        <f>IF(G1756&gt;=91,"A1",IF(G1756&gt;=81,"A2",IF(G1756&gt;=71,"B1",IF(G1756&gt;=61,"B2",IF(G1756&gt;=51,"C1",IF(G1756&gt;=41,"C2",IF(G1756&gt;=33,"D","E")))))))</f>
        <v>B1</v>
      </c>
      <c r="M1756" s="522" t="str">
        <f t="shared" ref="M1756:M1758" si="71">IF(K1756&gt;=91,"A1",IF(K1756&gt;=81,"A2",IF(K1756&gt;=71,"B1",IF(K1756&gt;=61,"B2",IF(K1756&gt;=51,"C1",IF(K1756&gt;=41,"C2",IF(K1756&gt;=33,"D","E")))))))</f>
        <v>E</v>
      </c>
    </row>
    <row r="1757" spans="1:14" ht="26.25">
      <c r="A1757" s="172" t="s">
        <v>458</v>
      </c>
      <c r="B1757" s="193"/>
      <c r="C1757" s="195" t="s">
        <v>459</v>
      </c>
      <c r="D1757" s="187">
        <f>(L1749+L1750+L1751+L1752+L1753)</f>
        <v>384</v>
      </c>
      <c r="E1757" s="170"/>
      <c r="F1757" s="195" t="s">
        <v>460</v>
      </c>
      <c r="G1757" s="377">
        <f>D1757/450*100</f>
        <v>85.333333333333343</v>
      </c>
      <c r="H1757" s="173"/>
      <c r="I1757" s="174"/>
      <c r="J1757" s="536" t="s">
        <v>461</v>
      </c>
      <c r="K1757" s="536"/>
      <c r="L1757" s="522" t="str">
        <f>IF(G1757&gt;=91,"A1",IF(G1757&gt;=81,"A2",IF(G1757&gt;=71,"B1",IF(G1757&gt;=61,"B2",IF(G1757&gt;=51,"C1",IF(G1757&gt;=41,"C2",IF(G1757&gt;=33,"D","E")))))))</f>
        <v>A2</v>
      </c>
      <c r="M1757" s="522" t="str">
        <f t="shared" si="71"/>
        <v>E</v>
      </c>
    </row>
    <row r="1758" spans="1:14" ht="18" customHeight="1">
      <c r="A1758" s="197" t="s">
        <v>462</v>
      </c>
      <c r="B1758" s="197"/>
      <c r="C1758" s="197">
        <f>(D1756+D1757)</f>
        <v>739.5</v>
      </c>
      <c r="D1758" s="197" t="s">
        <v>463</v>
      </c>
      <c r="E1758" s="197"/>
      <c r="G1758" s="197"/>
      <c r="H1758" s="197"/>
      <c r="I1758" s="375">
        <f>(C1758/900)*100</f>
        <v>82.166666666666671</v>
      </c>
      <c r="J1758" s="197" t="s">
        <v>464</v>
      </c>
      <c r="K1758" s="197"/>
      <c r="L1758" s="537" t="str">
        <f>IF(I1758&gt;=91,"A1",IF(I1758&gt;=81,"A2",IF(I1758&gt;=71,"B1",IF(I1758&gt;=61,"B2",IF(I1758&gt;=51,"C1",IF(I1758&gt;=41,"C2",IF(I1758&gt;=33,"D","E")))))))</f>
        <v>A2</v>
      </c>
      <c r="M1758" s="537" t="str">
        <f t="shared" si="71"/>
        <v>E</v>
      </c>
    </row>
    <row r="1759" spans="1:14" ht="18" customHeight="1">
      <c r="A1759" s="538" t="s">
        <v>227</v>
      </c>
      <c r="B1759" s="539"/>
      <c r="C1759" s="539"/>
      <c r="D1759" s="539"/>
      <c r="E1759" s="539"/>
      <c r="F1759" s="539"/>
      <c r="G1759" s="539"/>
      <c r="H1759" s="539"/>
      <c r="I1759" s="539"/>
      <c r="J1759" s="539"/>
      <c r="K1759" s="539"/>
      <c r="L1759" s="539"/>
      <c r="M1759" s="540"/>
    </row>
    <row r="1760" spans="1:14" ht="18" customHeight="1">
      <c r="A1760" s="527" t="s">
        <v>228</v>
      </c>
      <c r="B1760" s="528"/>
      <c r="C1760" s="528"/>
      <c r="D1760" s="528"/>
      <c r="E1760" s="528"/>
      <c r="F1760" s="528"/>
      <c r="G1760" s="528"/>
      <c r="H1760" s="528"/>
      <c r="I1760" s="528"/>
      <c r="J1760" s="528"/>
      <c r="K1760" s="528"/>
      <c r="L1760" s="528"/>
      <c r="M1760" s="529"/>
    </row>
    <row r="1761" spans="1:13" ht="18" customHeight="1">
      <c r="A1761" s="527" t="s">
        <v>229</v>
      </c>
      <c r="B1761" s="528"/>
      <c r="C1761" s="528"/>
      <c r="D1761" s="528"/>
      <c r="E1761" s="528"/>
      <c r="F1761" s="528" t="s">
        <v>230</v>
      </c>
      <c r="G1761" s="528"/>
      <c r="H1761" s="528"/>
      <c r="I1761" s="528"/>
      <c r="J1761" s="528"/>
      <c r="K1761" s="528" t="s">
        <v>465</v>
      </c>
      <c r="L1761" s="528"/>
      <c r="M1761" s="529"/>
    </row>
    <row r="1762" spans="1:13" ht="18" customHeight="1">
      <c r="A1762" s="519" t="s">
        <v>231</v>
      </c>
      <c r="B1762" s="520"/>
      <c r="C1762" s="520"/>
      <c r="D1762" s="520"/>
      <c r="E1762" s="520"/>
      <c r="F1762" s="521" t="s">
        <v>236</v>
      </c>
      <c r="G1762" s="522"/>
      <c r="H1762" s="522"/>
      <c r="I1762" s="522"/>
      <c r="J1762" s="522"/>
      <c r="K1762" s="521" t="s">
        <v>236</v>
      </c>
      <c r="L1762" s="522"/>
      <c r="M1762" s="523"/>
    </row>
    <row r="1763" spans="1:13" ht="18" customHeight="1">
      <c r="A1763" s="527" t="s">
        <v>233</v>
      </c>
      <c r="B1763" s="528"/>
      <c r="C1763" s="528"/>
      <c r="D1763" s="528"/>
      <c r="E1763" s="528"/>
      <c r="F1763" s="528"/>
      <c r="G1763" s="528"/>
      <c r="H1763" s="528"/>
      <c r="I1763" s="528"/>
      <c r="J1763" s="528"/>
      <c r="K1763" s="528"/>
      <c r="L1763" s="528"/>
      <c r="M1763" s="529"/>
    </row>
    <row r="1764" spans="1:13" ht="18" customHeight="1">
      <c r="A1764" s="527" t="s">
        <v>229</v>
      </c>
      <c r="B1764" s="528"/>
      <c r="C1764" s="528"/>
      <c r="D1764" s="528"/>
      <c r="E1764" s="528"/>
      <c r="F1764" s="528" t="s">
        <v>230</v>
      </c>
      <c r="G1764" s="528"/>
      <c r="H1764" s="528"/>
      <c r="I1764" s="528"/>
      <c r="J1764" s="528"/>
      <c r="K1764" s="528" t="s">
        <v>465</v>
      </c>
      <c r="L1764" s="528"/>
      <c r="M1764" s="529"/>
    </row>
    <row r="1765" spans="1:13" ht="18" customHeight="1">
      <c r="A1765" s="534" t="s">
        <v>234</v>
      </c>
      <c r="B1765" s="535"/>
      <c r="C1765" s="535"/>
      <c r="D1765" s="535"/>
      <c r="E1765" s="535"/>
      <c r="F1765" s="528" t="s">
        <v>232</v>
      </c>
      <c r="G1765" s="528"/>
      <c r="H1765" s="528"/>
      <c r="I1765" s="528"/>
      <c r="J1765" s="528"/>
      <c r="K1765" s="528" t="s">
        <v>232</v>
      </c>
      <c r="L1765" s="528"/>
      <c r="M1765" s="529"/>
    </row>
    <row r="1766" spans="1:13" ht="18" customHeight="1">
      <c r="A1766" s="534" t="s">
        <v>235</v>
      </c>
      <c r="B1766" s="535"/>
      <c r="C1766" s="535"/>
      <c r="D1766" s="535"/>
      <c r="E1766" s="535"/>
      <c r="F1766" s="567" t="s">
        <v>236</v>
      </c>
      <c r="G1766" s="522"/>
      <c r="H1766" s="522"/>
      <c r="I1766" s="522"/>
      <c r="J1766" s="522"/>
      <c r="K1766" s="567" t="s">
        <v>236</v>
      </c>
      <c r="L1766" s="522"/>
      <c r="M1766" s="523"/>
    </row>
    <row r="1767" spans="1:13" ht="18" customHeight="1">
      <c r="A1767" s="530" t="s">
        <v>237</v>
      </c>
      <c r="B1767" s="531"/>
      <c r="C1767" s="531"/>
      <c r="D1767" s="531"/>
      <c r="E1767" s="532"/>
      <c r="F1767" s="566" t="s">
        <v>236</v>
      </c>
      <c r="G1767" s="525"/>
      <c r="H1767" s="525"/>
      <c r="I1767" s="525"/>
      <c r="J1767" s="533"/>
      <c r="K1767" s="566" t="s">
        <v>236</v>
      </c>
      <c r="L1767" s="525"/>
      <c r="M1767" s="526"/>
    </row>
    <row r="1768" spans="1:13" ht="18" customHeight="1">
      <c r="A1768" s="530" t="s">
        <v>238</v>
      </c>
      <c r="B1768" s="531"/>
      <c r="C1768" s="531"/>
      <c r="D1768" s="531"/>
      <c r="E1768" s="532"/>
      <c r="F1768" s="566" t="s">
        <v>236</v>
      </c>
      <c r="G1768" s="525"/>
      <c r="H1768" s="525"/>
      <c r="I1768" s="525"/>
      <c r="J1768" s="533"/>
      <c r="K1768" s="566" t="s">
        <v>236</v>
      </c>
      <c r="L1768" s="525"/>
      <c r="M1768" s="526"/>
    </row>
    <row r="1769" spans="1:13" ht="18" customHeight="1">
      <c r="A1769" s="527" t="s">
        <v>239</v>
      </c>
      <c r="B1769" s="528"/>
      <c r="C1769" s="528"/>
      <c r="D1769" s="528"/>
      <c r="E1769" s="528"/>
      <c r="F1769" s="528"/>
      <c r="G1769" s="528"/>
      <c r="H1769" s="528"/>
      <c r="I1769" s="528"/>
      <c r="J1769" s="528"/>
      <c r="K1769" s="528"/>
      <c r="L1769" s="528"/>
      <c r="M1769" s="529"/>
    </row>
    <row r="1770" spans="1:13" ht="18" customHeight="1">
      <c r="A1770" s="527" t="s">
        <v>229</v>
      </c>
      <c r="B1770" s="528"/>
      <c r="C1770" s="528"/>
      <c r="D1770" s="528"/>
      <c r="E1770" s="528"/>
      <c r="F1770" s="528" t="s">
        <v>230</v>
      </c>
      <c r="G1770" s="528"/>
      <c r="H1770" s="528"/>
      <c r="I1770" s="528"/>
      <c r="J1770" s="528"/>
      <c r="K1770" s="528" t="s">
        <v>465</v>
      </c>
      <c r="L1770" s="528"/>
      <c r="M1770" s="529"/>
    </row>
    <row r="1771" spans="1:13" ht="18" customHeight="1">
      <c r="A1771" s="519" t="s">
        <v>240</v>
      </c>
      <c r="B1771" s="520"/>
      <c r="C1771" s="520"/>
      <c r="D1771" s="520"/>
      <c r="E1771" s="520"/>
      <c r="F1771" s="520"/>
      <c r="G1771" s="561" t="s">
        <v>559</v>
      </c>
      <c r="H1771" s="561"/>
      <c r="I1771" s="561"/>
      <c r="J1771" s="561"/>
      <c r="K1771" s="561"/>
      <c r="L1771" s="561"/>
      <c r="M1771" s="562"/>
    </row>
    <row r="1772" spans="1:13" ht="18" customHeight="1">
      <c r="A1772" s="192" t="s">
        <v>466</v>
      </c>
      <c r="B1772" s="563" t="s">
        <v>202</v>
      </c>
      <c r="C1772" s="564"/>
      <c r="D1772" s="564"/>
      <c r="E1772" s="564"/>
      <c r="F1772" s="564"/>
      <c r="G1772" s="564"/>
      <c r="H1772" s="564"/>
      <c r="I1772" s="564"/>
      <c r="J1772" s="564"/>
      <c r="K1772" s="564"/>
      <c r="L1772" s="564"/>
      <c r="M1772" s="565"/>
    </row>
    <row r="1773" spans="1:13" ht="18" customHeight="1">
      <c r="A1773" s="192" t="s">
        <v>195</v>
      </c>
      <c r="B1773" s="563" t="s">
        <v>572</v>
      </c>
      <c r="C1773" s="564"/>
      <c r="D1773" s="564"/>
      <c r="E1773" s="564"/>
      <c r="F1773" s="564"/>
      <c r="G1773" s="564"/>
      <c r="H1773" s="564"/>
      <c r="I1773" s="564"/>
      <c r="J1773" s="564"/>
      <c r="K1773" s="564"/>
      <c r="L1773" s="564"/>
      <c r="M1773" s="565"/>
    </row>
    <row r="1774" spans="1:13" ht="18" customHeight="1">
      <c r="A1774" s="527" t="s">
        <v>467</v>
      </c>
      <c r="B1774" s="528"/>
      <c r="C1774" s="528"/>
      <c r="D1774" s="522"/>
      <c r="E1774" s="522"/>
      <c r="F1774" s="522"/>
      <c r="G1774" s="522"/>
      <c r="H1774" s="522"/>
      <c r="I1774" s="522"/>
      <c r="J1774" s="528" t="s">
        <v>468</v>
      </c>
      <c r="K1774" s="528"/>
      <c r="L1774" s="528"/>
      <c r="M1774" s="529"/>
    </row>
    <row r="1775" spans="1:13" ht="18" customHeight="1">
      <c r="A1775" s="527"/>
      <c r="B1775" s="528"/>
      <c r="C1775" s="528"/>
      <c r="D1775" s="522"/>
      <c r="E1775" s="522"/>
      <c r="F1775" s="522"/>
      <c r="G1775" s="522"/>
      <c r="H1775" s="522"/>
      <c r="I1775" s="522"/>
      <c r="J1775" s="528"/>
      <c r="K1775" s="528"/>
      <c r="L1775" s="528"/>
      <c r="M1775" s="529"/>
    </row>
    <row r="1776" spans="1:13" ht="18" customHeight="1">
      <c r="A1776" s="527"/>
      <c r="B1776" s="528"/>
      <c r="C1776" s="528"/>
      <c r="D1776" s="522"/>
      <c r="E1776" s="522"/>
      <c r="F1776" s="522"/>
      <c r="G1776" s="522"/>
      <c r="H1776" s="522"/>
      <c r="I1776" s="522"/>
      <c r="J1776" s="528"/>
      <c r="K1776" s="528"/>
      <c r="L1776" s="528"/>
      <c r="M1776" s="529"/>
    </row>
    <row r="1777" spans="1:13" ht="18" customHeight="1">
      <c r="A1777" s="527"/>
      <c r="B1777" s="528"/>
      <c r="C1777" s="528"/>
      <c r="D1777" s="522"/>
      <c r="E1777" s="522"/>
      <c r="F1777" s="522"/>
      <c r="G1777" s="522"/>
      <c r="H1777" s="522"/>
      <c r="I1777" s="522"/>
      <c r="J1777" s="528"/>
      <c r="K1777" s="528"/>
      <c r="L1777" s="528"/>
      <c r="M1777" s="529"/>
    </row>
    <row r="1778" spans="1:13" ht="18" customHeight="1">
      <c r="A1778" s="514" t="s">
        <v>243</v>
      </c>
      <c r="B1778" s="515"/>
      <c r="C1778" s="515"/>
      <c r="D1778" s="515"/>
      <c r="E1778" s="515"/>
      <c r="F1778" s="515"/>
      <c r="G1778" s="515"/>
      <c r="H1778" s="516" t="s">
        <v>244</v>
      </c>
      <c r="I1778" s="517"/>
      <c r="J1778" s="517"/>
      <c r="K1778" s="517"/>
      <c r="L1778" s="517"/>
      <c r="M1778" s="518"/>
    </row>
    <row r="1779" spans="1:13" ht="18" customHeight="1">
      <c r="A1779" s="200" t="s">
        <v>245</v>
      </c>
      <c r="B1779" s="515" t="s">
        <v>12</v>
      </c>
      <c r="C1779" s="515"/>
      <c r="D1779" s="177" t="s">
        <v>245</v>
      </c>
      <c r="E1779" s="201"/>
      <c r="F1779" s="515" t="s">
        <v>12</v>
      </c>
      <c r="G1779" s="515"/>
      <c r="H1779" s="179"/>
      <c r="I1779" s="179"/>
      <c r="J1779" s="180" t="s">
        <v>246</v>
      </c>
      <c r="K1779" s="179"/>
      <c r="L1779" s="181" t="s">
        <v>12</v>
      </c>
      <c r="M1779" s="182"/>
    </row>
    <row r="1780" spans="1:13" ht="18" customHeight="1">
      <c r="A1780" s="183" t="s">
        <v>247</v>
      </c>
      <c r="B1780" s="511" t="s">
        <v>221</v>
      </c>
      <c r="C1780" s="511"/>
      <c r="D1780" s="511" t="s">
        <v>248</v>
      </c>
      <c r="E1780" s="511"/>
      <c r="F1780" s="511" t="s">
        <v>249</v>
      </c>
      <c r="G1780" s="511"/>
      <c r="H1780" s="179"/>
      <c r="I1780" s="179"/>
      <c r="J1780" s="512">
        <v>3</v>
      </c>
      <c r="K1780" s="513"/>
      <c r="L1780" s="201" t="s">
        <v>236</v>
      </c>
      <c r="M1780" s="182"/>
    </row>
    <row r="1781" spans="1:13" ht="18" customHeight="1">
      <c r="A1781" s="183" t="s">
        <v>250</v>
      </c>
      <c r="B1781" s="511" t="s">
        <v>251</v>
      </c>
      <c r="C1781" s="511"/>
      <c r="D1781" s="511" t="s">
        <v>252</v>
      </c>
      <c r="E1781" s="511"/>
      <c r="F1781" s="511" t="s">
        <v>253</v>
      </c>
      <c r="G1781" s="511"/>
      <c r="H1781" s="179"/>
      <c r="I1781" s="179"/>
      <c r="J1781" s="512">
        <v>2</v>
      </c>
      <c r="K1781" s="513"/>
      <c r="L1781" s="201" t="s">
        <v>232</v>
      </c>
      <c r="M1781" s="182"/>
    </row>
    <row r="1782" spans="1:13" ht="18" customHeight="1">
      <c r="A1782" s="183" t="s">
        <v>254</v>
      </c>
      <c r="B1782" s="511" t="s">
        <v>255</v>
      </c>
      <c r="C1782" s="511"/>
      <c r="D1782" s="511" t="s">
        <v>256</v>
      </c>
      <c r="E1782" s="511"/>
      <c r="F1782" s="511" t="s">
        <v>257</v>
      </c>
      <c r="G1782" s="511"/>
      <c r="H1782" s="179"/>
      <c r="I1782" s="179"/>
      <c r="J1782" s="512">
        <v>1</v>
      </c>
      <c r="K1782" s="513"/>
      <c r="L1782" s="201" t="s">
        <v>258</v>
      </c>
      <c r="M1782" s="182"/>
    </row>
    <row r="1783" spans="1:13" ht="18" customHeight="1" thickBot="1">
      <c r="A1783" s="184" t="s">
        <v>259</v>
      </c>
      <c r="B1783" s="509" t="s">
        <v>260</v>
      </c>
      <c r="C1783" s="509"/>
      <c r="D1783" s="510" t="s">
        <v>261</v>
      </c>
      <c r="E1783" s="510"/>
      <c r="F1783" s="510" t="s">
        <v>262</v>
      </c>
      <c r="G1783" s="510"/>
      <c r="H1783" s="185"/>
      <c r="I1783" s="185"/>
      <c r="J1783" s="185"/>
      <c r="K1783" s="185"/>
      <c r="L1783" s="185"/>
      <c r="M1783" s="186"/>
    </row>
    <row r="1787" spans="1:13" ht="18" customHeight="1" thickBot="1"/>
    <row r="1788" spans="1:13" ht="18" customHeight="1">
      <c r="A1788" s="157"/>
      <c r="B1788" s="557" t="s">
        <v>426</v>
      </c>
      <c r="C1788" s="557"/>
      <c r="D1788" s="557"/>
      <c r="E1788" s="557"/>
      <c r="F1788" s="557"/>
      <c r="G1788" s="557"/>
      <c r="H1788" s="557"/>
      <c r="I1788" s="558"/>
      <c r="J1788" s="559" t="s">
        <v>427</v>
      </c>
      <c r="K1788" s="557"/>
      <c r="L1788" s="557"/>
      <c r="M1788" s="560"/>
    </row>
    <row r="1789" spans="1:13" ht="18" customHeight="1">
      <c r="A1789" s="546" t="s">
        <v>428</v>
      </c>
      <c r="B1789" s="547"/>
      <c r="C1789" s="547"/>
      <c r="D1789" s="547"/>
      <c r="E1789" s="547"/>
      <c r="F1789" s="547"/>
      <c r="G1789" s="547"/>
      <c r="H1789" s="547"/>
      <c r="I1789" s="547"/>
      <c r="J1789" s="547"/>
      <c r="K1789" s="547"/>
      <c r="L1789" s="547"/>
      <c r="M1789" s="548"/>
    </row>
    <row r="1790" spans="1:13" ht="18" customHeight="1">
      <c r="A1790" s="158"/>
      <c r="B1790" s="549" t="s">
        <v>429</v>
      </c>
      <c r="C1790" s="549"/>
      <c r="D1790" s="549"/>
      <c r="E1790" s="550"/>
      <c r="F1790" s="159" t="s">
        <v>430</v>
      </c>
      <c r="G1790" s="159"/>
      <c r="H1790" s="551" t="s">
        <v>431</v>
      </c>
      <c r="I1790" s="552"/>
      <c r="J1790" s="553"/>
      <c r="K1790" s="160" t="s">
        <v>432</v>
      </c>
      <c r="L1790" s="193"/>
      <c r="M1790" s="162"/>
    </row>
    <row r="1791" spans="1:13" ht="18" customHeight="1">
      <c r="A1791" s="554" t="s">
        <v>433</v>
      </c>
      <c r="B1791" s="552"/>
      <c r="C1791" s="552"/>
      <c r="D1791" s="552"/>
      <c r="E1791" s="552"/>
      <c r="F1791" s="552"/>
      <c r="G1791" s="552"/>
      <c r="H1791" s="552"/>
      <c r="I1791" s="552"/>
      <c r="J1791" s="552"/>
      <c r="K1791" s="552"/>
      <c r="L1791" s="552"/>
      <c r="M1791" s="555"/>
    </row>
    <row r="1792" spans="1:13" ht="18" customHeight="1">
      <c r="A1792" s="530" t="s">
        <v>434</v>
      </c>
      <c r="B1792" s="531"/>
      <c r="C1792" s="531"/>
      <c r="D1792" s="531"/>
      <c r="E1792" s="531"/>
      <c r="F1792" s="531"/>
      <c r="G1792" s="531"/>
      <c r="H1792" s="531"/>
      <c r="I1792" s="531"/>
      <c r="J1792" s="531"/>
      <c r="K1792" s="531"/>
      <c r="L1792" s="531"/>
      <c r="M1792" s="556"/>
    </row>
    <row r="1793" spans="1:13" ht="18" customHeight="1">
      <c r="A1793" s="534" t="s">
        <v>435</v>
      </c>
      <c r="B1793" s="535"/>
      <c r="C1793" s="573" t="s">
        <v>151</v>
      </c>
      <c r="D1793" s="569"/>
      <c r="E1793" s="569"/>
      <c r="F1793" s="569"/>
      <c r="G1793" s="570"/>
      <c r="H1793" s="194" t="s">
        <v>436</v>
      </c>
      <c r="I1793" s="164"/>
      <c r="J1793" s="571">
        <v>36</v>
      </c>
      <c r="K1793" s="571"/>
      <c r="L1793" s="571"/>
      <c r="M1793" s="572"/>
    </row>
    <row r="1794" spans="1:13" ht="18" customHeight="1">
      <c r="A1794" s="534" t="s">
        <v>437</v>
      </c>
      <c r="B1794" s="535"/>
      <c r="C1794" s="573" t="s">
        <v>478</v>
      </c>
      <c r="D1794" s="569"/>
      <c r="E1794" s="569"/>
      <c r="F1794" s="569"/>
      <c r="G1794" s="570"/>
      <c r="H1794" s="194" t="s">
        <v>438</v>
      </c>
      <c r="I1794" s="164"/>
      <c r="J1794" s="571">
        <v>1611</v>
      </c>
      <c r="K1794" s="571"/>
      <c r="L1794" s="571"/>
      <c r="M1794" s="572"/>
    </row>
    <row r="1795" spans="1:13" ht="18" customHeight="1">
      <c r="A1795" s="534" t="s">
        <v>439</v>
      </c>
      <c r="B1795" s="535"/>
      <c r="C1795" s="568">
        <v>42179</v>
      </c>
      <c r="D1795" s="569"/>
      <c r="E1795" s="569"/>
      <c r="F1795" s="569"/>
      <c r="G1795" s="570"/>
      <c r="H1795" s="194" t="s">
        <v>440</v>
      </c>
      <c r="I1795" s="164"/>
      <c r="J1795" s="571">
        <v>9382409231</v>
      </c>
      <c r="K1795" s="571"/>
      <c r="L1795" s="571"/>
      <c r="M1795" s="572"/>
    </row>
    <row r="1796" spans="1:13" ht="18" customHeight="1">
      <c r="A1796" s="534" t="s">
        <v>441</v>
      </c>
      <c r="B1796" s="535"/>
      <c r="C1796" s="573" t="s">
        <v>183</v>
      </c>
      <c r="D1796" s="569"/>
      <c r="E1796" s="569"/>
      <c r="F1796" s="569"/>
      <c r="G1796" s="570"/>
      <c r="H1796" s="519" t="s">
        <v>134</v>
      </c>
      <c r="I1796" s="520"/>
      <c r="J1796" s="571" t="s">
        <v>182</v>
      </c>
      <c r="K1796" s="571"/>
      <c r="L1796" s="571"/>
      <c r="M1796" s="572"/>
    </row>
    <row r="1797" spans="1:13" ht="18" customHeight="1">
      <c r="A1797" s="527" t="s">
        <v>442</v>
      </c>
      <c r="B1797" s="528"/>
      <c r="C1797" s="528"/>
      <c r="D1797" s="528"/>
      <c r="E1797" s="528"/>
      <c r="F1797" s="528"/>
      <c r="G1797" s="528"/>
      <c r="H1797" s="528"/>
      <c r="I1797" s="528"/>
      <c r="J1797" s="528"/>
      <c r="K1797" s="528"/>
      <c r="L1797" s="528"/>
      <c r="M1797" s="529"/>
    </row>
    <row r="1798" spans="1:13" ht="18" customHeight="1">
      <c r="A1798" s="541" t="s">
        <v>443</v>
      </c>
      <c r="B1798" s="528" t="s">
        <v>444</v>
      </c>
      <c r="C1798" s="528"/>
      <c r="D1798" s="528"/>
      <c r="E1798" s="528"/>
      <c r="F1798" s="528"/>
      <c r="G1798" s="528"/>
      <c r="H1798" s="528" t="s">
        <v>445</v>
      </c>
      <c r="I1798" s="528"/>
      <c r="J1798" s="528"/>
      <c r="K1798" s="528"/>
      <c r="L1798" s="528"/>
      <c r="M1798" s="529"/>
    </row>
    <row r="1799" spans="1:13" ht="30">
      <c r="A1799" s="541"/>
      <c r="B1799" s="165" t="s">
        <v>446</v>
      </c>
      <c r="C1799" s="165" t="s">
        <v>447</v>
      </c>
      <c r="D1799" s="165" t="s">
        <v>448</v>
      </c>
      <c r="E1799" s="165" t="s">
        <v>449</v>
      </c>
      <c r="F1799" s="165">
        <v>100</v>
      </c>
      <c r="G1799" s="166" t="s">
        <v>126</v>
      </c>
      <c r="H1799" s="165" t="s">
        <v>450</v>
      </c>
      <c r="I1799" s="165" t="s">
        <v>447</v>
      </c>
      <c r="J1799" s="165" t="s">
        <v>448</v>
      </c>
      <c r="K1799" s="165" t="s">
        <v>451</v>
      </c>
      <c r="L1799" s="165">
        <v>100</v>
      </c>
      <c r="M1799" s="167" t="s">
        <v>126</v>
      </c>
    </row>
    <row r="1800" spans="1:13" ht="18" customHeight="1">
      <c r="A1800" s="192" t="s">
        <v>5</v>
      </c>
      <c r="B1800" s="148"/>
      <c r="C1800" s="196"/>
      <c r="D1800" s="196"/>
      <c r="E1800" s="148"/>
      <c r="F1800" s="150"/>
      <c r="G1800" s="196"/>
      <c r="H1800" s="226">
        <v>3.75</v>
      </c>
      <c r="I1800" s="226">
        <v>3</v>
      </c>
      <c r="J1800" s="226">
        <v>2</v>
      </c>
      <c r="K1800" s="226">
        <v>33</v>
      </c>
      <c r="L1800" s="224">
        <f t="shared" ref="L1800" si="72">SUM(H1800:K1800)</f>
        <v>41.75</v>
      </c>
      <c r="M1800" s="224" t="str">
        <f t="shared" ref="M1800:M1801" si="73">IF(L1800&gt;=91,"A1",IF(L1800&gt;=81,"A2",IF(L1800&gt;=71,"B1",IF(L1800&gt;=61,"B2",IF(L1800&gt;=51,"C1",IF(L1800&gt;=41,"C2",IF(L1800&gt;=33,"D","E")))))))</f>
        <v>C2</v>
      </c>
    </row>
    <row r="1801" spans="1:13" ht="18" customHeight="1">
      <c r="A1801" s="192" t="s">
        <v>6</v>
      </c>
      <c r="B1801" s="149"/>
      <c r="C1801" s="196"/>
      <c r="D1801" s="196"/>
      <c r="E1801" s="196"/>
      <c r="F1801" s="150"/>
      <c r="G1801" s="196"/>
      <c r="H1801" s="226">
        <v>4.5</v>
      </c>
      <c r="I1801" s="226">
        <v>3</v>
      </c>
      <c r="J1801" s="226">
        <v>2</v>
      </c>
      <c r="K1801" s="226">
        <v>28</v>
      </c>
      <c r="L1801" s="226">
        <f t="shared" ref="L1801" si="74">SUM(H1801:K1801)</f>
        <v>37.5</v>
      </c>
      <c r="M1801" s="226" t="str">
        <f t="shared" si="73"/>
        <v>D</v>
      </c>
    </row>
    <row r="1802" spans="1:13" ht="18" customHeight="1">
      <c r="A1802" s="192" t="s">
        <v>452</v>
      </c>
      <c r="B1802" s="196"/>
      <c r="C1802" s="196"/>
      <c r="D1802" s="196"/>
      <c r="E1802" s="196"/>
      <c r="F1802" s="191"/>
      <c r="G1802" s="196"/>
      <c r="H1802" s="226">
        <v>5.75</v>
      </c>
      <c r="I1802" s="226" t="s">
        <v>504</v>
      </c>
      <c r="J1802" s="226" t="s">
        <v>505</v>
      </c>
      <c r="K1802" s="226">
        <v>33</v>
      </c>
      <c r="L1802" s="226" t="s">
        <v>506</v>
      </c>
      <c r="M1802" s="270" t="s">
        <v>253</v>
      </c>
    </row>
    <row r="1803" spans="1:13" ht="18" customHeight="1">
      <c r="A1803" s="192" t="s">
        <v>417</v>
      </c>
      <c r="B1803" s="196"/>
      <c r="C1803" s="196"/>
      <c r="D1803" s="196"/>
      <c r="E1803" s="196"/>
      <c r="F1803" s="191"/>
      <c r="G1803" s="196"/>
      <c r="H1803" s="226">
        <v>4</v>
      </c>
      <c r="I1803" s="226" t="s">
        <v>504</v>
      </c>
      <c r="J1803" s="226" t="s">
        <v>505</v>
      </c>
      <c r="K1803" s="226">
        <v>33</v>
      </c>
      <c r="L1803" s="226" t="s">
        <v>507</v>
      </c>
      <c r="M1803" s="270" t="s">
        <v>253</v>
      </c>
    </row>
    <row r="1804" spans="1:13" ht="18" customHeight="1">
      <c r="A1804" s="269" t="s">
        <v>474</v>
      </c>
      <c r="B1804" s="196"/>
      <c r="C1804" s="196"/>
      <c r="D1804" s="196"/>
      <c r="E1804" s="155"/>
      <c r="F1804" s="147"/>
      <c r="G1804" s="196"/>
      <c r="H1804" s="196"/>
      <c r="I1804" s="196"/>
      <c r="J1804" s="196"/>
      <c r="K1804" s="198"/>
      <c r="L1804" s="196">
        <v>25</v>
      </c>
      <c r="M1804" s="199"/>
    </row>
    <row r="1805" spans="1:13" ht="18" customHeight="1">
      <c r="A1805" s="372" t="s">
        <v>584</v>
      </c>
      <c r="B1805" s="196"/>
      <c r="C1805" s="196"/>
      <c r="D1805" s="196"/>
      <c r="E1805" s="156"/>
      <c r="F1805" s="198"/>
      <c r="G1805" s="196"/>
      <c r="H1805" s="196"/>
      <c r="I1805" s="196"/>
      <c r="J1805" s="196"/>
      <c r="K1805" s="156">
        <v>35</v>
      </c>
      <c r="L1805" s="198"/>
      <c r="M1805" s="199"/>
    </row>
    <row r="1806" spans="1:13" ht="18" customHeight="1">
      <c r="A1806" s="372" t="s">
        <v>580</v>
      </c>
      <c r="B1806" s="196"/>
      <c r="C1806" s="196"/>
      <c r="D1806" s="196"/>
      <c r="E1806" s="198"/>
      <c r="F1806" s="196"/>
      <c r="G1806" s="196"/>
      <c r="H1806" s="196"/>
      <c r="I1806" s="196"/>
      <c r="J1806" s="196"/>
      <c r="K1806" s="198">
        <v>40</v>
      </c>
      <c r="L1806" s="196"/>
      <c r="M1806" s="199"/>
    </row>
    <row r="1807" spans="1:13" ht="26.25">
      <c r="A1807" s="193" t="s">
        <v>454</v>
      </c>
      <c r="B1807" s="193"/>
      <c r="C1807" s="195" t="s">
        <v>455</v>
      </c>
      <c r="D1807" s="187">
        <f>(F1800+F1801+F1802+F1803+F1804)</f>
        <v>0</v>
      </c>
      <c r="E1807" s="170"/>
      <c r="F1807" s="195" t="s">
        <v>456</v>
      </c>
      <c r="G1807" s="170">
        <f>(D1807/450)*100</f>
        <v>0</v>
      </c>
      <c r="H1807" s="170"/>
      <c r="I1807" s="171"/>
      <c r="J1807" s="536" t="s">
        <v>457</v>
      </c>
      <c r="K1807" s="536"/>
      <c r="L1807" s="522" t="str">
        <f>IF(G1807&gt;=91,"A1",IF(G1807&gt;=81,"A2",IF(G1807&gt;=71,"B1",IF(G1807&gt;=61,"B2",IF(G1807&gt;=51,"C1",IF(G1807&gt;=41,"C2",IF(G1807&gt;=33,"D","E")))))))</f>
        <v>E</v>
      </c>
      <c r="M1807" s="522" t="str">
        <f t="shared" ref="M1807:M1809" si="75">IF(K1807&gt;=91,"A1",IF(K1807&gt;=81,"A2",IF(K1807&gt;=71,"B1",IF(K1807&gt;=61,"B2",IF(K1807&gt;=51,"C1",IF(K1807&gt;=41,"C2",IF(K1807&gt;=33,"D","E")))))))</f>
        <v>E</v>
      </c>
    </row>
    <row r="1808" spans="1:13" ht="26.25">
      <c r="A1808" s="172" t="s">
        <v>458</v>
      </c>
      <c r="B1808" s="193"/>
      <c r="C1808" s="195" t="s">
        <v>459</v>
      </c>
      <c r="D1808" s="187">
        <f>(L1800+L1801+L1802+L1803+L1804)</f>
        <v>190</v>
      </c>
      <c r="E1808" s="170"/>
      <c r="F1808" s="195" t="s">
        <v>460</v>
      </c>
      <c r="G1808" s="377">
        <f>D1808/450*100</f>
        <v>42.222222222222221</v>
      </c>
      <c r="H1808" s="173"/>
      <c r="I1808" s="174"/>
      <c r="J1808" s="536" t="s">
        <v>461</v>
      </c>
      <c r="K1808" s="536"/>
      <c r="L1808" s="522" t="str">
        <f>IF(G1808&gt;=91,"A1",IF(G1808&gt;=81,"A2",IF(G1808&gt;=71,"B1",IF(G1808&gt;=61,"B2",IF(G1808&gt;=51,"C1",IF(G1808&gt;=41,"C2",IF(G1808&gt;=33,"D","E")))))))</f>
        <v>C2</v>
      </c>
      <c r="M1808" s="522" t="str">
        <f t="shared" si="75"/>
        <v>E</v>
      </c>
    </row>
    <row r="1809" spans="1:13" ht="18" customHeight="1">
      <c r="A1809" s="197" t="s">
        <v>462</v>
      </c>
      <c r="B1809" s="197"/>
      <c r="C1809" s="197">
        <f>(D1807+D1808)</f>
        <v>190</v>
      </c>
      <c r="D1809" s="197" t="s">
        <v>463</v>
      </c>
      <c r="E1809" s="197"/>
      <c r="G1809" s="197"/>
      <c r="H1809" s="197"/>
      <c r="I1809" s="375">
        <f>(C1809/900)*100</f>
        <v>21.111111111111111</v>
      </c>
      <c r="J1809" s="197" t="s">
        <v>464</v>
      </c>
      <c r="K1809" s="197"/>
      <c r="L1809" s="537" t="str">
        <f>IF(I1809&gt;=91,"A1",IF(I1809&gt;=81,"A2",IF(I1809&gt;=71,"B1",IF(I1809&gt;=61,"B2",IF(I1809&gt;=51,"C1",IF(I1809&gt;=41,"C2",IF(I1809&gt;=33,"D","E")))))))</f>
        <v>E</v>
      </c>
      <c r="M1809" s="537" t="str">
        <f t="shared" si="75"/>
        <v>E</v>
      </c>
    </row>
    <row r="1810" spans="1:13" ht="18" customHeight="1">
      <c r="A1810" s="538" t="s">
        <v>227</v>
      </c>
      <c r="B1810" s="539"/>
      <c r="C1810" s="539"/>
      <c r="D1810" s="539"/>
      <c r="E1810" s="539"/>
      <c r="F1810" s="539"/>
      <c r="G1810" s="539"/>
      <c r="H1810" s="539"/>
      <c r="I1810" s="539"/>
      <c r="J1810" s="539"/>
      <c r="K1810" s="539"/>
      <c r="L1810" s="539"/>
      <c r="M1810" s="540"/>
    </row>
    <row r="1811" spans="1:13" ht="18" customHeight="1">
      <c r="A1811" s="527" t="s">
        <v>228</v>
      </c>
      <c r="B1811" s="528"/>
      <c r="C1811" s="528"/>
      <c r="D1811" s="528"/>
      <c r="E1811" s="528"/>
      <c r="F1811" s="528"/>
      <c r="G1811" s="528"/>
      <c r="H1811" s="528"/>
      <c r="I1811" s="528"/>
      <c r="J1811" s="528"/>
      <c r="K1811" s="528"/>
      <c r="L1811" s="528"/>
      <c r="M1811" s="529"/>
    </row>
    <row r="1812" spans="1:13" ht="18" customHeight="1">
      <c r="A1812" s="527" t="s">
        <v>229</v>
      </c>
      <c r="B1812" s="528"/>
      <c r="C1812" s="528"/>
      <c r="D1812" s="528"/>
      <c r="E1812" s="528"/>
      <c r="F1812" s="528" t="s">
        <v>230</v>
      </c>
      <c r="G1812" s="528"/>
      <c r="H1812" s="528"/>
      <c r="I1812" s="528"/>
      <c r="J1812" s="528"/>
      <c r="K1812" s="528" t="s">
        <v>465</v>
      </c>
      <c r="L1812" s="528"/>
      <c r="M1812" s="529"/>
    </row>
    <row r="1813" spans="1:13" ht="18" customHeight="1">
      <c r="A1813" s="519" t="s">
        <v>231</v>
      </c>
      <c r="B1813" s="520"/>
      <c r="C1813" s="520"/>
      <c r="D1813" s="520"/>
      <c r="E1813" s="520"/>
      <c r="F1813" s="521" t="s">
        <v>236</v>
      </c>
      <c r="G1813" s="522"/>
      <c r="H1813" s="522"/>
      <c r="I1813" s="522"/>
      <c r="J1813" s="522"/>
      <c r="K1813" s="521" t="s">
        <v>236</v>
      </c>
      <c r="L1813" s="522"/>
      <c r="M1813" s="523"/>
    </row>
    <row r="1814" spans="1:13" ht="18" customHeight="1">
      <c r="A1814" s="527" t="s">
        <v>233</v>
      </c>
      <c r="B1814" s="528"/>
      <c r="C1814" s="528"/>
      <c r="D1814" s="528"/>
      <c r="E1814" s="528"/>
      <c r="F1814" s="528"/>
      <c r="G1814" s="528"/>
      <c r="H1814" s="528"/>
      <c r="I1814" s="528"/>
      <c r="J1814" s="528"/>
      <c r="K1814" s="528"/>
      <c r="L1814" s="528"/>
      <c r="M1814" s="529"/>
    </row>
    <row r="1815" spans="1:13" ht="18" customHeight="1">
      <c r="A1815" s="527" t="s">
        <v>229</v>
      </c>
      <c r="B1815" s="528"/>
      <c r="C1815" s="528"/>
      <c r="D1815" s="528"/>
      <c r="E1815" s="528"/>
      <c r="F1815" s="528" t="s">
        <v>230</v>
      </c>
      <c r="G1815" s="528"/>
      <c r="H1815" s="528"/>
      <c r="I1815" s="528"/>
      <c r="J1815" s="528"/>
      <c r="K1815" s="528" t="s">
        <v>465</v>
      </c>
      <c r="L1815" s="528"/>
      <c r="M1815" s="529"/>
    </row>
    <row r="1816" spans="1:13" ht="18" customHeight="1">
      <c r="A1816" s="534" t="s">
        <v>234</v>
      </c>
      <c r="B1816" s="535"/>
      <c r="C1816" s="535"/>
      <c r="D1816" s="535"/>
      <c r="E1816" s="535"/>
      <c r="F1816" s="528" t="s">
        <v>232</v>
      </c>
      <c r="G1816" s="528"/>
      <c r="H1816" s="528"/>
      <c r="I1816" s="528"/>
      <c r="J1816" s="528"/>
      <c r="K1816" s="528" t="s">
        <v>232</v>
      </c>
      <c r="L1816" s="528"/>
      <c r="M1816" s="529"/>
    </row>
    <row r="1817" spans="1:13" ht="18" customHeight="1">
      <c r="A1817" s="534" t="s">
        <v>235</v>
      </c>
      <c r="B1817" s="535"/>
      <c r="C1817" s="535"/>
      <c r="D1817" s="535"/>
      <c r="E1817" s="535"/>
      <c r="F1817" s="567" t="s">
        <v>232</v>
      </c>
      <c r="G1817" s="522"/>
      <c r="H1817" s="522"/>
      <c r="I1817" s="522"/>
      <c r="J1817" s="522"/>
      <c r="K1817" s="567" t="s">
        <v>232</v>
      </c>
      <c r="L1817" s="522"/>
      <c r="M1817" s="523"/>
    </row>
    <row r="1818" spans="1:13" ht="18" customHeight="1">
      <c r="A1818" s="530" t="s">
        <v>237</v>
      </c>
      <c r="B1818" s="531"/>
      <c r="C1818" s="531"/>
      <c r="D1818" s="531"/>
      <c r="E1818" s="532"/>
      <c r="F1818" s="566" t="s">
        <v>236</v>
      </c>
      <c r="G1818" s="525"/>
      <c r="H1818" s="525"/>
      <c r="I1818" s="525"/>
      <c r="J1818" s="533"/>
      <c r="K1818" s="566" t="s">
        <v>236</v>
      </c>
      <c r="L1818" s="525"/>
      <c r="M1818" s="526"/>
    </row>
    <row r="1819" spans="1:13" ht="18" customHeight="1">
      <c r="A1819" s="530" t="s">
        <v>238</v>
      </c>
      <c r="B1819" s="531"/>
      <c r="C1819" s="531"/>
      <c r="D1819" s="531"/>
      <c r="E1819" s="532"/>
      <c r="F1819" s="566" t="s">
        <v>236</v>
      </c>
      <c r="G1819" s="525"/>
      <c r="H1819" s="525"/>
      <c r="I1819" s="525"/>
      <c r="J1819" s="533"/>
      <c r="K1819" s="566" t="s">
        <v>236</v>
      </c>
      <c r="L1819" s="525"/>
      <c r="M1819" s="526"/>
    </row>
    <row r="1820" spans="1:13" ht="18" customHeight="1">
      <c r="A1820" s="527" t="s">
        <v>239</v>
      </c>
      <c r="B1820" s="528"/>
      <c r="C1820" s="528"/>
      <c r="D1820" s="528"/>
      <c r="E1820" s="528"/>
      <c r="F1820" s="528"/>
      <c r="G1820" s="528"/>
      <c r="H1820" s="528"/>
      <c r="I1820" s="528"/>
      <c r="J1820" s="528"/>
      <c r="K1820" s="528"/>
      <c r="L1820" s="528"/>
      <c r="M1820" s="529"/>
    </row>
    <row r="1821" spans="1:13" ht="18" customHeight="1">
      <c r="A1821" s="527" t="s">
        <v>229</v>
      </c>
      <c r="B1821" s="528"/>
      <c r="C1821" s="528"/>
      <c r="D1821" s="528"/>
      <c r="E1821" s="528"/>
      <c r="F1821" s="528" t="s">
        <v>230</v>
      </c>
      <c r="G1821" s="528"/>
      <c r="H1821" s="528"/>
      <c r="I1821" s="528"/>
      <c r="J1821" s="528"/>
      <c r="K1821" s="528" t="s">
        <v>465</v>
      </c>
      <c r="L1821" s="528"/>
      <c r="M1821" s="529"/>
    </row>
    <row r="1822" spans="1:13" ht="18" customHeight="1">
      <c r="A1822" s="574" t="s">
        <v>240</v>
      </c>
      <c r="B1822" s="575"/>
      <c r="C1822" s="575"/>
      <c r="D1822" s="575"/>
      <c r="E1822" s="575"/>
      <c r="F1822" s="575"/>
      <c r="G1822" s="561" t="s">
        <v>577</v>
      </c>
      <c r="H1822" s="561"/>
      <c r="I1822" s="561"/>
      <c r="J1822" s="561"/>
      <c r="K1822" s="561"/>
      <c r="L1822" s="561"/>
      <c r="M1822" s="562"/>
    </row>
    <row r="1823" spans="1:13" ht="18" customHeight="1">
      <c r="A1823" s="373" t="s">
        <v>466</v>
      </c>
      <c r="B1823" s="563" t="s">
        <v>211</v>
      </c>
      <c r="C1823" s="564"/>
      <c r="D1823" s="564"/>
      <c r="E1823" s="564"/>
      <c r="F1823" s="564"/>
      <c r="G1823" s="564"/>
      <c r="H1823" s="564"/>
      <c r="I1823" s="564"/>
      <c r="J1823" s="564"/>
      <c r="K1823" s="564"/>
      <c r="L1823" s="564"/>
      <c r="M1823" s="565"/>
    </row>
    <row r="1824" spans="1:13" ht="18" customHeight="1">
      <c r="A1824" s="192" t="s">
        <v>195</v>
      </c>
      <c r="B1824" s="563" t="s">
        <v>552</v>
      </c>
      <c r="C1824" s="564"/>
      <c r="D1824" s="564"/>
      <c r="E1824" s="564"/>
      <c r="F1824" s="564"/>
      <c r="G1824" s="564"/>
      <c r="H1824" s="564"/>
      <c r="I1824" s="564"/>
      <c r="J1824" s="564"/>
      <c r="K1824" s="564"/>
      <c r="L1824" s="564"/>
      <c r="M1824" s="565"/>
    </row>
    <row r="1825" spans="1:13" ht="18" customHeight="1">
      <c r="A1825" s="527" t="s">
        <v>467</v>
      </c>
      <c r="B1825" s="528"/>
      <c r="C1825" s="528"/>
      <c r="D1825" s="522"/>
      <c r="E1825" s="522"/>
      <c r="F1825" s="522"/>
      <c r="G1825" s="522"/>
      <c r="H1825" s="522"/>
      <c r="I1825" s="522"/>
      <c r="J1825" s="528" t="s">
        <v>468</v>
      </c>
      <c r="K1825" s="528"/>
      <c r="L1825" s="528"/>
      <c r="M1825" s="529"/>
    </row>
    <row r="1826" spans="1:13" ht="18" customHeight="1">
      <c r="A1826" s="527"/>
      <c r="B1826" s="528"/>
      <c r="C1826" s="528"/>
      <c r="D1826" s="522"/>
      <c r="E1826" s="522"/>
      <c r="F1826" s="522"/>
      <c r="G1826" s="522"/>
      <c r="H1826" s="522"/>
      <c r="I1826" s="522"/>
      <c r="J1826" s="528"/>
      <c r="K1826" s="528"/>
      <c r="L1826" s="528"/>
      <c r="M1826" s="529"/>
    </row>
    <row r="1827" spans="1:13" ht="18" customHeight="1">
      <c r="A1827" s="527"/>
      <c r="B1827" s="528"/>
      <c r="C1827" s="528"/>
      <c r="D1827" s="522"/>
      <c r="E1827" s="522"/>
      <c r="F1827" s="522"/>
      <c r="G1827" s="522"/>
      <c r="H1827" s="522"/>
      <c r="I1827" s="522"/>
      <c r="J1827" s="528"/>
      <c r="K1827" s="528"/>
      <c r="L1827" s="528"/>
      <c r="M1827" s="529"/>
    </row>
    <row r="1828" spans="1:13" ht="18" customHeight="1">
      <c r="A1828" s="527"/>
      <c r="B1828" s="528"/>
      <c r="C1828" s="528"/>
      <c r="D1828" s="522"/>
      <c r="E1828" s="522"/>
      <c r="F1828" s="522"/>
      <c r="G1828" s="522"/>
      <c r="H1828" s="522"/>
      <c r="I1828" s="522"/>
      <c r="J1828" s="528"/>
      <c r="K1828" s="528"/>
      <c r="L1828" s="528"/>
      <c r="M1828" s="529"/>
    </row>
    <row r="1829" spans="1:13" ht="18" customHeight="1">
      <c r="A1829" s="514" t="s">
        <v>243</v>
      </c>
      <c r="B1829" s="515"/>
      <c r="C1829" s="515"/>
      <c r="D1829" s="515"/>
      <c r="E1829" s="515"/>
      <c r="F1829" s="515"/>
      <c r="G1829" s="515"/>
      <c r="H1829" s="516" t="s">
        <v>244</v>
      </c>
      <c r="I1829" s="517"/>
      <c r="J1829" s="517"/>
      <c r="K1829" s="517"/>
      <c r="L1829" s="517"/>
      <c r="M1829" s="518"/>
    </row>
    <row r="1830" spans="1:13" ht="18" customHeight="1">
      <c r="A1830" s="200" t="s">
        <v>245</v>
      </c>
      <c r="B1830" s="515" t="s">
        <v>12</v>
      </c>
      <c r="C1830" s="515"/>
      <c r="D1830" s="177" t="s">
        <v>245</v>
      </c>
      <c r="E1830" s="201"/>
      <c r="F1830" s="515" t="s">
        <v>12</v>
      </c>
      <c r="G1830" s="515"/>
      <c r="H1830" s="179"/>
      <c r="I1830" s="179"/>
      <c r="J1830" s="180" t="s">
        <v>246</v>
      </c>
      <c r="K1830" s="179"/>
      <c r="L1830" s="181" t="s">
        <v>12</v>
      </c>
      <c r="M1830" s="182"/>
    </row>
    <row r="1831" spans="1:13" ht="18" customHeight="1">
      <c r="A1831" s="183" t="s">
        <v>247</v>
      </c>
      <c r="B1831" s="511" t="s">
        <v>221</v>
      </c>
      <c r="C1831" s="511"/>
      <c r="D1831" s="511" t="s">
        <v>248</v>
      </c>
      <c r="E1831" s="511"/>
      <c r="F1831" s="511" t="s">
        <v>249</v>
      </c>
      <c r="G1831" s="511"/>
      <c r="H1831" s="179"/>
      <c r="I1831" s="179"/>
      <c r="J1831" s="512">
        <v>3</v>
      </c>
      <c r="K1831" s="513"/>
      <c r="L1831" s="201" t="s">
        <v>236</v>
      </c>
      <c r="M1831" s="182"/>
    </row>
    <row r="1832" spans="1:13" ht="18" customHeight="1">
      <c r="A1832" s="183" t="s">
        <v>250</v>
      </c>
      <c r="B1832" s="511" t="s">
        <v>251</v>
      </c>
      <c r="C1832" s="511"/>
      <c r="D1832" s="511" t="s">
        <v>252</v>
      </c>
      <c r="E1832" s="511"/>
      <c r="F1832" s="511" t="s">
        <v>253</v>
      </c>
      <c r="G1832" s="511"/>
      <c r="H1832" s="179"/>
      <c r="I1832" s="179"/>
      <c r="J1832" s="512">
        <v>2</v>
      </c>
      <c r="K1832" s="513"/>
      <c r="L1832" s="201" t="s">
        <v>232</v>
      </c>
      <c r="M1832" s="182"/>
    </row>
    <row r="1833" spans="1:13" ht="18" customHeight="1">
      <c r="A1833" s="183" t="s">
        <v>254</v>
      </c>
      <c r="B1833" s="511" t="s">
        <v>255</v>
      </c>
      <c r="C1833" s="511"/>
      <c r="D1833" s="511" t="s">
        <v>256</v>
      </c>
      <c r="E1833" s="511"/>
      <c r="F1833" s="511" t="s">
        <v>257</v>
      </c>
      <c r="G1833" s="511"/>
      <c r="H1833" s="179"/>
      <c r="I1833" s="179"/>
      <c r="J1833" s="512">
        <v>1</v>
      </c>
      <c r="K1833" s="513"/>
      <c r="L1833" s="201" t="s">
        <v>258</v>
      </c>
      <c r="M1833" s="182"/>
    </row>
    <row r="1834" spans="1:13" ht="18" customHeight="1" thickBot="1">
      <c r="A1834" s="184" t="s">
        <v>259</v>
      </c>
      <c r="B1834" s="509" t="s">
        <v>260</v>
      </c>
      <c r="C1834" s="509"/>
      <c r="D1834" s="510" t="s">
        <v>261</v>
      </c>
      <c r="E1834" s="510"/>
      <c r="F1834" s="510" t="s">
        <v>262</v>
      </c>
      <c r="G1834" s="510"/>
      <c r="H1834" s="185"/>
      <c r="I1834" s="185"/>
      <c r="J1834" s="185"/>
      <c r="K1834" s="185"/>
      <c r="L1834" s="185"/>
      <c r="M1834" s="186"/>
    </row>
    <row r="1839" spans="1:13" ht="18" customHeight="1" thickBot="1"/>
    <row r="1840" spans="1:13" ht="18" customHeight="1">
      <c r="A1840" s="157"/>
      <c r="B1840" s="557" t="s">
        <v>426</v>
      </c>
      <c r="C1840" s="557"/>
      <c r="D1840" s="557"/>
      <c r="E1840" s="557"/>
      <c r="F1840" s="557"/>
      <c r="G1840" s="557"/>
      <c r="H1840" s="557"/>
      <c r="I1840" s="558"/>
      <c r="J1840" s="559" t="s">
        <v>427</v>
      </c>
      <c r="K1840" s="557"/>
      <c r="L1840" s="557"/>
      <c r="M1840" s="560"/>
    </row>
    <row r="1841" spans="1:16" ht="18" customHeight="1">
      <c r="A1841" s="546" t="s">
        <v>428</v>
      </c>
      <c r="B1841" s="547"/>
      <c r="C1841" s="547"/>
      <c r="D1841" s="547"/>
      <c r="E1841" s="547"/>
      <c r="F1841" s="547"/>
      <c r="G1841" s="547"/>
      <c r="H1841" s="547"/>
      <c r="I1841" s="547"/>
      <c r="J1841" s="547"/>
      <c r="K1841" s="547"/>
      <c r="L1841" s="547"/>
      <c r="M1841" s="548"/>
    </row>
    <row r="1842" spans="1:16" ht="18" customHeight="1">
      <c r="A1842" s="158"/>
      <c r="B1842" s="549" t="s">
        <v>429</v>
      </c>
      <c r="C1842" s="549"/>
      <c r="D1842" s="549"/>
      <c r="E1842" s="550"/>
      <c r="F1842" s="159" t="s">
        <v>430</v>
      </c>
      <c r="G1842" s="159"/>
      <c r="H1842" s="551" t="s">
        <v>431</v>
      </c>
      <c r="I1842" s="552"/>
      <c r="J1842" s="553"/>
      <c r="K1842" s="160" t="s">
        <v>432</v>
      </c>
      <c r="L1842" s="193"/>
      <c r="M1842" s="162"/>
    </row>
    <row r="1843" spans="1:16" ht="18" customHeight="1">
      <c r="A1843" s="554" t="s">
        <v>433</v>
      </c>
      <c r="B1843" s="552"/>
      <c r="C1843" s="552"/>
      <c r="D1843" s="552"/>
      <c r="E1843" s="552"/>
      <c r="F1843" s="552"/>
      <c r="G1843" s="552"/>
      <c r="H1843" s="552"/>
      <c r="I1843" s="552"/>
      <c r="J1843" s="552"/>
      <c r="K1843" s="552"/>
      <c r="L1843" s="552"/>
      <c r="M1843" s="555"/>
    </row>
    <row r="1844" spans="1:16" ht="18" customHeight="1">
      <c r="A1844" s="530" t="s">
        <v>434</v>
      </c>
      <c r="B1844" s="531"/>
      <c r="C1844" s="531"/>
      <c r="D1844" s="531"/>
      <c r="E1844" s="531"/>
      <c r="F1844" s="531"/>
      <c r="G1844" s="531"/>
      <c r="H1844" s="531"/>
      <c r="I1844" s="531"/>
      <c r="J1844" s="531"/>
      <c r="K1844" s="531"/>
      <c r="L1844" s="531"/>
      <c r="M1844" s="556"/>
    </row>
    <row r="1845" spans="1:16" ht="18" customHeight="1">
      <c r="A1845" s="534" t="s">
        <v>435</v>
      </c>
      <c r="B1845" s="535"/>
      <c r="C1845" s="573" t="s">
        <v>152</v>
      </c>
      <c r="D1845" s="569"/>
      <c r="E1845" s="569"/>
      <c r="F1845" s="569"/>
      <c r="G1845" s="570"/>
      <c r="H1845" s="194" t="s">
        <v>436</v>
      </c>
      <c r="I1845" s="164"/>
      <c r="J1845" s="571">
        <v>37</v>
      </c>
      <c r="K1845" s="571"/>
      <c r="L1845" s="571"/>
      <c r="M1845" s="572"/>
      <c r="N1845" s="220"/>
      <c r="O1845" s="220"/>
      <c r="P1845" s="220"/>
    </row>
    <row r="1846" spans="1:16" ht="18" customHeight="1">
      <c r="A1846" s="534" t="s">
        <v>437</v>
      </c>
      <c r="B1846" s="535"/>
      <c r="C1846" s="573" t="s">
        <v>478</v>
      </c>
      <c r="D1846" s="569"/>
      <c r="E1846" s="569"/>
      <c r="F1846" s="569"/>
      <c r="G1846" s="570"/>
      <c r="H1846" s="194" t="s">
        <v>438</v>
      </c>
      <c r="I1846" s="164"/>
      <c r="J1846" s="571">
        <v>1613</v>
      </c>
      <c r="K1846" s="571"/>
      <c r="L1846" s="571"/>
      <c r="M1846" s="572"/>
      <c r="N1846" s="220"/>
      <c r="O1846" s="220"/>
      <c r="P1846" s="220"/>
    </row>
    <row r="1847" spans="1:16" ht="18" customHeight="1">
      <c r="A1847" s="534" t="s">
        <v>439</v>
      </c>
      <c r="B1847" s="535"/>
      <c r="C1847" s="568">
        <v>42406</v>
      </c>
      <c r="D1847" s="569"/>
      <c r="E1847" s="569"/>
      <c r="F1847" s="569"/>
      <c r="G1847" s="570"/>
      <c r="H1847" s="194" t="s">
        <v>440</v>
      </c>
      <c r="I1847" s="164"/>
      <c r="J1847" s="571">
        <v>7780895128</v>
      </c>
      <c r="K1847" s="571"/>
      <c r="L1847" s="571"/>
      <c r="M1847" s="572"/>
      <c r="N1847" s="220"/>
      <c r="O1847" s="220"/>
      <c r="P1847" s="220"/>
    </row>
    <row r="1848" spans="1:16" ht="18" customHeight="1">
      <c r="A1848" s="534" t="s">
        <v>441</v>
      </c>
      <c r="B1848" s="535"/>
      <c r="C1848" s="573" t="s">
        <v>185</v>
      </c>
      <c r="D1848" s="569"/>
      <c r="E1848" s="569"/>
      <c r="F1848" s="569"/>
      <c r="G1848" s="570"/>
      <c r="H1848" s="519" t="s">
        <v>134</v>
      </c>
      <c r="I1848" s="520"/>
      <c r="J1848" s="571" t="s">
        <v>487</v>
      </c>
      <c r="K1848" s="571"/>
      <c r="L1848" s="571"/>
      <c r="M1848" s="572"/>
      <c r="N1848" s="220"/>
      <c r="O1848" s="220"/>
      <c r="P1848" s="220"/>
    </row>
    <row r="1849" spans="1:16" ht="18" customHeight="1">
      <c r="A1849" s="527" t="s">
        <v>442</v>
      </c>
      <c r="B1849" s="528"/>
      <c r="C1849" s="528"/>
      <c r="D1849" s="528"/>
      <c r="E1849" s="528"/>
      <c r="F1849" s="528"/>
      <c r="G1849" s="528"/>
      <c r="H1849" s="528"/>
      <c r="I1849" s="528"/>
      <c r="J1849" s="528"/>
      <c r="K1849" s="528"/>
      <c r="L1849" s="528"/>
      <c r="M1849" s="529"/>
    </row>
    <row r="1850" spans="1:16" ht="18" customHeight="1">
      <c r="A1850" s="541" t="s">
        <v>443</v>
      </c>
      <c r="B1850" s="528" t="s">
        <v>444</v>
      </c>
      <c r="C1850" s="528"/>
      <c r="D1850" s="528"/>
      <c r="E1850" s="528"/>
      <c r="F1850" s="528"/>
      <c r="G1850" s="528"/>
      <c r="H1850" s="528" t="s">
        <v>445</v>
      </c>
      <c r="I1850" s="528"/>
      <c r="J1850" s="528"/>
      <c r="K1850" s="528"/>
      <c r="L1850" s="528"/>
      <c r="M1850" s="529"/>
    </row>
    <row r="1851" spans="1:16" ht="30">
      <c r="A1851" s="541"/>
      <c r="B1851" s="165" t="s">
        <v>446</v>
      </c>
      <c r="C1851" s="165" t="s">
        <v>447</v>
      </c>
      <c r="D1851" s="165" t="s">
        <v>448</v>
      </c>
      <c r="E1851" s="165" t="s">
        <v>449</v>
      </c>
      <c r="F1851" s="165">
        <v>100</v>
      </c>
      <c r="G1851" s="166" t="s">
        <v>126</v>
      </c>
      <c r="H1851" s="165" t="s">
        <v>450</v>
      </c>
      <c r="I1851" s="165" t="s">
        <v>447</v>
      </c>
      <c r="J1851" s="165" t="s">
        <v>448</v>
      </c>
      <c r="K1851" s="165" t="s">
        <v>451</v>
      </c>
      <c r="L1851" s="165">
        <v>100</v>
      </c>
      <c r="M1851" s="167" t="s">
        <v>126</v>
      </c>
    </row>
    <row r="1852" spans="1:16" ht="18" customHeight="1">
      <c r="A1852" s="192" t="s">
        <v>5</v>
      </c>
      <c r="B1852" s="148"/>
      <c r="C1852" s="196"/>
      <c r="D1852" s="196"/>
      <c r="E1852" s="148"/>
      <c r="F1852" s="150"/>
      <c r="G1852" s="196"/>
      <c r="H1852" s="226">
        <v>9.25</v>
      </c>
      <c r="I1852" s="226">
        <v>5</v>
      </c>
      <c r="J1852" s="226">
        <v>5</v>
      </c>
      <c r="K1852" s="226">
        <v>77</v>
      </c>
      <c r="L1852" s="224">
        <f t="shared" ref="L1852" si="76">SUM(H1852:K1852)</f>
        <v>96.25</v>
      </c>
      <c r="M1852" s="224" t="str">
        <f t="shared" ref="M1852:M1855" si="77">IF(L1852&gt;=91,"A1",IF(L1852&gt;=81,"A2",IF(L1852&gt;=71,"B1",IF(L1852&gt;=61,"B2",IF(L1852&gt;=51,"C1",IF(L1852&gt;=41,"C2",IF(L1852&gt;=33,"D","E")))))))</f>
        <v>A1</v>
      </c>
    </row>
    <row r="1853" spans="1:16" ht="18" customHeight="1">
      <c r="A1853" s="192" t="s">
        <v>6</v>
      </c>
      <c r="B1853" s="149"/>
      <c r="C1853" s="196"/>
      <c r="D1853" s="196"/>
      <c r="E1853" s="196"/>
      <c r="F1853" s="150"/>
      <c r="G1853" s="196"/>
      <c r="H1853" s="226">
        <v>9.75</v>
      </c>
      <c r="I1853" s="226">
        <v>5</v>
      </c>
      <c r="J1853" s="226">
        <v>5</v>
      </c>
      <c r="K1853" s="226">
        <v>76</v>
      </c>
      <c r="L1853" s="226">
        <f t="shared" ref="L1853" si="78">SUM(H1853:K1853)</f>
        <v>95.75</v>
      </c>
      <c r="M1853" s="226" t="str">
        <f t="shared" si="77"/>
        <v>A1</v>
      </c>
    </row>
    <row r="1854" spans="1:16" ht="18" customHeight="1">
      <c r="A1854" s="192" t="s">
        <v>452</v>
      </c>
      <c r="B1854" s="196"/>
      <c r="C1854" s="196"/>
      <c r="D1854" s="196"/>
      <c r="E1854" s="196"/>
      <c r="F1854" s="191"/>
      <c r="G1854" s="196"/>
      <c r="H1854" s="226">
        <v>8.5</v>
      </c>
      <c r="I1854" s="311">
        <v>5</v>
      </c>
      <c r="J1854" s="311">
        <v>5</v>
      </c>
      <c r="K1854" s="226">
        <v>72</v>
      </c>
      <c r="L1854" s="311">
        <v>90.5</v>
      </c>
      <c r="M1854" s="226" t="str">
        <f t="shared" si="77"/>
        <v>A2</v>
      </c>
    </row>
    <row r="1855" spans="1:16" ht="18" customHeight="1">
      <c r="A1855" s="192" t="s">
        <v>417</v>
      </c>
      <c r="B1855" s="196"/>
      <c r="C1855" s="196"/>
      <c r="D1855" s="196"/>
      <c r="E1855" s="196"/>
      <c r="F1855" s="191"/>
      <c r="G1855" s="196"/>
      <c r="H1855" s="226">
        <v>10</v>
      </c>
      <c r="I1855" s="311">
        <v>5</v>
      </c>
      <c r="J1855" s="311">
        <v>5</v>
      </c>
      <c r="K1855" s="226">
        <v>77</v>
      </c>
      <c r="L1855" s="311">
        <v>97</v>
      </c>
      <c r="M1855" s="226" t="str">
        <f t="shared" si="77"/>
        <v>A1</v>
      </c>
    </row>
    <row r="1856" spans="1:16" ht="18" customHeight="1">
      <c r="A1856" s="269" t="s">
        <v>474</v>
      </c>
      <c r="B1856" s="196"/>
      <c r="C1856" s="196"/>
      <c r="D1856" s="196"/>
      <c r="E1856" s="155"/>
      <c r="F1856" s="147"/>
      <c r="G1856" s="196"/>
      <c r="H1856" s="196"/>
      <c r="I1856" s="196"/>
      <c r="J1856" s="196"/>
      <c r="K1856" s="198"/>
      <c r="L1856" s="196">
        <v>48</v>
      </c>
      <c r="M1856" s="199"/>
    </row>
    <row r="1857" spans="1:13" ht="18" customHeight="1">
      <c r="A1857" s="372" t="s">
        <v>579</v>
      </c>
      <c r="B1857" s="196"/>
      <c r="C1857" s="196"/>
      <c r="D1857" s="196"/>
      <c r="E1857" s="156"/>
      <c r="F1857" s="198"/>
      <c r="G1857" s="196"/>
      <c r="H1857" s="196"/>
      <c r="I1857" s="196"/>
      <c r="J1857" s="196"/>
      <c r="K1857" s="156">
        <v>50</v>
      </c>
      <c r="L1857" s="198"/>
      <c r="M1857" s="199"/>
    </row>
    <row r="1858" spans="1:13" ht="18" customHeight="1">
      <c r="A1858" s="372" t="s">
        <v>580</v>
      </c>
      <c r="B1858" s="196"/>
      <c r="C1858" s="196"/>
      <c r="D1858" s="196"/>
      <c r="E1858" s="198"/>
      <c r="F1858" s="196"/>
      <c r="G1858" s="196"/>
      <c r="H1858" s="196"/>
      <c r="I1858" s="196"/>
      <c r="J1858" s="196"/>
      <c r="K1858" s="198">
        <v>50</v>
      </c>
      <c r="L1858" s="196"/>
      <c r="M1858" s="199"/>
    </row>
    <row r="1859" spans="1:13" ht="26.25">
      <c r="A1859" s="193" t="s">
        <v>454</v>
      </c>
      <c r="B1859" s="193"/>
      <c r="C1859" s="195" t="s">
        <v>455</v>
      </c>
      <c r="D1859" s="187">
        <f>(F1852+F1853+F1854+F1855+F1856)</f>
        <v>0</v>
      </c>
      <c r="E1859" s="170"/>
      <c r="F1859" s="195" t="s">
        <v>456</v>
      </c>
      <c r="G1859" s="170">
        <f>(D1859/450)*100</f>
        <v>0</v>
      </c>
      <c r="H1859" s="170"/>
      <c r="I1859" s="171"/>
      <c r="J1859" s="536" t="s">
        <v>457</v>
      </c>
      <c r="K1859" s="536"/>
      <c r="L1859" s="522" t="str">
        <f>IF(G1859&gt;=91,"A1",IF(G1859&gt;=81,"A2",IF(G1859&gt;=71,"B1",IF(G1859&gt;=61,"B2",IF(G1859&gt;=51,"C1",IF(G1859&gt;=41,"C2",IF(G1859&gt;=33,"D","E")))))))</f>
        <v>E</v>
      </c>
      <c r="M1859" s="522" t="str">
        <f t="shared" ref="M1859:M1860" si="79">IF(K1859&gt;=91,"A1",IF(K1859&gt;=81,"A2",IF(K1859&gt;=71,"B1",IF(K1859&gt;=61,"B2",IF(K1859&gt;=51,"C1",IF(K1859&gt;=41,"C2",IF(K1859&gt;=33,"D","E")))))))</f>
        <v>E</v>
      </c>
    </row>
    <row r="1860" spans="1:13" ht="26.25">
      <c r="A1860" s="172" t="s">
        <v>458</v>
      </c>
      <c r="B1860" s="193"/>
      <c r="C1860" s="195" t="s">
        <v>459</v>
      </c>
      <c r="D1860" s="187">
        <f>(L1852+L1853+L1854+L1855+L1856)</f>
        <v>427.5</v>
      </c>
      <c r="E1860" s="170"/>
      <c r="F1860" s="195" t="s">
        <v>460</v>
      </c>
      <c r="G1860" s="173">
        <f>D1860/450*100</f>
        <v>95</v>
      </c>
      <c r="H1860" s="173"/>
      <c r="I1860" s="174"/>
      <c r="J1860" s="536" t="s">
        <v>461</v>
      </c>
      <c r="K1860" s="536"/>
      <c r="L1860" s="522" t="str">
        <f>IF(G1860&gt;=91,"A1",IF(G1860&gt;=81,"A2",IF(G1860&gt;=71,"B1",IF(G1860&gt;=61,"B2",IF(G1860&gt;=51,"C1",IF(G1860&gt;=41,"C2",IF(G1860&gt;=33,"D","E")))))))</f>
        <v>A1</v>
      </c>
      <c r="M1860" s="522" t="str">
        <f t="shared" si="79"/>
        <v>E</v>
      </c>
    </row>
    <row r="1861" spans="1:13" ht="18" customHeight="1">
      <c r="A1861" s="197" t="s">
        <v>462</v>
      </c>
      <c r="B1861" s="197"/>
      <c r="C1861" s="197">
        <f>(D1859+D1860)</f>
        <v>427.5</v>
      </c>
      <c r="D1861" s="197" t="s">
        <v>463</v>
      </c>
      <c r="E1861" s="197"/>
      <c r="G1861" s="197"/>
      <c r="H1861" s="197"/>
      <c r="I1861" s="197"/>
      <c r="J1861" s="197" t="s">
        <v>464</v>
      </c>
      <c r="K1861" s="197"/>
      <c r="L1861" s="537"/>
      <c r="M1861" s="537"/>
    </row>
    <row r="1862" spans="1:13" ht="18" customHeight="1">
      <c r="A1862" s="538" t="s">
        <v>227</v>
      </c>
      <c r="B1862" s="539"/>
      <c r="C1862" s="539"/>
      <c r="D1862" s="539"/>
      <c r="E1862" s="539"/>
      <c r="F1862" s="539"/>
      <c r="G1862" s="539"/>
      <c r="H1862" s="539"/>
      <c r="I1862" s="539"/>
      <c r="J1862" s="539"/>
      <c r="K1862" s="539"/>
      <c r="L1862" s="539"/>
      <c r="M1862" s="540"/>
    </row>
    <row r="1863" spans="1:13" ht="18" customHeight="1">
      <c r="A1863" s="527" t="s">
        <v>228</v>
      </c>
      <c r="B1863" s="528"/>
      <c r="C1863" s="528"/>
      <c r="D1863" s="528"/>
      <c r="E1863" s="528"/>
      <c r="F1863" s="528"/>
      <c r="G1863" s="528"/>
      <c r="H1863" s="528"/>
      <c r="I1863" s="528"/>
      <c r="J1863" s="528"/>
      <c r="K1863" s="528"/>
      <c r="L1863" s="528"/>
      <c r="M1863" s="529"/>
    </row>
    <row r="1864" spans="1:13" ht="18" customHeight="1">
      <c r="A1864" s="527" t="s">
        <v>229</v>
      </c>
      <c r="B1864" s="528"/>
      <c r="C1864" s="528"/>
      <c r="D1864" s="528"/>
      <c r="E1864" s="528"/>
      <c r="F1864" s="528" t="s">
        <v>230</v>
      </c>
      <c r="G1864" s="528"/>
      <c r="H1864" s="528"/>
      <c r="I1864" s="528"/>
      <c r="J1864" s="528"/>
      <c r="K1864" s="528" t="s">
        <v>465</v>
      </c>
      <c r="L1864" s="528"/>
      <c r="M1864" s="529"/>
    </row>
    <row r="1865" spans="1:13" ht="18" customHeight="1">
      <c r="A1865" s="519" t="s">
        <v>231</v>
      </c>
      <c r="B1865" s="520"/>
      <c r="C1865" s="520"/>
      <c r="D1865" s="520"/>
      <c r="E1865" s="520"/>
      <c r="F1865" s="521" t="s">
        <v>236</v>
      </c>
      <c r="G1865" s="522"/>
      <c r="H1865" s="522"/>
      <c r="I1865" s="522"/>
      <c r="J1865" s="522"/>
      <c r="K1865" s="521" t="s">
        <v>236</v>
      </c>
      <c r="L1865" s="522"/>
      <c r="M1865" s="523"/>
    </row>
    <row r="1866" spans="1:13" ht="18" customHeight="1">
      <c r="A1866" s="527" t="s">
        <v>233</v>
      </c>
      <c r="B1866" s="528"/>
      <c r="C1866" s="528"/>
      <c r="D1866" s="528"/>
      <c r="E1866" s="528"/>
      <c r="F1866" s="528"/>
      <c r="G1866" s="528"/>
      <c r="H1866" s="528"/>
      <c r="I1866" s="528"/>
      <c r="J1866" s="528"/>
      <c r="K1866" s="528"/>
      <c r="L1866" s="528"/>
      <c r="M1866" s="529"/>
    </row>
    <row r="1867" spans="1:13" ht="18" customHeight="1">
      <c r="A1867" s="527" t="s">
        <v>229</v>
      </c>
      <c r="B1867" s="528"/>
      <c r="C1867" s="528"/>
      <c r="D1867" s="528"/>
      <c r="E1867" s="528"/>
      <c r="F1867" s="528" t="s">
        <v>230</v>
      </c>
      <c r="G1867" s="528"/>
      <c r="H1867" s="528"/>
      <c r="I1867" s="528"/>
      <c r="J1867" s="528"/>
      <c r="K1867" s="528" t="s">
        <v>465</v>
      </c>
      <c r="L1867" s="528"/>
      <c r="M1867" s="529"/>
    </row>
    <row r="1868" spans="1:13" ht="18" customHeight="1">
      <c r="A1868" s="534" t="s">
        <v>234</v>
      </c>
      <c r="B1868" s="535"/>
      <c r="C1868" s="535"/>
      <c r="D1868" s="535"/>
      <c r="E1868" s="535"/>
      <c r="F1868" s="528" t="s">
        <v>236</v>
      </c>
      <c r="G1868" s="528"/>
      <c r="H1868" s="528"/>
      <c r="I1868" s="528"/>
      <c r="J1868" s="528"/>
      <c r="K1868" s="528" t="s">
        <v>236</v>
      </c>
      <c r="L1868" s="528"/>
      <c r="M1868" s="529"/>
    </row>
    <row r="1869" spans="1:13" ht="18" customHeight="1">
      <c r="A1869" s="534" t="s">
        <v>235</v>
      </c>
      <c r="B1869" s="535"/>
      <c r="C1869" s="535"/>
      <c r="D1869" s="535"/>
      <c r="E1869" s="535"/>
      <c r="F1869" s="567" t="s">
        <v>236</v>
      </c>
      <c r="G1869" s="522"/>
      <c r="H1869" s="522"/>
      <c r="I1869" s="522"/>
      <c r="J1869" s="522"/>
      <c r="K1869" s="567" t="s">
        <v>236</v>
      </c>
      <c r="L1869" s="522"/>
      <c r="M1869" s="523"/>
    </row>
    <row r="1870" spans="1:13" ht="18" customHeight="1">
      <c r="A1870" s="530" t="s">
        <v>237</v>
      </c>
      <c r="B1870" s="531"/>
      <c r="C1870" s="531"/>
      <c r="D1870" s="531"/>
      <c r="E1870" s="532"/>
      <c r="F1870" s="566" t="s">
        <v>236</v>
      </c>
      <c r="G1870" s="525"/>
      <c r="H1870" s="525"/>
      <c r="I1870" s="525"/>
      <c r="J1870" s="533"/>
      <c r="K1870" s="566" t="s">
        <v>236</v>
      </c>
      <c r="L1870" s="525"/>
      <c r="M1870" s="526"/>
    </row>
    <row r="1871" spans="1:13" ht="18" customHeight="1">
      <c r="A1871" s="530" t="s">
        <v>238</v>
      </c>
      <c r="B1871" s="531"/>
      <c r="C1871" s="531"/>
      <c r="D1871" s="531"/>
      <c r="E1871" s="532"/>
      <c r="F1871" s="566" t="s">
        <v>236</v>
      </c>
      <c r="G1871" s="525"/>
      <c r="H1871" s="525"/>
      <c r="I1871" s="525"/>
      <c r="J1871" s="533"/>
      <c r="K1871" s="566" t="s">
        <v>236</v>
      </c>
      <c r="L1871" s="525"/>
      <c r="M1871" s="526"/>
    </row>
    <row r="1872" spans="1:13" ht="18" customHeight="1">
      <c r="A1872" s="527" t="s">
        <v>239</v>
      </c>
      <c r="B1872" s="528"/>
      <c r="C1872" s="528"/>
      <c r="D1872" s="528"/>
      <c r="E1872" s="528"/>
      <c r="F1872" s="528"/>
      <c r="G1872" s="528"/>
      <c r="H1872" s="528"/>
      <c r="I1872" s="528"/>
      <c r="J1872" s="528"/>
      <c r="K1872" s="528"/>
      <c r="L1872" s="528"/>
      <c r="M1872" s="529"/>
    </row>
    <row r="1873" spans="1:13" ht="18" customHeight="1">
      <c r="A1873" s="527" t="s">
        <v>229</v>
      </c>
      <c r="B1873" s="528"/>
      <c r="C1873" s="528"/>
      <c r="D1873" s="528"/>
      <c r="E1873" s="528"/>
      <c r="F1873" s="528" t="s">
        <v>230</v>
      </c>
      <c r="G1873" s="528"/>
      <c r="H1873" s="528"/>
      <c r="I1873" s="528"/>
      <c r="J1873" s="528"/>
      <c r="K1873" s="528" t="s">
        <v>465</v>
      </c>
      <c r="L1873" s="528"/>
      <c r="M1873" s="529"/>
    </row>
    <row r="1874" spans="1:13" ht="18" customHeight="1">
      <c r="A1874" s="519" t="s">
        <v>240</v>
      </c>
      <c r="B1874" s="520"/>
      <c r="C1874" s="520"/>
      <c r="D1874" s="520"/>
      <c r="E1874" s="520"/>
      <c r="F1874" s="520"/>
      <c r="G1874" s="561" t="s">
        <v>578</v>
      </c>
      <c r="H1874" s="561"/>
      <c r="I1874" s="561"/>
      <c r="J1874" s="561"/>
      <c r="K1874" s="561"/>
      <c r="L1874" s="561"/>
      <c r="M1874" s="562"/>
    </row>
    <row r="1875" spans="1:13" ht="18" customHeight="1">
      <c r="A1875" s="192" t="s">
        <v>466</v>
      </c>
      <c r="B1875" s="563" t="s">
        <v>198</v>
      </c>
      <c r="C1875" s="564"/>
      <c r="D1875" s="564"/>
      <c r="E1875" s="564"/>
      <c r="F1875" s="564"/>
      <c r="G1875" s="564"/>
      <c r="H1875" s="564"/>
      <c r="I1875" s="564"/>
      <c r="J1875" s="564"/>
      <c r="K1875" s="564"/>
      <c r="L1875" s="564"/>
      <c r="M1875" s="565"/>
    </row>
    <row r="1876" spans="1:13" ht="18" customHeight="1">
      <c r="A1876" s="192" t="s">
        <v>195</v>
      </c>
      <c r="B1876" s="563" t="s">
        <v>542</v>
      </c>
      <c r="C1876" s="564"/>
      <c r="D1876" s="564"/>
      <c r="E1876" s="564"/>
      <c r="F1876" s="564"/>
      <c r="G1876" s="564"/>
      <c r="H1876" s="564"/>
      <c r="I1876" s="564"/>
      <c r="J1876" s="564"/>
      <c r="K1876" s="564"/>
      <c r="L1876" s="564"/>
      <c r="M1876" s="565"/>
    </row>
    <row r="1877" spans="1:13" ht="18" customHeight="1">
      <c r="A1877" s="527" t="s">
        <v>467</v>
      </c>
      <c r="B1877" s="528"/>
      <c r="C1877" s="528"/>
      <c r="D1877" s="522"/>
      <c r="E1877" s="522"/>
      <c r="F1877" s="522"/>
      <c r="G1877" s="522"/>
      <c r="H1877" s="522"/>
      <c r="I1877" s="522"/>
      <c r="J1877" s="528" t="s">
        <v>468</v>
      </c>
      <c r="K1877" s="528"/>
      <c r="L1877" s="528"/>
      <c r="M1877" s="529"/>
    </row>
    <row r="1878" spans="1:13" ht="18" customHeight="1">
      <c r="A1878" s="527"/>
      <c r="B1878" s="528"/>
      <c r="C1878" s="528"/>
      <c r="D1878" s="522"/>
      <c r="E1878" s="522"/>
      <c r="F1878" s="522"/>
      <c r="G1878" s="522"/>
      <c r="H1878" s="522"/>
      <c r="I1878" s="522"/>
      <c r="J1878" s="528"/>
      <c r="K1878" s="528"/>
      <c r="L1878" s="528"/>
      <c r="M1878" s="529"/>
    </row>
    <row r="1879" spans="1:13" ht="18" customHeight="1">
      <c r="A1879" s="527"/>
      <c r="B1879" s="528"/>
      <c r="C1879" s="528"/>
      <c r="D1879" s="522"/>
      <c r="E1879" s="522"/>
      <c r="F1879" s="522"/>
      <c r="G1879" s="522"/>
      <c r="H1879" s="522"/>
      <c r="I1879" s="522"/>
      <c r="J1879" s="528"/>
      <c r="K1879" s="528"/>
      <c r="L1879" s="528"/>
      <c r="M1879" s="529"/>
    </row>
    <row r="1880" spans="1:13" ht="18" customHeight="1">
      <c r="A1880" s="527"/>
      <c r="B1880" s="528"/>
      <c r="C1880" s="528"/>
      <c r="D1880" s="522"/>
      <c r="E1880" s="522"/>
      <c r="F1880" s="522"/>
      <c r="G1880" s="522"/>
      <c r="H1880" s="522"/>
      <c r="I1880" s="522"/>
      <c r="J1880" s="528"/>
      <c r="K1880" s="528"/>
      <c r="L1880" s="528"/>
      <c r="M1880" s="529"/>
    </row>
    <row r="1881" spans="1:13" ht="18" customHeight="1">
      <c r="A1881" s="514" t="s">
        <v>243</v>
      </c>
      <c r="B1881" s="515"/>
      <c r="C1881" s="515"/>
      <c r="D1881" s="515"/>
      <c r="E1881" s="515"/>
      <c r="F1881" s="515"/>
      <c r="G1881" s="515"/>
      <c r="H1881" s="516" t="s">
        <v>244</v>
      </c>
      <c r="I1881" s="517"/>
      <c r="J1881" s="517"/>
      <c r="K1881" s="517"/>
      <c r="L1881" s="517"/>
      <c r="M1881" s="518"/>
    </row>
    <row r="1882" spans="1:13" ht="18" customHeight="1">
      <c r="A1882" s="200" t="s">
        <v>245</v>
      </c>
      <c r="B1882" s="515" t="s">
        <v>12</v>
      </c>
      <c r="C1882" s="515"/>
      <c r="D1882" s="177" t="s">
        <v>245</v>
      </c>
      <c r="E1882" s="201"/>
      <c r="F1882" s="515" t="s">
        <v>12</v>
      </c>
      <c r="G1882" s="515"/>
      <c r="H1882" s="179"/>
      <c r="I1882" s="179"/>
      <c r="J1882" s="180" t="s">
        <v>246</v>
      </c>
      <c r="K1882" s="179"/>
      <c r="L1882" s="181" t="s">
        <v>12</v>
      </c>
      <c r="M1882" s="182"/>
    </row>
    <row r="1883" spans="1:13" ht="18" customHeight="1">
      <c r="A1883" s="183" t="s">
        <v>247</v>
      </c>
      <c r="B1883" s="511" t="s">
        <v>221</v>
      </c>
      <c r="C1883" s="511"/>
      <c r="D1883" s="511" t="s">
        <v>248</v>
      </c>
      <c r="E1883" s="511"/>
      <c r="F1883" s="511" t="s">
        <v>249</v>
      </c>
      <c r="G1883" s="511"/>
      <c r="H1883" s="179"/>
      <c r="I1883" s="179"/>
      <c r="J1883" s="512">
        <v>3</v>
      </c>
      <c r="K1883" s="513"/>
      <c r="L1883" s="201" t="s">
        <v>236</v>
      </c>
      <c r="M1883" s="182"/>
    </row>
    <row r="1884" spans="1:13" ht="18" customHeight="1">
      <c r="A1884" s="183" t="s">
        <v>250</v>
      </c>
      <c r="B1884" s="511" t="s">
        <v>251</v>
      </c>
      <c r="C1884" s="511"/>
      <c r="D1884" s="511" t="s">
        <v>252</v>
      </c>
      <c r="E1884" s="511"/>
      <c r="F1884" s="511" t="s">
        <v>253</v>
      </c>
      <c r="G1884" s="511"/>
      <c r="H1884" s="179"/>
      <c r="I1884" s="179"/>
      <c r="J1884" s="512">
        <v>2</v>
      </c>
      <c r="K1884" s="513"/>
      <c r="L1884" s="201" t="s">
        <v>232</v>
      </c>
      <c r="M1884" s="182"/>
    </row>
    <row r="1885" spans="1:13" ht="18" customHeight="1">
      <c r="A1885" s="183" t="s">
        <v>254</v>
      </c>
      <c r="B1885" s="511" t="s">
        <v>255</v>
      </c>
      <c r="C1885" s="511"/>
      <c r="D1885" s="511" t="s">
        <v>256</v>
      </c>
      <c r="E1885" s="511"/>
      <c r="F1885" s="511" t="s">
        <v>257</v>
      </c>
      <c r="G1885" s="511"/>
      <c r="H1885" s="179"/>
      <c r="I1885" s="179"/>
      <c r="J1885" s="512">
        <v>1</v>
      </c>
      <c r="K1885" s="513"/>
      <c r="L1885" s="201" t="s">
        <v>258</v>
      </c>
      <c r="M1885" s="182"/>
    </row>
    <row r="1886" spans="1:13" ht="18" customHeight="1" thickBot="1">
      <c r="A1886" s="184" t="s">
        <v>259</v>
      </c>
      <c r="B1886" s="509" t="s">
        <v>260</v>
      </c>
      <c r="C1886" s="509"/>
      <c r="D1886" s="510" t="s">
        <v>261</v>
      </c>
      <c r="E1886" s="510"/>
      <c r="F1886" s="510" t="s">
        <v>262</v>
      </c>
      <c r="G1886" s="510"/>
      <c r="H1886" s="185"/>
      <c r="I1886" s="185"/>
      <c r="J1886" s="185"/>
      <c r="K1886" s="185"/>
      <c r="L1886" s="185"/>
      <c r="M1886" s="186"/>
    </row>
    <row r="1891" spans="1:13" ht="18" customHeight="1" thickBot="1"/>
    <row r="1892" spans="1:13" ht="18" customHeight="1">
      <c r="A1892" s="157"/>
      <c r="B1892" s="557" t="s">
        <v>426</v>
      </c>
      <c r="C1892" s="557"/>
      <c r="D1892" s="557"/>
      <c r="E1892" s="557"/>
      <c r="F1892" s="557"/>
      <c r="G1892" s="557"/>
      <c r="H1892" s="557"/>
      <c r="I1892" s="558"/>
      <c r="J1892" s="559" t="s">
        <v>427</v>
      </c>
      <c r="K1892" s="557"/>
      <c r="L1892" s="557"/>
      <c r="M1892" s="560"/>
    </row>
    <row r="1893" spans="1:13" ht="18" customHeight="1">
      <c r="A1893" s="546" t="s">
        <v>428</v>
      </c>
      <c r="B1893" s="547"/>
      <c r="C1893" s="547"/>
      <c r="D1893" s="547"/>
      <c r="E1893" s="547"/>
      <c r="F1893" s="547"/>
      <c r="G1893" s="547"/>
      <c r="H1893" s="547"/>
      <c r="I1893" s="547"/>
      <c r="J1893" s="547"/>
      <c r="K1893" s="547"/>
      <c r="L1893" s="547"/>
      <c r="M1893" s="548"/>
    </row>
    <row r="1894" spans="1:13" ht="18" customHeight="1">
      <c r="A1894" s="158"/>
      <c r="B1894" s="549" t="s">
        <v>429</v>
      </c>
      <c r="C1894" s="549"/>
      <c r="D1894" s="549"/>
      <c r="E1894" s="550"/>
      <c r="F1894" s="159" t="s">
        <v>430</v>
      </c>
      <c r="G1894" s="159"/>
      <c r="H1894" s="551" t="s">
        <v>431</v>
      </c>
      <c r="I1894" s="552"/>
      <c r="J1894" s="553"/>
      <c r="K1894" s="160" t="s">
        <v>432</v>
      </c>
      <c r="L1894" s="193"/>
      <c r="M1894" s="162"/>
    </row>
    <row r="1895" spans="1:13" ht="18" customHeight="1">
      <c r="A1895" s="554" t="s">
        <v>433</v>
      </c>
      <c r="B1895" s="552"/>
      <c r="C1895" s="552"/>
      <c r="D1895" s="552"/>
      <c r="E1895" s="552"/>
      <c r="F1895" s="552"/>
      <c r="G1895" s="552"/>
      <c r="H1895" s="552"/>
      <c r="I1895" s="552"/>
      <c r="J1895" s="552"/>
      <c r="K1895" s="552"/>
      <c r="L1895" s="552"/>
      <c r="M1895" s="555"/>
    </row>
    <row r="1896" spans="1:13" ht="18" customHeight="1">
      <c r="A1896" s="530" t="s">
        <v>434</v>
      </c>
      <c r="B1896" s="531"/>
      <c r="C1896" s="531"/>
      <c r="D1896" s="531"/>
      <c r="E1896" s="531"/>
      <c r="F1896" s="531"/>
      <c r="G1896" s="531"/>
      <c r="H1896" s="531"/>
      <c r="I1896" s="531"/>
      <c r="J1896" s="531"/>
      <c r="K1896" s="531"/>
      <c r="L1896" s="531"/>
      <c r="M1896" s="556"/>
    </row>
    <row r="1897" spans="1:13" ht="18" customHeight="1">
      <c r="A1897" s="534" t="s">
        <v>435</v>
      </c>
      <c r="B1897" s="535"/>
      <c r="C1897" s="545"/>
      <c r="D1897" s="543"/>
      <c r="E1897" s="543"/>
      <c r="F1897" s="543"/>
      <c r="G1897" s="544"/>
      <c r="H1897" s="194" t="s">
        <v>436</v>
      </c>
      <c r="I1897" s="164"/>
      <c r="J1897" s="539"/>
      <c r="K1897" s="539"/>
      <c r="L1897" s="539"/>
      <c r="M1897" s="540"/>
    </row>
    <row r="1898" spans="1:13" ht="18" customHeight="1">
      <c r="A1898" s="534" t="s">
        <v>437</v>
      </c>
      <c r="B1898" s="535"/>
      <c r="C1898" s="545"/>
      <c r="D1898" s="543"/>
      <c r="E1898" s="543"/>
      <c r="F1898" s="543"/>
      <c r="G1898" s="544"/>
      <c r="H1898" s="194" t="s">
        <v>438</v>
      </c>
      <c r="I1898" s="164"/>
      <c r="J1898" s="539"/>
      <c r="K1898" s="539"/>
      <c r="L1898" s="539"/>
      <c r="M1898" s="540"/>
    </row>
    <row r="1899" spans="1:13" ht="18" customHeight="1">
      <c r="A1899" s="534" t="s">
        <v>439</v>
      </c>
      <c r="B1899" s="535"/>
      <c r="C1899" s="542"/>
      <c r="D1899" s="543"/>
      <c r="E1899" s="543"/>
      <c r="F1899" s="543"/>
      <c r="G1899" s="544"/>
      <c r="H1899" s="194" t="s">
        <v>440</v>
      </c>
      <c r="I1899" s="164"/>
      <c r="J1899" s="539"/>
      <c r="K1899" s="539"/>
      <c r="L1899" s="539"/>
      <c r="M1899" s="540"/>
    </row>
    <row r="1900" spans="1:13" ht="18" customHeight="1">
      <c r="A1900" s="534" t="s">
        <v>441</v>
      </c>
      <c r="B1900" s="535"/>
      <c r="C1900" s="545"/>
      <c r="D1900" s="543"/>
      <c r="E1900" s="543"/>
      <c r="F1900" s="543"/>
      <c r="G1900" s="544"/>
      <c r="H1900" s="519" t="s">
        <v>134</v>
      </c>
      <c r="I1900" s="520"/>
      <c r="J1900" s="539"/>
      <c r="K1900" s="539"/>
      <c r="L1900" s="539"/>
      <c r="M1900" s="540"/>
    </row>
    <row r="1901" spans="1:13" ht="18" customHeight="1">
      <c r="A1901" s="527" t="s">
        <v>442</v>
      </c>
      <c r="B1901" s="528"/>
      <c r="C1901" s="528"/>
      <c r="D1901" s="528"/>
      <c r="E1901" s="528"/>
      <c r="F1901" s="528"/>
      <c r="G1901" s="528"/>
      <c r="H1901" s="528"/>
      <c r="I1901" s="528"/>
      <c r="J1901" s="528"/>
      <c r="K1901" s="528"/>
      <c r="L1901" s="528"/>
      <c r="M1901" s="529"/>
    </row>
    <row r="1902" spans="1:13" ht="18" customHeight="1">
      <c r="A1902" s="541" t="s">
        <v>443</v>
      </c>
      <c r="B1902" s="528" t="s">
        <v>444</v>
      </c>
      <c r="C1902" s="528"/>
      <c r="D1902" s="528"/>
      <c r="E1902" s="528"/>
      <c r="F1902" s="528"/>
      <c r="G1902" s="528"/>
      <c r="H1902" s="528" t="s">
        <v>445</v>
      </c>
      <c r="I1902" s="528"/>
      <c r="J1902" s="528"/>
      <c r="K1902" s="528"/>
      <c r="L1902" s="528"/>
      <c r="M1902" s="529"/>
    </row>
    <row r="1903" spans="1:13" ht="18" customHeight="1">
      <c r="A1903" s="541"/>
      <c r="B1903" s="165" t="s">
        <v>446</v>
      </c>
      <c r="C1903" s="165" t="s">
        <v>447</v>
      </c>
      <c r="D1903" s="165" t="s">
        <v>448</v>
      </c>
      <c r="E1903" s="165" t="s">
        <v>449</v>
      </c>
      <c r="F1903" s="165">
        <v>100</v>
      </c>
      <c r="G1903" s="166" t="s">
        <v>126</v>
      </c>
      <c r="H1903" s="165" t="s">
        <v>450</v>
      </c>
      <c r="I1903" s="165" t="s">
        <v>447</v>
      </c>
      <c r="J1903" s="165" t="s">
        <v>448</v>
      </c>
      <c r="K1903" s="165" t="s">
        <v>451</v>
      </c>
      <c r="L1903" s="165">
        <v>100</v>
      </c>
      <c r="M1903" s="167" t="s">
        <v>126</v>
      </c>
    </row>
    <row r="1904" spans="1:13" ht="18" customHeight="1">
      <c r="A1904" s="192" t="s">
        <v>5</v>
      </c>
      <c r="B1904" s="148"/>
      <c r="C1904" s="196"/>
      <c r="D1904" s="196"/>
      <c r="E1904" s="148"/>
      <c r="F1904" s="150"/>
      <c r="G1904" s="196"/>
      <c r="H1904" s="198"/>
      <c r="I1904" s="198"/>
      <c r="J1904" s="198"/>
      <c r="K1904" s="169"/>
      <c r="L1904" s="150"/>
      <c r="M1904" s="199"/>
    </row>
    <row r="1905" spans="1:13" ht="18" customHeight="1">
      <c r="A1905" s="192" t="s">
        <v>6</v>
      </c>
      <c r="B1905" s="149"/>
      <c r="C1905" s="196"/>
      <c r="D1905" s="196"/>
      <c r="E1905" s="196"/>
      <c r="F1905" s="150"/>
      <c r="G1905" s="196"/>
      <c r="H1905" s="198"/>
      <c r="I1905" s="198"/>
      <c r="J1905" s="198"/>
      <c r="K1905" s="198"/>
      <c r="L1905" s="150"/>
      <c r="M1905" s="199"/>
    </row>
    <row r="1906" spans="1:13" ht="18" customHeight="1">
      <c r="A1906" s="192" t="s">
        <v>452</v>
      </c>
      <c r="B1906" s="196"/>
      <c r="C1906" s="196"/>
      <c r="D1906" s="196"/>
      <c r="E1906" s="196"/>
      <c r="F1906" s="191"/>
      <c r="G1906" s="196"/>
      <c r="H1906" s="198"/>
      <c r="I1906" s="196"/>
      <c r="J1906" s="196"/>
      <c r="K1906" s="151"/>
      <c r="L1906" s="191"/>
      <c r="M1906" s="199"/>
    </row>
    <row r="1907" spans="1:13" ht="18" customHeight="1">
      <c r="A1907" s="192" t="s">
        <v>417</v>
      </c>
      <c r="B1907" s="196"/>
      <c r="C1907" s="196"/>
      <c r="D1907" s="196"/>
      <c r="E1907" s="196"/>
      <c r="F1907" s="191"/>
      <c r="G1907" s="196"/>
      <c r="H1907" s="152"/>
      <c r="I1907" s="153"/>
      <c r="J1907" s="153"/>
      <c r="K1907" s="154"/>
      <c r="L1907" s="191"/>
      <c r="M1907" s="199"/>
    </row>
    <row r="1908" spans="1:13" ht="18" customHeight="1">
      <c r="A1908" s="192" t="s">
        <v>9</v>
      </c>
      <c r="B1908" s="196"/>
      <c r="C1908" s="196"/>
      <c r="D1908" s="196"/>
      <c r="E1908" s="155"/>
      <c r="F1908" s="147"/>
      <c r="G1908" s="196"/>
      <c r="H1908" s="196"/>
      <c r="I1908" s="196"/>
      <c r="J1908" s="196"/>
      <c r="K1908" s="198"/>
      <c r="L1908" s="196"/>
      <c r="M1908" s="199"/>
    </row>
    <row r="1909" spans="1:13" ht="18" customHeight="1">
      <c r="A1909" s="192" t="s">
        <v>418</v>
      </c>
      <c r="B1909" s="196"/>
      <c r="C1909" s="196"/>
      <c r="D1909" s="196"/>
      <c r="E1909" s="156"/>
      <c r="F1909" s="198"/>
      <c r="G1909" s="196"/>
      <c r="H1909" s="196"/>
      <c r="I1909" s="196"/>
      <c r="J1909" s="196"/>
      <c r="K1909" s="156"/>
      <c r="L1909" s="198"/>
      <c r="M1909" s="199"/>
    </row>
    <row r="1910" spans="1:13" ht="18" customHeight="1">
      <c r="A1910" s="192" t="s">
        <v>453</v>
      </c>
      <c r="B1910" s="196"/>
      <c r="C1910" s="196"/>
      <c r="D1910" s="196"/>
      <c r="E1910" s="198"/>
      <c r="F1910" s="196"/>
      <c r="G1910" s="196"/>
      <c r="H1910" s="196"/>
      <c r="I1910" s="196"/>
      <c r="J1910" s="196"/>
      <c r="K1910" s="198"/>
      <c r="L1910" s="196"/>
      <c r="M1910" s="199"/>
    </row>
    <row r="1911" spans="1:13" ht="18" customHeight="1">
      <c r="A1911" s="193" t="s">
        <v>454</v>
      </c>
      <c r="B1911" s="193"/>
      <c r="C1911" s="195" t="s">
        <v>455</v>
      </c>
      <c r="D1911" s="187">
        <f>(F1904+F1905+F1906+F1907+F1908)</f>
        <v>0</v>
      </c>
      <c r="E1911" s="170"/>
      <c r="F1911" s="195" t="s">
        <v>456</v>
      </c>
      <c r="G1911" s="170">
        <f>(D1911/450)*100</f>
        <v>0</v>
      </c>
      <c r="H1911" s="170"/>
      <c r="I1911" s="171"/>
      <c r="J1911" s="536" t="s">
        <v>457</v>
      </c>
      <c r="K1911" s="536"/>
      <c r="L1911" s="522" t="str">
        <f>IF(G1911&gt;=91,"A1",IF(G1911&gt;=81,"A2",IF(G1911&gt;=71,"B1",IF(G1911&gt;=61,"B2",IF(G1911&gt;=51,"C1",IF(G1911&gt;=41,"C2",IF(G1911&gt;=33,"D","E")))))))</f>
        <v>E</v>
      </c>
      <c r="M1911" s="522" t="str">
        <f t="shared" ref="M1911:M1913" si="80">IF(K1911&gt;=91,"A1",IF(K1911&gt;=81,"A2",IF(K1911&gt;=71,"B1",IF(K1911&gt;=61,"B2",IF(K1911&gt;=51,"C1",IF(K1911&gt;=41,"C2",IF(K1911&gt;=33,"D","E")))))))</f>
        <v>E</v>
      </c>
    </row>
    <row r="1912" spans="1:13" ht="18" customHeight="1">
      <c r="A1912" s="172" t="s">
        <v>458</v>
      </c>
      <c r="B1912" s="193"/>
      <c r="C1912" s="195" t="s">
        <v>459</v>
      </c>
      <c r="D1912" s="187">
        <f>(L1904+L1905+L1906+L1907+L1908)</f>
        <v>0</v>
      </c>
      <c r="E1912" s="170"/>
      <c r="F1912" s="195" t="s">
        <v>460</v>
      </c>
      <c r="G1912" s="173">
        <f>D1912/450*100</f>
        <v>0</v>
      </c>
      <c r="H1912" s="173"/>
      <c r="I1912" s="174"/>
      <c r="J1912" s="536" t="s">
        <v>461</v>
      </c>
      <c r="K1912" s="536"/>
      <c r="L1912" s="522" t="str">
        <f>IF(G1912&gt;=91,"A1",IF(G1912&gt;=81,"A2",IF(G1912&gt;=71,"B1",IF(G1912&gt;=61,"B2",IF(G1912&gt;=51,"C1",IF(G1912&gt;=41,"C2",IF(G1912&gt;=33,"D","E")))))))</f>
        <v>E</v>
      </c>
      <c r="M1912" s="522" t="str">
        <f t="shared" si="80"/>
        <v>E</v>
      </c>
    </row>
    <row r="1913" spans="1:13" ht="18" customHeight="1">
      <c r="A1913" s="197" t="s">
        <v>462</v>
      </c>
      <c r="B1913" s="197"/>
      <c r="C1913" s="197">
        <f>(D1911+D1912)</f>
        <v>0</v>
      </c>
      <c r="D1913" s="197" t="s">
        <v>463</v>
      </c>
      <c r="E1913" s="197"/>
      <c r="G1913" s="197"/>
      <c r="H1913" s="197"/>
      <c r="I1913" s="197">
        <f>(C1913/900)*100</f>
        <v>0</v>
      </c>
      <c r="J1913" s="197" t="s">
        <v>464</v>
      </c>
      <c r="K1913" s="197"/>
      <c r="L1913" s="537" t="str">
        <f>IF(I1913&gt;=91,"A1",IF(I1913&gt;=81,"A2",IF(I1913&gt;=71,"B1",IF(I1913&gt;=61,"B2",IF(I1913&gt;=51,"C1",IF(I1913&gt;=41,"C2",IF(I1913&gt;=33,"D","E")))))))</f>
        <v>E</v>
      </c>
      <c r="M1913" s="537" t="str">
        <f t="shared" si="80"/>
        <v>E</v>
      </c>
    </row>
    <row r="1914" spans="1:13" ht="18" customHeight="1">
      <c r="A1914" s="538" t="s">
        <v>227</v>
      </c>
      <c r="B1914" s="539"/>
      <c r="C1914" s="539"/>
      <c r="D1914" s="539"/>
      <c r="E1914" s="539"/>
      <c r="F1914" s="539"/>
      <c r="G1914" s="539"/>
      <c r="H1914" s="539"/>
      <c r="I1914" s="539"/>
      <c r="J1914" s="539"/>
      <c r="K1914" s="539"/>
      <c r="L1914" s="539"/>
      <c r="M1914" s="540"/>
    </row>
    <row r="1915" spans="1:13" ht="18" customHeight="1">
      <c r="A1915" s="527" t="s">
        <v>228</v>
      </c>
      <c r="B1915" s="528"/>
      <c r="C1915" s="528"/>
      <c r="D1915" s="528"/>
      <c r="E1915" s="528"/>
      <c r="F1915" s="528"/>
      <c r="G1915" s="528"/>
      <c r="H1915" s="528"/>
      <c r="I1915" s="528"/>
      <c r="J1915" s="528"/>
      <c r="K1915" s="528"/>
      <c r="L1915" s="528"/>
      <c r="M1915" s="529"/>
    </row>
    <row r="1916" spans="1:13" ht="18" customHeight="1">
      <c r="A1916" s="527" t="s">
        <v>229</v>
      </c>
      <c r="B1916" s="528"/>
      <c r="C1916" s="528"/>
      <c r="D1916" s="528"/>
      <c r="E1916" s="528"/>
      <c r="F1916" s="528" t="s">
        <v>230</v>
      </c>
      <c r="G1916" s="528"/>
      <c r="H1916" s="528"/>
      <c r="I1916" s="528"/>
      <c r="J1916" s="528"/>
      <c r="K1916" s="528" t="s">
        <v>465</v>
      </c>
      <c r="L1916" s="528"/>
      <c r="M1916" s="529"/>
    </row>
    <row r="1917" spans="1:13" ht="18" customHeight="1">
      <c r="A1917" s="519" t="s">
        <v>231</v>
      </c>
      <c r="B1917" s="520"/>
      <c r="C1917" s="520"/>
      <c r="D1917" s="520"/>
      <c r="E1917" s="520"/>
      <c r="F1917" s="521" t="s">
        <v>236</v>
      </c>
      <c r="G1917" s="522"/>
      <c r="H1917" s="522"/>
      <c r="I1917" s="522"/>
      <c r="J1917" s="522"/>
      <c r="K1917" s="521" t="s">
        <v>236</v>
      </c>
      <c r="L1917" s="522"/>
      <c r="M1917" s="523"/>
    </row>
    <row r="1918" spans="1:13" ht="18" customHeight="1">
      <c r="A1918" s="527" t="s">
        <v>233</v>
      </c>
      <c r="B1918" s="528"/>
      <c r="C1918" s="528"/>
      <c r="D1918" s="528"/>
      <c r="E1918" s="528"/>
      <c r="F1918" s="528"/>
      <c r="G1918" s="528"/>
      <c r="H1918" s="528"/>
      <c r="I1918" s="528"/>
      <c r="J1918" s="528"/>
      <c r="K1918" s="528"/>
      <c r="L1918" s="528"/>
      <c r="M1918" s="529"/>
    </row>
    <row r="1919" spans="1:13" ht="18" customHeight="1">
      <c r="A1919" s="527" t="s">
        <v>229</v>
      </c>
      <c r="B1919" s="528"/>
      <c r="C1919" s="528"/>
      <c r="D1919" s="528"/>
      <c r="E1919" s="528"/>
      <c r="F1919" s="528" t="s">
        <v>230</v>
      </c>
      <c r="G1919" s="528"/>
      <c r="H1919" s="528"/>
      <c r="I1919" s="528"/>
      <c r="J1919" s="528"/>
      <c r="K1919" s="528" t="s">
        <v>465</v>
      </c>
      <c r="L1919" s="528"/>
      <c r="M1919" s="529"/>
    </row>
    <row r="1920" spans="1:13" ht="18" customHeight="1">
      <c r="A1920" s="534" t="s">
        <v>234</v>
      </c>
      <c r="B1920" s="535"/>
      <c r="C1920" s="535"/>
      <c r="D1920" s="535"/>
      <c r="E1920" s="535"/>
      <c r="F1920" s="528"/>
      <c r="G1920" s="528"/>
      <c r="H1920" s="528"/>
      <c r="I1920" s="528"/>
      <c r="J1920" s="528"/>
      <c r="K1920" s="528"/>
      <c r="L1920" s="528"/>
      <c r="M1920" s="529"/>
    </row>
    <row r="1921" spans="1:13" ht="18" customHeight="1">
      <c r="A1921" s="534" t="s">
        <v>235</v>
      </c>
      <c r="B1921" s="535"/>
      <c r="C1921" s="535"/>
      <c r="D1921" s="535"/>
      <c r="E1921" s="535"/>
      <c r="F1921" s="521"/>
      <c r="G1921" s="522"/>
      <c r="H1921" s="522"/>
      <c r="I1921" s="522"/>
      <c r="J1921" s="522"/>
      <c r="K1921" s="521"/>
      <c r="L1921" s="522"/>
      <c r="M1921" s="523"/>
    </row>
    <row r="1922" spans="1:13" ht="18" customHeight="1">
      <c r="A1922" s="530" t="s">
        <v>237</v>
      </c>
      <c r="B1922" s="531"/>
      <c r="C1922" s="531"/>
      <c r="D1922" s="531"/>
      <c r="E1922" s="532"/>
      <c r="F1922" s="524"/>
      <c r="G1922" s="525"/>
      <c r="H1922" s="525"/>
      <c r="I1922" s="525"/>
      <c r="J1922" s="533"/>
      <c r="K1922" s="524"/>
      <c r="L1922" s="525"/>
      <c r="M1922" s="526"/>
    </row>
    <row r="1923" spans="1:13" ht="18" customHeight="1">
      <c r="A1923" s="530" t="s">
        <v>238</v>
      </c>
      <c r="B1923" s="531"/>
      <c r="C1923" s="531"/>
      <c r="D1923" s="531"/>
      <c r="E1923" s="532"/>
      <c r="F1923" s="524"/>
      <c r="G1923" s="525"/>
      <c r="H1923" s="525"/>
      <c r="I1923" s="525"/>
      <c r="J1923" s="533"/>
      <c r="K1923" s="524"/>
      <c r="L1923" s="525"/>
      <c r="M1923" s="526"/>
    </row>
    <row r="1924" spans="1:13" ht="18" customHeight="1">
      <c r="A1924" s="527" t="s">
        <v>239</v>
      </c>
      <c r="B1924" s="528"/>
      <c r="C1924" s="528"/>
      <c r="D1924" s="528"/>
      <c r="E1924" s="528"/>
      <c r="F1924" s="528"/>
      <c r="G1924" s="528"/>
      <c r="H1924" s="528"/>
      <c r="I1924" s="528"/>
      <c r="J1924" s="528"/>
      <c r="K1924" s="528"/>
      <c r="L1924" s="528"/>
      <c r="M1924" s="529"/>
    </row>
    <row r="1925" spans="1:13" ht="18" customHeight="1">
      <c r="A1925" s="527" t="s">
        <v>229</v>
      </c>
      <c r="B1925" s="528"/>
      <c r="C1925" s="528"/>
      <c r="D1925" s="528"/>
      <c r="E1925" s="528"/>
      <c r="F1925" s="528" t="s">
        <v>230</v>
      </c>
      <c r="G1925" s="528"/>
      <c r="H1925" s="528"/>
      <c r="I1925" s="528"/>
      <c r="J1925" s="528"/>
      <c r="K1925" s="528" t="s">
        <v>465</v>
      </c>
      <c r="L1925" s="528"/>
      <c r="M1925" s="529"/>
    </row>
    <row r="1926" spans="1:13" ht="18" customHeight="1">
      <c r="A1926" s="519" t="s">
        <v>240</v>
      </c>
      <c r="B1926" s="520"/>
      <c r="C1926" s="520"/>
      <c r="D1926" s="520"/>
      <c r="E1926" s="520"/>
      <c r="F1926" s="520"/>
      <c r="G1926" s="521"/>
      <c r="H1926" s="522"/>
      <c r="I1926" s="522"/>
      <c r="J1926" s="522"/>
      <c r="K1926" s="522"/>
      <c r="L1926" s="522"/>
      <c r="M1926" s="523"/>
    </row>
    <row r="1927" spans="1:13" ht="18" customHeight="1">
      <c r="A1927" s="192" t="s">
        <v>466</v>
      </c>
      <c r="B1927" s="524"/>
      <c r="C1927" s="525"/>
      <c r="D1927" s="525"/>
      <c r="E1927" s="525"/>
      <c r="F1927" s="525"/>
      <c r="G1927" s="525"/>
      <c r="H1927" s="525"/>
      <c r="I1927" s="525"/>
      <c r="J1927" s="525"/>
      <c r="K1927" s="525"/>
      <c r="L1927" s="525"/>
      <c r="M1927" s="526"/>
    </row>
    <row r="1928" spans="1:13" ht="18" customHeight="1">
      <c r="A1928" s="192" t="s">
        <v>195</v>
      </c>
      <c r="B1928" s="524"/>
      <c r="C1928" s="525"/>
      <c r="D1928" s="525"/>
      <c r="E1928" s="525"/>
      <c r="F1928" s="525"/>
      <c r="G1928" s="525"/>
      <c r="H1928" s="525"/>
      <c r="I1928" s="525"/>
      <c r="J1928" s="525"/>
      <c r="K1928" s="525"/>
      <c r="L1928" s="525"/>
      <c r="M1928" s="526"/>
    </row>
    <row r="1929" spans="1:13" ht="18" customHeight="1">
      <c r="A1929" s="527" t="s">
        <v>467</v>
      </c>
      <c r="B1929" s="528"/>
      <c r="C1929" s="528"/>
      <c r="D1929" s="522"/>
      <c r="E1929" s="522"/>
      <c r="F1929" s="522"/>
      <c r="G1929" s="522"/>
      <c r="H1929" s="522"/>
      <c r="I1929" s="522"/>
      <c r="J1929" s="528" t="s">
        <v>468</v>
      </c>
      <c r="K1929" s="528"/>
      <c r="L1929" s="528"/>
      <c r="M1929" s="529"/>
    </row>
    <row r="1930" spans="1:13" ht="18" customHeight="1">
      <c r="A1930" s="527"/>
      <c r="B1930" s="528"/>
      <c r="C1930" s="528"/>
      <c r="D1930" s="522"/>
      <c r="E1930" s="522"/>
      <c r="F1930" s="522"/>
      <c r="G1930" s="522"/>
      <c r="H1930" s="522"/>
      <c r="I1930" s="522"/>
      <c r="J1930" s="528"/>
      <c r="K1930" s="528"/>
      <c r="L1930" s="528"/>
      <c r="M1930" s="529"/>
    </row>
    <row r="1931" spans="1:13" ht="18" customHeight="1">
      <c r="A1931" s="527"/>
      <c r="B1931" s="528"/>
      <c r="C1931" s="528"/>
      <c r="D1931" s="522"/>
      <c r="E1931" s="522"/>
      <c r="F1931" s="522"/>
      <c r="G1931" s="522"/>
      <c r="H1931" s="522"/>
      <c r="I1931" s="522"/>
      <c r="J1931" s="528"/>
      <c r="K1931" s="528"/>
      <c r="L1931" s="528"/>
      <c r="M1931" s="529"/>
    </row>
    <row r="1932" spans="1:13" ht="18" customHeight="1">
      <c r="A1932" s="527"/>
      <c r="B1932" s="528"/>
      <c r="C1932" s="528"/>
      <c r="D1932" s="522"/>
      <c r="E1932" s="522"/>
      <c r="F1932" s="522"/>
      <c r="G1932" s="522"/>
      <c r="H1932" s="522"/>
      <c r="I1932" s="522"/>
      <c r="J1932" s="528"/>
      <c r="K1932" s="528"/>
      <c r="L1932" s="528"/>
      <c r="M1932" s="529"/>
    </row>
    <row r="1933" spans="1:13" ht="18" customHeight="1">
      <c r="A1933" s="514" t="s">
        <v>243</v>
      </c>
      <c r="B1933" s="515"/>
      <c r="C1933" s="515"/>
      <c r="D1933" s="515"/>
      <c r="E1933" s="515"/>
      <c r="F1933" s="515"/>
      <c r="G1933" s="515"/>
      <c r="H1933" s="516" t="s">
        <v>244</v>
      </c>
      <c r="I1933" s="517"/>
      <c r="J1933" s="517"/>
      <c r="K1933" s="517"/>
      <c r="L1933" s="517"/>
      <c r="M1933" s="518"/>
    </row>
    <row r="1934" spans="1:13" ht="18" customHeight="1">
      <c r="A1934" s="200" t="s">
        <v>245</v>
      </c>
      <c r="B1934" s="515" t="s">
        <v>12</v>
      </c>
      <c r="C1934" s="515"/>
      <c r="D1934" s="177" t="s">
        <v>245</v>
      </c>
      <c r="E1934" s="201"/>
      <c r="F1934" s="515" t="s">
        <v>12</v>
      </c>
      <c r="G1934" s="515"/>
      <c r="H1934" s="179"/>
      <c r="I1934" s="179"/>
      <c r="J1934" s="180" t="s">
        <v>246</v>
      </c>
      <c r="K1934" s="179"/>
      <c r="L1934" s="181" t="s">
        <v>12</v>
      </c>
      <c r="M1934" s="182"/>
    </row>
    <row r="1935" spans="1:13" ht="18" customHeight="1">
      <c r="A1935" s="183" t="s">
        <v>247</v>
      </c>
      <c r="B1935" s="511" t="s">
        <v>221</v>
      </c>
      <c r="C1935" s="511"/>
      <c r="D1935" s="511" t="s">
        <v>248</v>
      </c>
      <c r="E1935" s="511"/>
      <c r="F1935" s="511" t="s">
        <v>249</v>
      </c>
      <c r="G1935" s="511"/>
      <c r="H1935" s="179"/>
      <c r="I1935" s="179"/>
      <c r="J1935" s="512">
        <v>3</v>
      </c>
      <c r="K1935" s="513"/>
      <c r="L1935" s="201" t="s">
        <v>236</v>
      </c>
      <c r="M1935" s="182"/>
    </row>
    <row r="1936" spans="1:13" ht="18" customHeight="1">
      <c r="A1936" s="183" t="s">
        <v>250</v>
      </c>
      <c r="B1936" s="511" t="s">
        <v>251</v>
      </c>
      <c r="C1936" s="511"/>
      <c r="D1936" s="511" t="s">
        <v>252</v>
      </c>
      <c r="E1936" s="511"/>
      <c r="F1936" s="511" t="s">
        <v>253</v>
      </c>
      <c r="G1936" s="511"/>
      <c r="H1936" s="179"/>
      <c r="I1936" s="179"/>
      <c r="J1936" s="512">
        <v>2</v>
      </c>
      <c r="K1936" s="513"/>
      <c r="L1936" s="201" t="s">
        <v>232</v>
      </c>
      <c r="M1936" s="182"/>
    </row>
    <row r="1937" spans="1:13" ht="18" customHeight="1">
      <c r="A1937" s="183" t="s">
        <v>254</v>
      </c>
      <c r="B1937" s="511" t="s">
        <v>255</v>
      </c>
      <c r="C1937" s="511"/>
      <c r="D1937" s="511" t="s">
        <v>256</v>
      </c>
      <c r="E1937" s="511"/>
      <c r="F1937" s="511" t="s">
        <v>257</v>
      </c>
      <c r="G1937" s="511"/>
      <c r="H1937" s="179"/>
      <c r="I1937" s="179"/>
      <c r="J1937" s="512">
        <v>1</v>
      </c>
      <c r="K1937" s="513"/>
      <c r="L1937" s="201" t="s">
        <v>258</v>
      </c>
      <c r="M1937" s="182"/>
    </row>
    <row r="1938" spans="1:13" ht="18" customHeight="1" thickBot="1">
      <c r="A1938" s="184" t="s">
        <v>259</v>
      </c>
      <c r="B1938" s="509" t="s">
        <v>260</v>
      </c>
      <c r="C1938" s="509"/>
      <c r="D1938" s="510" t="s">
        <v>261</v>
      </c>
      <c r="E1938" s="510"/>
      <c r="F1938" s="510" t="s">
        <v>262</v>
      </c>
      <c r="G1938" s="510"/>
      <c r="H1938" s="185"/>
      <c r="I1938" s="185"/>
      <c r="J1938" s="185"/>
      <c r="K1938" s="185"/>
      <c r="L1938" s="185"/>
      <c r="M1938" s="186"/>
    </row>
    <row r="1942" spans="1:13" ht="18" customHeight="1" thickBot="1"/>
    <row r="1943" spans="1:13" ht="18" customHeight="1">
      <c r="A1943" s="157"/>
      <c r="B1943" s="557" t="s">
        <v>426</v>
      </c>
      <c r="C1943" s="557"/>
      <c r="D1943" s="557"/>
      <c r="E1943" s="557"/>
      <c r="F1943" s="557"/>
      <c r="G1943" s="557"/>
      <c r="H1943" s="557"/>
      <c r="I1943" s="558"/>
      <c r="J1943" s="559" t="s">
        <v>427</v>
      </c>
      <c r="K1943" s="557"/>
      <c r="L1943" s="557"/>
      <c r="M1943" s="560"/>
    </row>
    <row r="1944" spans="1:13" ht="18" customHeight="1">
      <c r="A1944" s="546" t="s">
        <v>428</v>
      </c>
      <c r="B1944" s="547"/>
      <c r="C1944" s="547"/>
      <c r="D1944" s="547"/>
      <c r="E1944" s="547"/>
      <c r="F1944" s="547"/>
      <c r="G1944" s="547"/>
      <c r="H1944" s="547"/>
      <c r="I1944" s="547"/>
      <c r="J1944" s="547"/>
      <c r="K1944" s="547"/>
      <c r="L1944" s="547"/>
      <c r="M1944" s="548"/>
    </row>
    <row r="1945" spans="1:13" ht="18" customHeight="1">
      <c r="A1945" s="158"/>
      <c r="B1945" s="549" t="s">
        <v>429</v>
      </c>
      <c r="C1945" s="549"/>
      <c r="D1945" s="549"/>
      <c r="E1945" s="550"/>
      <c r="F1945" s="159" t="s">
        <v>430</v>
      </c>
      <c r="G1945" s="159"/>
      <c r="H1945" s="551" t="s">
        <v>431</v>
      </c>
      <c r="I1945" s="552"/>
      <c r="J1945" s="553"/>
      <c r="K1945" s="160" t="s">
        <v>432</v>
      </c>
      <c r="L1945" s="193"/>
      <c r="M1945" s="162"/>
    </row>
    <row r="1946" spans="1:13" ht="18" customHeight="1">
      <c r="A1946" s="554" t="s">
        <v>433</v>
      </c>
      <c r="B1946" s="552"/>
      <c r="C1946" s="552"/>
      <c r="D1946" s="552"/>
      <c r="E1946" s="552"/>
      <c r="F1946" s="552"/>
      <c r="G1946" s="552"/>
      <c r="H1946" s="552"/>
      <c r="I1946" s="552"/>
      <c r="J1946" s="552"/>
      <c r="K1946" s="552"/>
      <c r="L1946" s="552"/>
      <c r="M1946" s="555"/>
    </row>
    <row r="1947" spans="1:13" ht="18" customHeight="1">
      <c r="A1947" s="530" t="s">
        <v>434</v>
      </c>
      <c r="B1947" s="531"/>
      <c r="C1947" s="531"/>
      <c r="D1947" s="531"/>
      <c r="E1947" s="531"/>
      <c r="F1947" s="531"/>
      <c r="G1947" s="531"/>
      <c r="H1947" s="531"/>
      <c r="I1947" s="531"/>
      <c r="J1947" s="531"/>
      <c r="K1947" s="531"/>
      <c r="L1947" s="531"/>
      <c r="M1947" s="556"/>
    </row>
    <row r="1948" spans="1:13" ht="18" customHeight="1">
      <c r="A1948" s="534" t="s">
        <v>435</v>
      </c>
      <c r="B1948" s="535"/>
      <c r="C1948" s="545"/>
      <c r="D1948" s="543"/>
      <c r="E1948" s="543"/>
      <c r="F1948" s="543"/>
      <c r="G1948" s="544"/>
      <c r="H1948" s="194" t="s">
        <v>436</v>
      </c>
      <c r="I1948" s="164"/>
      <c r="J1948" s="539"/>
      <c r="K1948" s="539"/>
      <c r="L1948" s="539"/>
      <c r="M1948" s="540"/>
    </row>
    <row r="1949" spans="1:13" ht="18" customHeight="1">
      <c r="A1949" s="534" t="s">
        <v>437</v>
      </c>
      <c r="B1949" s="535"/>
      <c r="C1949" s="545"/>
      <c r="D1949" s="543"/>
      <c r="E1949" s="543"/>
      <c r="F1949" s="543"/>
      <c r="G1949" s="544"/>
      <c r="H1949" s="194" t="s">
        <v>438</v>
      </c>
      <c r="I1949" s="164"/>
      <c r="J1949" s="539"/>
      <c r="K1949" s="539"/>
      <c r="L1949" s="539"/>
      <c r="M1949" s="540"/>
    </row>
    <row r="1950" spans="1:13" ht="18" customHeight="1">
      <c r="A1950" s="534" t="s">
        <v>439</v>
      </c>
      <c r="B1950" s="535"/>
      <c r="C1950" s="542"/>
      <c r="D1950" s="543"/>
      <c r="E1950" s="543"/>
      <c r="F1950" s="543"/>
      <c r="G1950" s="544"/>
      <c r="H1950" s="194" t="s">
        <v>440</v>
      </c>
      <c r="I1950" s="164"/>
      <c r="J1950" s="539"/>
      <c r="K1950" s="539"/>
      <c r="L1950" s="539"/>
      <c r="M1950" s="540"/>
    </row>
    <row r="1951" spans="1:13" ht="18" customHeight="1">
      <c r="A1951" s="534" t="s">
        <v>441</v>
      </c>
      <c r="B1951" s="535"/>
      <c r="C1951" s="545"/>
      <c r="D1951" s="543"/>
      <c r="E1951" s="543"/>
      <c r="F1951" s="543"/>
      <c r="G1951" s="544"/>
      <c r="H1951" s="519" t="s">
        <v>134</v>
      </c>
      <c r="I1951" s="520"/>
      <c r="J1951" s="539"/>
      <c r="K1951" s="539"/>
      <c r="L1951" s="539"/>
      <c r="M1951" s="540"/>
    </row>
    <row r="1952" spans="1:13" ht="18" customHeight="1">
      <c r="A1952" s="527" t="s">
        <v>442</v>
      </c>
      <c r="B1952" s="528"/>
      <c r="C1952" s="528"/>
      <c r="D1952" s="528"/>
      <c r="E1952" s="528"/>
      <c r="F1952" s="528"/>
      <c r="G1952" s="528"/>
      <c r="H1952" s="528"/>
      <c r="I1952" s="528"/>
      <c r="J1952" s="528"/>
      <c r="K1952" s="528"/>
      <c r="L1952" s="528"/>
      <c r="M1952" s="529"/>
    </row>
    <row r="1953" spans="1:13" ht="18" customHeight="1">
      <c r="A1953" s="541" t="s">
        <v>443</v>
      </c>
      <c r="B1953" s="528" t="s">
        <v>444</v>
      </c>
      <c r="C1953" s="528"/>
      <c r="D1953" s="528"/>
      <c r="E1953" s="528"/>
      <c r="F1953" s="528"/>
      <c r="G1953" s="528"/>
      <c r="H1953" s="528" t="s">
        <v>445</v>
      </c>
      <c r="I1953" s="528"/>
      <c r="J1953" s="528"/>
      <c r="K1953" s="528"/>
      <c r="L1953" s="528"/>
      <c r="M1953" s="529"/>
    </row>
    <row r="1954" spans="1:13" ht="18" customHeight="1">
      <c r="A1954" s="541"/>
      <c r="B1954" s="165" t="s">
        <v>446</v>
      </c>
      <c r="C1954" s="165" t="s">
        <v>447</v>
      </c>
      <c r="D1954" s="165" t="s">
        <v>448</v>
      </c>
      <c r="E1954" s="165" t="s">
        <v>449</v>
      </c>
      <c r="F1954" s="165">
        <v>100</v>
      </c>
      <c r="G1954" s="166" t="s">
        <v>126</v>
      </c>
      <c r="H1954" s="165" t="s">
        <v>450</v>
      </c>
      <c r="I1954" s="165" t="s">
        <v>447</v>
      </c>
      <c r="J1954" s="165" t="s">
        <v>448</v>
      </c>
      <c r="K1954" s="165" t="s">
        <v>451</v>
      </c>
      <c r="L1954" s="165">
        <v>100</v>
      </c>
      <c r="M1954" s="167" t="s">
        <v>126</v>
      </c>
    </row>
    <row r="1955" spans="1:13" ht="18" customHeight="1">
      <c r="A1955" s="192" t="s">
        <v>5</v>
      </c>
      <c r="B1955" s="148"/>
      <c r="C1955" s="196"/>
      <c r="D1955" s="196"/>
      <c r="E1955" s="148"/>
      <c r="F1955" s="150"/>
      <c r="G1955" s="196"/>
      <c r="H1955" s="198"/>
      <c r="I1955" s="198"/>
      <c r="J1955" s="198"/>
      <c r="K1955" s="169"/>
      <c r="L1955" s="150"/>
      <c r="M1955" s="199"/>
    </row>
    <row r="1956" spans="1:13" ht="18" customHeight="1">
      <c r="A1956" s="192" t="s">
        <v>6</v>
      </c>
      <c r="B1956" s="149"/>
      <c r="C1956" s="196"/>
      <c r="D1956" s="196"/>
      <c r="E1956" s="196"/>
      <c r="F1956" s="150"/>
      <c r="G1956" s="196"/>
      <c r="H1956" s="198"/>
      <c r="I1956" s="198"/>
      <c r="J1956" s="198"/>
      <c r="K1956" s="198"/>
      <c r="L1956" s="150"/>
      <c r="M1956" s="199"/>
    </row>
    <row r="1957" spans="1:13" ht="18" customHeight="1">
      <c r="A1957" s="192" t="s">
        <v>452</v>
      </c>
      <c r="B1957" s="196"/>
      <c r="C1957" s="196"/>
      <c r="D1957" s="196"/>
      <c r="E1957" s="196"/>
      <c r="F1957" s="191"/>
      <c r="G1957" s="196"/>
      <c r="H1957" s="198"/>
      <c r="I1957" s="196"/>
      <c r="J1957" s="196"/>
      <c r="K1957" s="151"/>
      <c r="L1957" s="191"/>
      <c r="M1957" s="199"/>
    </row>
    <row r="1958" spans="1:13" ht="18" customHeight="1">
      <c r="A1958" s="192" t="s">
        <v>417</v>
      </c>
      <c r="B1958" s="196"/>
      <c r="C1958" s="196"/>
      <c r="D1958" s="196"/>
      <c r="E1958" s="196"/>
      <c r="F1958" s="191"/>
      <c r="G1958" s="196"/>
      <c r="H1958" s="152"/>
      <c r="I1958" s="153"/>
      <c r="J1958" s="153"/>
      <c r="K1958" s="154"/>
      <c r="L1958" s="191"/>
      <c r="M1958" s="199"/>
    </row>
    <row r="1959" spans="1:13" ht="18" customHeight="1">
      <c r="A1959" s="192" t="s">
        <v>9</v>
      </c>
      <c r="B1959" s="196"/>
      <c r="C1959" s="196"/>
      <c r="D1959" s="196"/>
      <c r="E1959" s="155"/>
      <c r="F1959" s="147"/>
      <c r="G1959" s="196"/>
      <c r="H1959" s="196"/>
      <c r="I1959" s="196"/>
      <c r="J1959" s="196"/>
      <c r="K1959" s="198"/>
      <c r="L1959" s="196"/>
      <c r="M1959" s="199"/>
    </row>
    <row r="1960" spans="1:13" ht="18" customHeight="1">
      <c r="A1960" s="192" t="s">
        <v>418</v>
      </c>
      <c r="B1960" s="196"/>
      <c r="C1960" s="196"/>
      <c r="D1960" s="196"/>
      <c r="E1960" s="156"/>
      <c r="F1960" s="198"/>
      <c r="G1960" s="196"/>
      <c r="H1960" s="196"/>
      <c r="I1960" s="196"/>
      <c r="J1960" s="196"/>
      <c r="K1960" s="156"/>
      <c r="L1960" s="198"/>
      <c r="M1960" s="199"/>
    </row>
    <row r="1961" spans="1:13" ht="18" customHeight="1">
      <c r="A1961" s="192" t="s">
        <v>453</v>
      </c>
      <c r="B1961" s="196"/>
      <c r="C1961" s="196"/>
      <c r="D1961" s="196"/>
      <c r="E1961" s="198"/>
      <c r="F1961" s="196"/>
      <c r="G1961" s="196"/>
      <c r="H1961" s="196"/>
      <c r="I1961" s="196"/>
      <c r="J1961" s="196"/>
      <c r="K1961" s="198"/>
      <c r="L1961" s="196"/>
      <c r="M1961" s="199"/>
    </row>
    <row r="1962" spans="1:13" ht="18" customHeight="1">
      <c r="A1962" s="193" t="s">
        <v>454</v>
      </c>
      <c r="B1962" s="193"/>
      <c r="C1962" s="195" t="s">
        <v>455</v>
      </c>
      <c r="D1962" s="187">
        <f>(F1955+F1956+F1957+F1958+F1959)</f>
        <v>0</v>
      </c>
      <c r="E1962" s="170"/>
      <c r="F1962" s="195" t="s">
        <v>456</v>
      </c>
      <c r="G1962" s="170">
        <f>(D1962/450)*100</f>
        <v>0</v>
      </c>
      <c r="H1962" s="170"/>
      <c r="I1962" s="171"/>
      <c r="J1962" s="536" t="s">
        <v>457</v>
      </c>
      <c r="K1962" s="536"/>
      <c r="L1962" s="522" t="str">
        <f>IF(G1962&gt;=91,"A1",IF(G1962&gt;=81,"A2",IF(G1962&gt;=71,"B1",IF(G1962&gt;=61,"B2",IF(G1962&gt;=51,"C1",IF(G1962&gt;=41,"C2",IF(G1962&gt;=33,"D","E")))))))</f>
        <v>E</v>
      </c>
      <c r="M1962" s="522" t="str">
        <f t="shared" ref="M1962:M1964" si="81">IF(K1962&gt;=91,"A1",IF(K1962&gt;=81,"A2",IF(K1962&gt;=71,"B1",IF(K1962&gt;=61,"B2",IF(K1962&gt;=51,"C1",IF(K1962&gt;=41,"C2",IF(K1962&gt;=33,"D","E")))))))</f>
        <v>E</v>
      </c>
    </row>
    <row r="1963" spans="1:13" ht="18" customHeight="1">
      <c r="A1963" s="172" t="s">
        <v>458</v>
      </c>
      <c r="B1963" s="193"/>
      <c r="C1963" s="195" t="s">
        <v>459</v>
      </c>
      <c r="D1963" s="187">
        <f>(L1955+L1956+L1957+L1958+L1959)</f>
        <v>0</v>
      </c>
      <c r="E1963" s="170"/>
      <c r="F1963" s="195" t="s">
        <v>460</v>
      </c>
      <c r="G1963" s="173">
        <f>D1963/450*100</f>
        <v>0</v>
      </c>
      <c r="H1963" s="173"/>
      <c r="I1963" s="174"/>
      <c r="J1963" s="536" t="s">
        <v>461</v>
      </c>
      <c r="K1963" s="536"/>
      <c r="L1963" s="522" t="str">
        <f>IF(G1963&gt;=91,"A1",IF(G1963&gt;=81,"A2",IF(G1963&gt;=71,"B1",IF(G1963&gt;=61,"B2",IF(G1963&gt;=51,"C1",IF(G1963&gt;=41,"C2",IF(G1963&gt;=33,"D","E")))))))</f>
        <v>E</v>
      </c>
      <c r="M1963" s="522" t="str">
        <f t="shared" si="81"/>
        <v>E</v>
      </c>
    </row>
    <row r="1964" spans="1:13" ht="18" customHeight="1">
      <c r="A1964" s="197" t="s">
        <v>462</v>
      </c>
      <c r="B1964" s="197"/>
      <c r="C1964" s="197">
        <f>(D1962+D1963)</f>
        <v>0</v>
      </c>
      <c r="D1964" s="197" t="s">
        <v>463</v>
      </c>
      <c r="E1964" s="197"/>
      <c r="G1964" s="197"/>
      <c r="H1964" s="197"/>
      <c r="I1964" s="197">
        <f>(C1964/900)*100</f>
        <v>0</v>
      </c>
      <c r="J1964" s="197" t="s">
        <v>464</v>
      </c>
      <c r="K1964" s="197"/>
      <c r="L1964" s="537" t="str">
        <f>IF(I1964&gt;=91,"A1",IF(I1964&gt;=81,"A2",IF(I1964&gt;=71,"B1",IF(I1964&gt;=61,"B2",IF(I1964&gt;=51,"C1",IF(I1964&gt;=41,"C2",IF(I1964&gt;=33,"D","E")))))))</f>
        <v>E</v>
      </c>
      <c r="M1964" s="537" t="str">
        <f t="shared" si="81"/>
        <v>E</v>
      </c>
    </row>
    <row r="1965" spans="1:13" ht="18" customHeight="1">
      <c r="A1965" s="538" t="s">
        <v>227</v>
      </c>
      <c r="B1965" s="539"/>
      <c r="C1965" s="539"/>
      <c r="D1965" s="539"/>
      <c r="E1965" s="539"/>
      <c r="F1965" s="539"/>
      <c r="G1965" s="539"/>
      <c r="H1965" s="539"/>
      <c r="I1965" s="539"/>
      <c r="J1965" s="539"/>
      <c r="K1965" s="539"/>
      <c r="L1965" s="539"/>
      <c r="M1965" s="540"/>
    </row>
    <row r="1966" spans="1:13" ht="18" customHeight="1">
      <c r="A1966" s="527" t="s">
        <v>228</v>
      </c>
      <c r="B1966" s="528"/>
      <c r="C1966" s="528"/>
      <c r="D1966" s="528"/>
      <c r="E1966" s="528"/>
      <c r="F1966" s="528"/>
      <c r="G1966" s="528"/>
      <c r="H1966" s="528"/>
      <c r="I1966" s="528"/>
      <c r="J1966" s="528"/>
      <c r="K1966" s="528"/>
      <c r="L1966" s="528"/>
      <c r="M1966" s="529"/>
    </row>
    <row r="1967" spans="1:13" ht="18" customHeight="1">
      <c r="A1967" s="527" t="s">
        <v>229</v>
      </c>
      <c r="B1967" s="528"/>
      <c r="C1967" s="528"/>
      <c r="D1967" s="528"/>
      <c r="E1967" s="528"/>
      <c r="F1967" s="528" t="s">
        <v>230</v>
      </c>
      <c r="G1967" s="528"/>
      <c r="H1967" s="528"/>
      <c r="I1967" s="528"/>
      <c r="J1967" s="528"/>
      <c r="K1967" s="528" t="s">
        <v>465</v>
      </c>
      <c r="L1967" s="528"/>
      <c r="M1967" s="529"/>
    </row>
    <row r="1968" spans="1:13" ht="18" customHeight="1">
      <c r="A1968" s="519" t="s">
        <v>231</v>
      </c>
      <c r="B1968" s="520"/>
      <c r="C1968" s="520"/>
      <c r="D1968" s="520"/>
      <c r="E1968" s="520"/>
      <c r="F1968" s="521" t="s">
        <v>236</v>
      </c>
      <c r="G1968" s="522"/>
      <c r="H1968" s="522"/>
      <c r="I1968" s="522"/>
      <c r="J1968" s="522"/>
      <c r="K1968" s="521" t="s">
        <v>236</v>
      </c>
      <c r="L1968" s="522"/>
      <c r="M1968" s="523"/>
    </row>
    <row r="1969" spans="1:13" ht="18" customHeight="1">
      <c r="A1969" s="527" t="s">
        <v>233</v>
      </c>
      <c r="B1969" s="528"/>
      <c r="C1969" s="528"/>
      <c r="D1969" s="528"/>
      <c r="E1969" s="528"/>
      <c r="F1969" s="528"/>
      <c r="G1969" s="528"/>
      <c r="H1969" s="528"/>
      <c r="I1969" s="528"/>
      <c r="J1969" s="528"/>
      <c r="K1969" s="528"/>
      <c r="L1969" s="528"/>
      <c r="M1969" s="529"/>
    </row>
    <row r="1970" spans="1:13" ht="18" customHeight="1">
      <c r="A1970" s="527" t="s">
        <v>229</v>
      </c>
      <c r="B1970" s="528"/>
      <c r="C1970" s="528"/>
      <c r="D1970" s="528"/>
      <c r="E1970" s="528"/>
      <c r="F1970" s="528" t="s">
        <v>230</v>
      </c>
      <c r="G1970" s="528"/>
      <c r="H1970" s="528"/>
      <c r="I1970" s="528"/>
      <c r="J1970" s="528"/>
      <c r="K1970" s="528" t="s">
        <v>465</v>
      </c>
      <c r="L1970" s="528"/>
      <c r="M1970" s="529"/>
    </row>
    <row r="1971" spans="1:13" ht="18" customHeight="1">
      <c r="A1971" s="534" t="s">
        <v>234</v>
      </c>
      <c r="B1971" s="535"/>
      <c r="C1971" s="535"/>
      <c r="D1971" s="535"/>
      <c r="E1971" s="535"/>
      <c r="F1971" s="528"/>
      <c r="G1971" s="528"/>
      <c r="H1971" s="528"/>
      <c r="I1971" s="528"/>
      <c r="J1971" s="528"/>
      <c r="K1971" s="528"/>
      <c r="L1971" s="528"/>
      <c r="M1971" s="529"/>
    </row>
    <row r="1972" spans="1:13" ht="18" customHeight="1">
      <c r="A1972" s="534" t="s">
        <v>235</v>
      </c>
      <c r="B1972" s="535"/>
      <c r="C1972" s="535"/>
      <c r="D1972" s="535"/>
      <c r="E1972" s="535"/>
      <c r="F1972" s="521"/>
      <c r="G1972" s="522"/>
      <c r="H1972" s="522"/>
      <c r="I1972" s="522"/>
      <c r="J1972" s="522"/>
      <c r="K1972" s="521"/>
      <c r="L1972" s="522"/>
      <c r="M1972" s="523"/>
    </row>
    <row r="1973" spans="1:13" ht="18" customHeight="1">
      <c r="A1973" s="530" t="s">
        <v>237</v>
      </c>
      <c r="B1973" s="531"/>
      <c r="C1973" s="531"/>
      <c r="D1973" s="531"/>
      <c r="E1973" s="532"/>
      <c r="F1973" s="524"/>
      <c r="G1973" s="525"/>
      <c r="H1973" s="525"/>
      <c r="I1973" s="525"/>
      <c r="J1973" s="533"/>
      <c r="K1973" s="524"/>
      <c r="L1973" s="525"/>
      <c r="M1973" s="526"/>
    </row>
    <row r="1974" spans="1:13" ht="18" customHeight="1">
      <c r="A1974" s="530" t="s">
        <v>238</v>
      </c>
      <c r="B1974" s="531"/>
      <c r="C1974" s="531"/>
      <c r="D1974" s="531"/>
      <c r="E1974" s="532"/>
      <c r="F1974" s="524"/>
      <c r="G1974" s="525"/>
      <c r="H1974" s="525"/>
      <c r="I1974" s="525"/>
      <c r="J1974" s="533"/>
      <c r="K1974" s="524"/>
      <c r="L1974" s="525"/>
      <c r="M1974" s="526"/>
    </row>
    <row r="1975" spans="1:13" ht="18" customHeight="1">
      <c r="A1975" s="527" t="s">
        <v>239</v>
      </c>
      <c r="B1975" s="528"/>
      <c r="C1975" s="528"/>
      <c r="D1975" s="528"/>
      <c r="E1975" s="528"/>
      <c r="F1975" s="528"/>
      <c r="G1975" s="528"/>
      <c r="H1975" s="528"/>
      <c r="I1975" s="528"/>
      <c r="J1975" s="528"/>
      <c r="K1975" s="528"/>
      <c r="L1975" s="528"/>
      <c r="M1975" s="529"/>
    </row>
    <row r="1976" spans="1:13" ht="18" customHeight="1">
      <c r="A1976" s="527" t="s">
        <v>229</v>
      </c>
      <c r="B1976" s="528"/>
      <c r="C1976" s="528"/>
      <c r="D1976" s="528"/>
      <c r="E1976" s="528"/>
      <c r="F1976" s="528" t="s">
        <v>230</v>
      </c>
      <c r="G1976" s="528"/>
      <c r="H1976" s="528"/>
      <c r="I1976" s="528"/>
      <c r="J1976" s="528"/>
      <c r="K1976" s="528" t="s">
        <v>465</v>
      </c>
      <c r="L1976" s="528"/>
      <c r="M1976" s="529"/>
    </row>
    <row r="1977" spans="1:13" ht="18" customHeight="1">
      <c r="A1977" s="519" t="s">
        <v>240</v>
      </c>
      <c r="B1977" s="520"/>
      <c r="C1977" s="520"/>
      <c r="D1977" s="520"/>
      <c r="E1977" s="520"/>
      <c r="F1977" s="520"/>
      <c r="G1977" s="521"/>
      <c r="H1977" s="522"/>
      <c r="I1977" s="522"/>
      <c r="J1977" s="522"/>
      <c r="K1977" s="522"/>
      <c r="L1977" s="522"/>
      <c r="M1977" s="523"/>
    </row>
    <row r="1978" spans="1:13" ht="18" customHeight="1">
      <c r="A1978" s="192" t="s">
        <v>466</v>
      </c>
      <c r="B1978" s="524"/>
      <c r="C1978" s="525"/>
      <c r="D1978" s="525"/>
      <c r="E1978" s="525"/>
      <c r="F1978" s="525"/>
      <c r="G1978" s="525"/>
      <c r="H1978" s="525"/>
      <c r="I1978" s="525"/>
      <c r="J1978" s="525"/>
      <c r="K1978" s="525"/>
      <c r="L1978" s="525"/>
      <c r="M1978" s="526"/>
    </row>
    <row r="1979" spans="1:13" ht="18" customHeight="1">
      <c r="A1979" s="192" t="s">
        <v>195</v>
      </c>
      <c r="B1979" s="524"/>
      <c r="C1979" s="525"/>
      <c r="D1979" s="525"/>
      <c r="E1979" s="525"/>
      <c r="F1979" s="525"/>
      <c r="G1979" s="525"/>
      <c r="H1979" s="525"/>
      <c r="I1979" s="525"/>
      <c r="J1979" s="525"/>
      <c r="K1979" s="525"/>
      <c r="L1979" s="525"/>
      <c r="M1979" s="526"/>
    </row>
    <row r="1980" spans="1:13" ht="18" customHeight="1">
      <c r="A1980" s="527" t="s">
        <v>467</v>
      </c>
      <c r="B1980" s="528"/>
      <c r="C1980" s="528"/>
      <c r="D1980" s="522"/>
      <c r="E1980" s="522"/>
      <c r="F1980" s="522"/>
      <c r="G1980" s="522"/>
      <c r="H1980" s="522"/>
      <c r="I1980" s="522"/>
      <c r="J1980" s="528" t="s">
        <v>468</v>
      </c>
      <c r="K1980" s="528"/>
      <c r="L1980" s="528"/>
      <c r="M1980" s="529"/>
    </row>
    <row r="1981" spans="1:13" ht="18" customHeight="1">
      <c r="A1981" s="527"/>
      <c r="B1981" s="528"/>
      <c r="C1981" s="528"/>
      <c r="D1981" s="522"/>
      <c r="E1981" s="522"/>
      <c r="F1981" s="522"/>
      <c r="G1981" s="522"/>
      <c r="H1981" s="522"/>
      <c r="I1981" s="522"/>
      <c r="J1981" s="528"/>
      <c r="K1981" s="528"/>
      <c r="L1981" s="528"/>
      <c r="M1981" s="529"/>
    </row>
    <row r="1982" spans="1:13" ht="18" customHeight="1">
      <c r="A1982" s="527"/>
      <c r="B1982" s="528"/>
      <c r="C1982" s="528"/>
      <c r="D1982" s="522"/>
      <c r="E1982" s="522"/>
      <c r="F1982" s="522"/>
      <c r="G1982" s="522"/>
      <c r="H1982" s="522"/>
      <c r="I1982" s="522"/>
      <c r="J1982" s="528"/>
      <c r="K1982" s="528"/>
      <c r="L1982" s="528"/>
      <c r="M1982" s="529"/>
    </row>
    <row r="1983" spans="1:13" ht="18" customHeight="1">
      <c r="A1983" s="527"/>
      <c r="B1983" s="528"/>
      <c r="C1983" s="528"/>
      <c r="D1983" s="522"/>
      <c r="E1983" s="522"/>
      <c r="F1983" s="522"/>
      <c r="G1983" s="522"/>
      <c r="H1983" s="522"/>
      <c r="I1983" s="522"/>
      <c r="J1983" s="528"/>
      <c r="K1983" s="528"/>
      <c r="L1983" s="528"/>
      <c r="M1983" s="529"/>
    </row>
    <row r="1984" spans="1:13" ht="18" customHeight="1">
      <c r="A1984" s="514" t="s">
        <v>243</v>
      </c>
      <c r="B1984" s="515"/>
      <c r="C1984" s="515"/>
      <c r="D1984" s="515"/>
      <c r="E1984" s="515"/>
      <c r="F1984" s="515"/>
      <c r="G1984" s="515"/>
      <c r="H1984" s="516" t="s">
        <v>244</v>
      </c>
      <c r="I1984" s="517"/>
      <c r="J1984" s="517"/>
      <c r="K1984" s="517"/>
      <c r="L1984" s="517"/>
      <c r="M1984" s="518"/>
    </row>
    <row r="1985" spans="1:13" ht="18" customHeight="1">
      <c r="A1985" s="200" t="s">
        <v>245</v>
      </c>
      <c r="B1985" s="515" t="s">
        <v>12</v>
      </c>
      <c r="C1985" s="515"/>
      <c r="D1985" s="177" t="s">
        <v>245</v>
      </c>
      <c r="E1985" s="201"/>
      <c r="F1985" s="515" t="s">
        <v>12</v>
      </c>
      <c r="G1985" s="515"/>
      <c r="H1985" s="179"/>
      <c r="I1985" s="179"/>
      <c r="J1985" s="180" t="s">
        <v>246</v>
      </c>
      <c r="K1985" s="179"/>
      <c r="L1985" s="181" t="s">
        <v>12</v>
      </c>
      <c r="M1985" s="182"/>
    </row>
    <row r="1986" spans="1:13" ht="18" customHeight="1">
      <c r="A1986" s="183" t="s">
        <v>247</v>
      </c>
      <c r="B1986" s="511" t="s">
        <v>221</v>
      </c>
      <c r="C1986" s="511"/>
      <c r="D1986" s="511" t="s">
        <v>248</v>
      </c>
      <c r="E1986" s="511"/>
      <c r="F1986" s="511" t="s">
        <v>249</v>
      </c>
      <c r="G1986" s="511"/>
      <c r="H1986" s="179"/>
      <c r="I1986" s="179"/>
      <c r="J1986" s="512">
        <v>3</v>
      </c>
      <c r="K1986" s="513"/>
      <c r="L1986" s="201" t="s">
        <v>236</v>
      </c>
      <c r="M1986" s="182"/>
    </row>
    <row r="1987" spans="1:13" ht="18" customHeight="1">
      <c r="A1987" s="183" t="s">
        <v>250</v>
      </c>
      <c r="B1987" s="511" t="s">
        <v>251</v>
      </c>
      <c r="C1987" s="511"/>
      <c r="D1987" s="511" t="s">
        <v>252</v>
      </c>
      <c r="E1987" s="511"/>
      <c r="F1987" s="511" t="s">
        <v>253</v>
      </c>
      <c r="G1987" s="511"/>
      <c r="H1987" s="179"/>
      <c r="I1987" s="179"/>
      <c r="J1987" s="512">
        <v>2</v>
      </c>
      <c r="K1987" s="513"/>
      <c r="L1987" s="201" t="s">
        <v>232</v>
      </c>
      <c r="M1987" s="182"/>
    </row>
    <row r="1988" spans="1:13" ht="18" customHeight="1">
      <c r="A1988" s="183" t="s">
        <v>254</v>
      </c>
      <c r="B1988" s="511" t="s">
        <v>255</v>
      </c>
      <c r="C1988" s="511"/>
      <c r="D1988" s="511" t="s">
        <v>256</v>
      </c>
      <c r="E1988" s="511"/>
      <c r="F1988" s="511" t="s">
        <v>257</v>
      </c>
      <c r="G1988" s="511"/>
      <c r="H1988" s="179"/>
      <c r="I1988" s="179"/>
      <c r="J1988" s="512">
        <v>1</v>
      </c>
      <c r="K1988" s="513"/>
      <c r="L1988" s="201" t="s">
        <v>258</v>
      </c>
      <c r="M1988" s="182"/>
    </row>
    <row r="1989" spans="1:13" ht="18" customHeight="1" thickBot="1">
      <c r="A1989" s="184" t="s">
        <v>259</v>
      </c>
      <c r="B1989" s="509" t="s">
        <v>260</v>
      </c>
      <c r="C1989" s="509"/>
      <c r="D1989" s="510" t="s">
        <v>261</v>
      </c>
      <c r="E1989" s="510"/>
      <c r="F1989" s="510" t="s">
        <v>262</v>
      </c>
      <c r="G1989" s="510"/>
      <c r="H1989" s="185"/>
      <c r="I1989" s="185"/>
      <c r="J1989" s="185"/>
      <c r="K1989" s="185"/>
      <c r="L1989" s="185"/>
      <c r="M1989" s="186"/>
    </row>
    <row r="1994" spans="1:13" ht="18" customHeight="1" thickBot="1"/>
    <row r="1995" spans="1:13" ht="18" customHeight="1">
      <c r="A1995" s="157"/>
      <c r="B1995" s="557" t="s">
        <v>426</v>
      </c>
      <c r="C1995" s="557"/>
      <c r="D1995" s="557"/>
      <c r="E1995" s="557"/>
      <c r="F1995" s="557"/>
      <c r="G1995" s="557"/>
      <c r="H1995" s="557"/>
      <c r="I1995" s="558"/>
      <c r="J1995" s="559" t="s">
        <v>427</v>
      </c>
      <c r="K1995" s="557"/>
      <c r="L1995" s="557"/>
      <c r="M1995" s="560"/>
    </row>
    <row r="1996" spans="1:13" ht="18" customHeight="1">
      <c r="A1996" s="546" t="s">
        <v>428</v>
      </c>
      <c r="B1996" s="547"/>
      <c r="C1996" s="547"/>
      <c r="D1996" s="547"/>
      <c r="E1996" s="547"/>
      <c r="F1996" s="547"/>
      <c r="G1996" s="547"/>
      <c r="H1996" s="547"/>
      <c r="I1996" s="547"/>
      <c r="J1996" s="547"/>
      <c r="K1996" s="547"/>
      <c r="L1996" s="547"/>
      <c r="M1996" s="548"/>
    </row>
    <row r="1997" spans="1:13" ht="18" customHeight="1">
      <c r="A1997" s="158"/>
      <c r="B1997" s="549" t="s">
        <v>429</v>
      </c>
      <c r="C1997" s="549"/>
      <c r="D1997" s="549"/>
      <c r="E1997" s="550"/>
      <c r="F1997" s="159" t="s">
        <v>430</v>
      </c>
      <c r="G1997" s="159"/>
      <c r="H1997" s="551" t="s">
        <v>431</v>
      </c>
      <c r="I1997" s="552"/>
      <c r="J1997" s="553"/>
      <c r="K1997" s="160" t="s">
        <v>432</v>
      </c>
      <c r="L1997" s="193"/>
      <c r="M1997" s="162"/>
    </row>
    <row r="1998" spans="1:13" ht="18" customHeight="1">
      <c r="A1998" s="554" t="s">
        <v>433</v>
      </c>
      <c r="B1998" s="552"/>
      <c r="C1998" s="552"/>
      <c r="D1998" s="552"/>
      <c r="E1998" s="552"/>
      <c r="F1998" s="552"/>
      <c r="G1998" s="552"/>
      <c r="H1998" s="552"/>
      <c r="I1998" s="552"/>
      <c r="J1998" s="552"/>
      <c r="K1998" s="552"/>
      <c r="L1998" s="552"/>
      <c r="M1998" s="555"/>
    </row>
    <row r="1999" spans="1:13" ht="18" customHeight="1">
      <c r="A1999" s="530" t="s">
        <v>434</v>
      </c>
      <c r="B1999" s="531"/>
      <c r="C1999" s="531"/>
      <c r="D1999" s="531"/>
      <c r="E1999" s="531"/>
      <c r="F1999" s="531"/>
      <c r="G1999" s="531"/>
      <c r="H1999" s="531"/>
      <c r="I1999" s="531"/>
      <c r="J1999" s="531"/>
      <c r="K1999" s="531"/>
      <c r="L1999" s="531"/>
      <c r="M1999" s="556"/>
    </row>
    <row r="2000" spans="1:13" ht="18" customHeight="1">
      <c r="A2000" s="534" t="s">
        <v>435</v>
      </c>
      <c r="B2000" s="535"/>
      <c r="C2000" s="545"/>
      <c r="D2000" s="543"/>
      <c r="E2000" s="543"/>
      <c r="F2000" s="543"/>
      <c r="G2000" s="544"/>
      <c r="H2000" s="194" t="s">
        <v>436</v>
      </c>
      <c r="I2000" s="164"/>
      <c r="J2000" s="539"/>
      <c r="K2000" s="539"/>
      <c r="L2000" s="539"/>
      <c r="M2000" s="540"/>
    </row>
    <row r="2001" spans="1:13" ht="18" customHeight="1">
      <c r="A2001" s="534" t="s">
        <v>437</v>
      </c>
      <c r="B2001" s="535"/>
      <c r="C2001" s="545"/>
      <c r="D2001" s="543"/>
      <c r="E2001" s="543"/>
      <c r="F2001" s="543"/>
      <c r="G2001" s="544"/>
      <c r="H2001" s="194" t="s">
        <v>438</v>
      </c>
      <c r="I2001" s="164"/>
      <c r="J2001" s="539"/>
      <c r="K2001" s="539"/>
      <c r="L2001" s="539"/>
      <c r="M2001" s="540"/>
    </row>
    <row r="2002" spans="1:13" ht="18" customHeight="1">
      <c r="A2002" s="534" t="s">
        <v>439</v>
      </c>
      <c r="B2002" s="535"/>
      <c r="C2002" s="542"/>
      <c r="D2002" s="543"/>
      <c r="E2002" s="543"/>
      <c r="F2002" s="543"/>
      <c r="G2002" s="544"/>
      <c r="H2002" s="194" t="s">
        <v>440</v>
      </c>
      <c r="I2002" s="164"/>
      <c r="J2002" s="539"/>
      <c r="K2002" s="539"/>
      <c r="L2002" s="539"/>
      <c r="M2002" s="540"/>
    </row>
    <row r="2003" spans="1:13" ht="18" customHeight="1">
      <c r="A2003" s="534" t="s">
        <v>441</v>
      </c>
      <c r="B2003" s="535"/>
      <c r="C2003" s="545"/>
      <c r="D2003" s="543"/>
      <c r="E2003" s="543"/>
      <c r="F2003" s="543"/>
      <c r="G2003" s="544"/>
      <c r="H2003" s="519" t="s">
        <v>134</v>
      </c>
      <c r="I2003" s="520"/>
      <c r="J2003" s="539"/>
      <c r="K2003" s="539"/>
      <c r="L2003" s="539"/>
      <c r="M2003" s="540"/>
    </row>
    <row r="2004" spans="1:13" ht="18" customHeight="1">
      <c r="A2004" s="527" t="s">
        <v>442</v>
      </c>
      <c r="B2004" s="528"/>
      <c r="C2004" s="528"/>
      <c r="D2004" s="528"/>
      <c r="E2004" s="528"/>
      <c r="F2004" s="528"/>
      <c r="G2004" s="528"/>
      <c r="H2004" s="528"/>
      <c r="I2004" s="528"/>
      <c r="J2004" s="528"/>
      <c r="K2004" s="528"/>
      <c r="L2004" s="528"/>
      <c r="M2004" s="529"/>
    </row>
    <row r="2005" spans="1:13" ht="18" customHeight="1">
      <c r="A2005" s="541" t="s">
        <v>443</v>
      </c>
      <c r="B2005" s="528" t="s">
        <v>444</v>
      </c>
      <c r="C2005" s="528"/>
      <c r="D2005" s="528"/>
      <c r="E2005" s="528"/>
      <c r="F2005" s="528"/>
      <c r="G2005" s="528"/>
      <c r="H2005" s="528" t="s">
        <v>445</v>
      </c>
      <c r="I2005" s="528"/>
      <c r="J2005" s="528"/>
      <c r="K2005" s="528"/>
      <c r="L2005" s="528"/>
      <c r="M2005" s="529"/>
    </row>
    <row r="2006" spans="1:13" ht="18" customHeight="1">
      <c r="A2006" s="541"/>
      <c r="B2006" s="165" t="s">
        <v>446</v>
      </c>
      <c r="C2006" s="165" t="s">
        <v>447</v>
      </c>
      <c r="D2006" s="165" t="s">
        <v>448</v>
      </c>
      <c r="E2006" s="165" t="s">
        <v>449</v>
      </c>
      <c r="F2006" s="165">
        <v>100</v>
      </c>
      <c r="G2006" s="166" t="s">
        <v>126</v>
      </c>
      <c r="H2006" s="165" t="s">
        <v>450</v>
      </c>
      <c r="I2006" s="165" t="s">
        <v>447</v>
      </c>
      <c r="J2006" s="165" t="s">
        <v>448</v>
      </c>
      <c r="K2006" s="165" t="s">
        <v>451</v>
      </c>
      <c r="L2006" s="165">
        <v>100</v>
      </c>
      <c r="M2006" s="167" t="s">
        <v>126</v>
      </c>
    </row>
    <row r="2007" spans="1:13" ht="18" customHeight="1">
      <c r="A2007" s="192" t="s">
        <v>5</v>
      </c>
      <c r="B2007" s="148"/>
      <c r="C2007" s="196"/>
      <c r="D2007" s="196"/>
      <c r="E2007" s="148"/>
      <c r="F2007" s="150"/>
      <c r="G2007" s="196"/>
      <c r="H2007" s="198"/>
      <c r="I2007" s="198"/>
      <c r="J2007" s="198"/>
      <c r="K2007" s="169"/>
      <c r="L2007" s="150"/>
      <c r="M2007" s="199"/>
    </row>
    <row r="2008" spans="1:13" ht="18" customHeight="1">
      <c r="A2008" s="192" t="s">
        <v>6</v>
      </c>
      <c r="B2008" s="149"/>
      <c r="C2008" s="196"/>
      <c r="D2008" s="196"/>
      <c r="E2008" s="196"/>
      <c r="F2008" s="150"/>
      <c r="G2008" s="196"/>
      <c r="H2008" s="198"/>
      <c r="I2008" s="198"/>
      <c r="J2008" s="198"/>
      <c r="K2008" s="198"/>
      <c r="L2008" s="150"/>
      <c r="M2008" s="199"/>
    </row>
    <row r="2009" spans="1:13" ht="18" customHeight="1">
      <c r="A2009" s="192" t="s">
        <v>452</v>
      </c>
      <c r="B2009" s="196"/>
      <c r="C2009" s="196"/>
      <c r="D2009" s="196"/>
      <c r="E2009" s="196"/>
      <c r="F2009" s="191"/>
      <c r="G2009" s="196"/>
      <c r="H2009" s="198"/>
      <c r="I2009" s="196"/>
      <c r="J2009" s="196"/>
      <c r="K2009" s="151"/>
      <c r="L2009" s="191"/>
      <c r="M2009" s="199"/>
    </row>
    <row r="2010" spans="1:13" ht="18" customHeight="1">
      <c r="A2010" s="192" t="s">
        <v>417</v>
      </c>
      <c r="B2010" s="196"/>
      <c r="C2010" s="196"/>
      <c r="D2010" s="196"/>
      <c r="E2010" s="196"/>
      <c r="F2010" s="191"/>
      <c r="G2010" s="196"/>
      <c r="H2010" s="152"/>
      <c r="I2010" s="153"/>
      <c r="J2010" s="153"/>
      <c r="K2010" s="154"/>
      <c r="L2010" s="191"/>
      <c r="M2010" s="199"/>
    </row>
    <row r="2011" spans="1:13" ht="18" customHeight="1">
      <c r="A2011" s="192" t="s">
        <v>9</v>
      </c>
      <c r="B2011" s="196"/>
      <c r="C2011" s="196"/>
      <c r="D2011" s="196"/>
      <c r="E2011" s="155"/>
      <c r="F2011" s="147"/>
      <c r="G2011" s="196"/>
      <c r="H2011" s="196"/>
      <c r="I2011" s="196"/>
      <c r="J2011" s="196"/>
      <c r="K2011" s="198"/>
      <c r="L2011" s="196"/>
      <c r="M2011" s="199"/>
    </row>
    <row r="2012" spans="1:13" ht="18" customHeight="1">
      <c r="A2012" s="192" t="s">
        <v>418</v>
      </c>
      <c r="B2012" s="196"/>
      <c r="C2012" s="196"/>
      <c r="D2012" s="196"/>
      <c r="E2012" s="156"/>
      <c r="F2012" s="198"/>
      <c r="G2012" s="196"/>
      <c r="H2012" s="196"/>
      <c r="I2012" s="196"/>
      <c r="J2012" s="196"/>
      <c r="K2012" s="156"/>
      <c r="L2012" s="198"/>
      <c r="M2012" s="199"/>
    </row>
    <row r="2013" spans="1:13" ht="18" customHeight="1">
      <c r="A2013" s="192" t="s">
        <v>453</v>
      </c>
      <c r="B2013" s="196"/>
      <c r="C2013" s="196"/>
      <c r="D2013" s="196"/>
      <c r="E2013" s="198"/>
      <c r="F2013" s="196"/>
      <c r="G2013" s="196"/>
      <c r="H2013" s="196"/>
      <c r="I2013" s="196"/>
      <c r="J2013" s="196"/>
      <c r="K2013" s="198"/>
      <c r="L2013" s="196"/>
      <c r="M2013" s="199"/>
    </row>
    <row r="2014" spans="1:13" ht="18" customHeight="1">
      <c r="A2014" s="193" t="s">
        <v>454</v>
      </c>
      <c r="B2014" s="193"/>
      <c r="C2014" s="195" t="s">
        <v>455</v>
      </c>
      <c r="D2014" s="187">
        <f>(F2007+F2008+F2009+F2010+F2011)</f>
        <v>0</v>
      </c>
      <c r="E2014" s="170"/>
      <c r="F2014" s="195" t="s">
        <v>456</v>
      </c>
      <c r="G2014" s="170">
        <f>(D2014/450)*100</f>
        <v>0</v>
      </c>
      <c r="H2014" s="170"/>
      <c r="I2014" s="171"/>
      <c r="J2014" s="536" t="s">
        <v>457</v>
      </c>
      <c r="K2014" s="536"/>
      <c r="L2014" s="522" t="str">
        <f>IF(G2014&gt;=91,"A1",IF(G2014&gt;=81,"A2",IF(G2014&gt;=71,"B1",IF(G2014&gt;=61,"B2",IF(G2014&gt;=51,"C1",IF(G2014&gt;=41,"C2",IF(G2014&gt;=33,"D","E")))))))</f>
        <v>E</v>
      </c>
      <c r="M2014" s="522" t="str">
        <f t="shared" ref="M2014:M2016" si="82">IF(K2014&gt;=91,"A1",IF(K2014&gt;=81,"A2",IF(K2014&gt;=71,"B1",IF(K2014&gt;=61,"B2",IF(K2014&gt;=51,"C1",IF(K2014&gt;=41,"C2",IF(K2014&gt;=33,"D","E")))))))</f>
        <v>E</v>
      </c>
    </row>
    <row r="2015" spans="1:13" ht="18" customHeight="1">
      <c r="A2015" s="172" t="s">
        <v>458</v>
      </c>
      <c r="B2015" s="193"/>
      <c r="C2015" s="195" t="s">
        <v>459</v>
      </c>
      <c r="D2015" s="187">
        <f>(L2007+L2008+L2009+L2010+L2011)</f>
        <v>0</v>
      </c>
      <c r="E2015" s="170"/>
      <c r="F2015" s="195" t="s">
        <v>460</v>
      </c>
      <c r="G2015" s="173">
        <f>D2015/450*100</f>
        <v>0</v>
      </c>
      <c r="H2015" s="173"/>
      <c r="I2015" s="174"/>
      <c r="J2015" s="536" t="s">
        <v>461</v>
      </c>
      <c r="K2015" s="536"/>
      <c r="L2015" s="522" t="str">
        <f>IF(G2015&gt;=91,"A1",IF(G2015&gt;=81,"A2",IF(G2015&gt;=71,"B1",IF(G2015&gt;=61,"B2",IF(G2015&gt;=51,"C1",IF(G2015&gt;=41,"C2",IF(G2015&gt;=33,"D","E")))))))</f>
        <v>E</v>
      </c>
      <c r="M2015" s="522" t="str">
        <f t="shared" si="82"/>
        <v>E</v>
      </c>
    </row>
    <row r="2016" spans="1:13" ht="18" customHeight="1">
      <c r="A2016" s="197" t="s">
        <v>462</v>
      </c>
      <c r="B2016" s="197"/>
      <c r="C2016" s="197">
        <f>(D2014+D2015)</f>
        <v>0</v>
      </c>
      <c r="D2016" s="197" t="s">
        <v>463</v>
      </c>
      <c r="E2016" s="197"/>
      <c r="G2016" s="197"/>
      <c r="H2016" s="197"/>
      <c r="I2016" s="197">
        <f>(C2016/900)*100</f>
        <v>0</v>
      </c>
      <c r="J2016" s="197" t="s">
        <v>464</v>
      </c>
      <c r="K2016" s="197"/>
      <c r="L2016" s="537" t="str">
        <f>IF(I2016&gt;=91,"A1",IF(I2016&gt;=81,"A2",IF(I2016&gt;=71,"B1",IF(I2016&gt;=61,"B2",IF(I2016&gt;=51,"C1",IF(I2016&gt;=41,"C2",IF(I2016&gt;=33,"D","E")))))))</f>
        <v>E</v>
      </c>
      <c r="M2016" s="537" t="str">
        <f t="shared" si="82"/>
        <v>E</v>
      </c>
    </row>
    <row r="2017" spans="1:13" ht="18" customHeight="1">
      <c r="A2017" s="538" t="s">
        <v>227</v>
      </c>
      <c r="B2017" s="539"/>
      <c r="C2017" s="539"/>
      <c r="D2017" s="539"/>
      <c r="E2017" s="539"/>
      <c r="F2017" s="539"/>
      <c r="G2017" s="539"/>
      <c r="H2017" s="539"/>
      <c r="I2017" s="539"/>
      <c r="J2017" s="539"/>
      <c r="K2017" s="539"/>
      <c r="L2017" s="539"/>
      <c r="M2017" s="540"/>
    </row>
    <row r="2018" spans="1:13" ht="18" customHeight="1">
      <c r="A2018" s="527" t="s">
        <v>228</v>
      </c>
      <c r="B2018" s="528"/>
      <c r="C2018" s="528"/>
      <c r="D2018" s="528"/>
      <c r="E2018" s="528"/>
      <c r="F2018" s="528"/>
      <c r="G2018" s="528"/>
      <c r="H2018" s="528"/>
      <c r="I2018" s="528"/>
      <c r="J2018" s="528"/>
      <c r="K2018" s="528"/>
      <c r="L2018" s="528"/>
      <c r="M2018" s="529"/>
    </row>
    <row r="2019" spans="1:13" ht="18" customHeight="1">
      <c r="A2019" s="527" t="s">
        <v>229</v>
      </c>
      <c r="B2019" s="528"/>
      <c r="C2019" s="528"/>
      <c r="D2019" s="528"/>
      <c r="E2019" s="528"/>
      <c r="F2019" s="528" t="s">
        <v>230</v>
      </c>
      <c r="G2019" s="528"/>
      <c r="H2019" s="528"/>
      <c r="I2019" s="528"/>
      <c r="J2019" s="528"/>
      <c r="K2019" s="528" t="s">
        <v>465</v>
      </c>
      <c r="L2019" s="528"/>
      <c r="M2019" s="529"/>
    </row>
    <row r="2020" spans="1:13" ht="18" customHeight="1">
      <c r="A2020" s="519" t="s">
        <v>231</v>
      </c>
      <c r="B2020" s="520"/>
      <c r="C2020" s="520"/>
      <c r="D2020" s="520"/>
      <c r="E2020" s="520"/>
      <c r="F2020" s="521" t="s">
        <v>236</v>
      </c>
      <c r="G2020" s="522"/>
      <c r="H2020" s="522"/>
      <c r="I2020" s="522"/>
      <c r="J2020" s="522"/>
      <c r="K2020" s="521" t="s">
        <v>236</v>
      </c>
      <c r="L2020" s="522"/>
      <c r="M2020" s="523"/>
    </row>
    <row r="2021" spans="1:13" ht="18" customHeight="1">
      <c r="A2021" s="527" t="s">
        <v>233</v>
      </c>
      <c r="B2021" s="528"/>
      <c r="C2021" s="528"/>
      <c r="D2021" s="528"/>
      <c r="E2021" s="528"/>
      <c r="F2021" s="528"/>
      <c r="G2021" s="528"/>
      <c r="H2021" s="528"/>
      <c r="I2021" s="528"/>
      <c r="J2021" s="528"/>
      <c r="K2021" s="528"/>
      <c r="L2021" s="528"/>
      <c r="M2021" s="529"/>
    </row>
    <row r="2022" spans="1:13" ht="18" customHeight="1">
      <c r="A2022" s="527" t="s">
        <v>229</v>
      </c>
      <c r="B2022" s="528"/>
      <c r="C2022" s="528"/>
      <c r="D2022" s="528"/>
      <c r="E2022" s="528"/>
      <c r="F2022" s="528" t="s">
        <v>230</v>
      </c>
      <c r="G2022" s="528"/>
      <c r="H2022" s="528"/>
      <c r="I2022" s="528"/>
      <c r="J2022" s="528"/>
      <c r="K2022" s="528" t="s">
        <v>465</v>
      </c>
      <c r="L2022" s="528"/>
      <c r="M2022" s="529"/>
    </row>
    <row r="2023" spans="1:13" ht="18" customHeight="1">
      <c r="A2023" s="534" t="s">
        <v>234</v>
      </c>
      <c r="B2023" s="535"/>
      <c r="C2023" s="535"/>
      <c r="D2023" s="535"/>
      <c r="E2023" s="535"/>
      <c r="F2023" s="528"/>
      <c r="G2023" s="528"/>
      <c r="H2023" s="528"/>
      <c r="I2023" s="528"/>
      <c r="J2023" s="528"/>
      <c r="K2023" s="528"/>
      <c r="L2023" s="528"/>
      <c r="M2023" s="529"/>
    </row>
    <row r="2024" spans="1:13" ht="18" customHeight="1">
      <c r="A2024" s="534" t="s">
        <v>235</v>
      </c>
      <c r="B2024" s="535"/>
      <c r="C2024" s="535"/>
      <c r="D2024" s="535"/>
      <c r="E2024" s="535"/>
      <c r="F2024" s="521"/>
      <c r="G2024" s="522"/>
      <c r="H2024" s="522"/>
      <c r="I2024" s="522"/>
      <c r="J2024" s="522"/>
      <c r="K2024" s="521"/>
      <c r="L2024" s="522"/>
      <c r="M2024" s="523"/>
    </row>
    <row r="2025" spans="1:13" ht="18" customHeight="1">
      <c r="A2025" s="530" t="s">
        <v>237</v>
      </c>
      <c r="B2025" s="531"/>
      <c r="C2025" s="531"/>
      <c r="D2025" s="531"/>
      <c r="E2025" s="532"/>
      <c r="F2025" s="524"/>
      <c r="G2025" s="525"/>
      <c r="H2025" s="525"/>
      <c r="I2025" s="525"/>
      <c r="J2025" s="533"/>
      <c r="K2025" s="524"/>
      <c r="L2025" s="525"/>
      <c r="M2025" s="526"/>
    </row>
    <row r="2026" spans="1:13" ht="18" customHeight="1">
      <c r="A2026" s="530" t="s">
        <v>238</v>
      </c>
      <c r="B2026" s="531"/>
      <c r="C2026" s="531"/>
      <c r="D2026" s="531"/>
      <c r="E2026" s="532"/>
      <c r="F2026" s="524"/>
      <c r="G2026" s="525"/>
      <c r="H2026" s="525"/>
      <c r="I2026" s="525"/>
      <c r="J2026" s="533"/>
      <c r="K2026" s="524"/>
      <c r="L2026" s="525"/>
      <c r="M2026" s="526"/>
    </row>
    <row r="2027" spans="1:13" ht="18" customHeight="1">
      <c r="A2027" s="527" t="s">
        <v>239</v>
      </c>
      <c r="B2027" s="528"/>
      <c r="C2027" s="528"/>
      <c r="D2027" s="528"/>
      <c r="E2027" s="528"/>
      <c r="F2027" s="528"/>
      <c r="G2027" s="528"/>
      <c r="H2027" s="528"/>
      <c r="I2027" s="528"/>
      <c r="J2027" s="528"/>
      <c r="K2027" s="528"/>
      <c r="L2027" s="528"/>
      <c r="M2027" s="529"/>
    </row>
    <row r="2028" spans="1:13" ht="18" customHeight="1">
      <c r="A2028" s="527" t="s">
        <v>229</v>
      </c>
      <c r="B2028" s="528"/>
      <c r="C2028" s="528"/>
      <c r="D2028" s="528"/>
      <c r="E2028" s="528"/>
      <c r="F2028" s="528" t="s">
        <v>230</v>
      </c>
      <c r="G2028" s="528"/>
      <c r="H2028" s="528"/>
      <c r="I2028" s="528"/>
      <c r="J2028" s="528"/>
      <c r="K2028" s="528" t="s">
        <v>465</v>
      </c>
      <c r="L2028" s="528"/>
      <c r="M2028" s="529"/>
    </row>
    <row r="2029" spans="1:13" ht="18" customHeight="1">
      <c r="A2029" s="519" t="s">
        <v>240</v>
      </c>
      <c r="B2029" s="520"/>
      <c r="C2029" s="520"/>
      <c r="D2029" s="520"/>
      <c r="E2029" s="520"/>
      <c r="F2029" s="520"/>
      <c r="G2029" s="521"/>
      <c r="H2029" s="522"/>
      <c r="I2029" s="522"/>
      <c r="J2029" s="522"/>
      <c r="K2029" s="522"/>
      <c r="L2029" s="522"/>
      <c r="M2029" s="523"/>
    </row>
    <row r="2030" spans="1:13" ht="18" customHeight="1">
      <c r="A2030" s="192" t="s">
        <v>466</v>
      </c>
      <c r="B2030" s="524"/>
      <c r="C2030" s="525"/>
      <c r="D2030" s="525"/>
      <c r="E2030" s="525"/>
      <c r="F2030" s="525"/>
      <c r="G2030" s="525"/>
      <c r="H2030" s="525"/>
      <c r="I2030" s="525"/>
      <c r="J2030" s="525"/>
      <c r="K2030" s="525"/>
      <c r="L2030" s="525"/>
      <c r="M2030" s="526"/>
    </row>
    <row r="2031" spans="1:13" ht="18" customHeight="1">
      <c r="A2031" s="192" t="s">
        <v>195</v>
      </c>
      <c r="B2031" s="524"/>
      <c r="C2031" s="525"/>
      <c r="D2031" s="525"/>
      <c r="E2031" s="525"/>
      <c r="F2031" s="525"/>
      <c r="G2031" s="525"/>
      <c r="H2031" s="525"/>
      <c r="I2031" s="525"/>
      <c r="J2031" s="525"/>
      <c r="K2031" s="525"/>
      <c r="L2031" s="525"/>
      <c r="M2031" s="526"/>
    </row>
    <row r="2032" spans="1:13" ht="18" customHeight="1">
      <c r="A2032" s="527" t="s">
        <v>467</v>
      </c>
      <c r="B2032" s="528"/>
      <c r="C2032" s="528"/>
      <c r="D2032" s="522"/>
      <c r="E2032" s="522"/>
      <c r="F2032" s="522"/>
      <c r="G2032" s="522"/>
      <c r="H2032" s="522"/>
      <c r="I2032" s="522"/>
      <c r="J2032" s="528" t="s">
        <v>468</v>
      </c>
      <c r="K2032" s="528"/>
      <c r="L2032" s="528"/>
      <c r="M2032" s="529"/>
    </row>
    <row r="2033" spans="1:13" ht="18" customHeight="1">
      <c r="A2033" s="527"/>
      <c r="B2033" s="528"/>
      <c r="C2033" s="528"/>
      <c r="D2033" s="522"/>
      <c r="E2033" s="522"/>
      <c r="F2033" s="522"/>
      <c r="G2033" s="522"/>
      <c r="H2033" s="522"/>
      <c r="I2033" s="522"/>
      <c r="J2033" s="528"/>
      <c r="K2033" s="528"/>
      <c r="L2033" s="528"/>
      <c r="M2033" s="529"/>
    </row>
    <row r="2034" spans="1:13" ht="18" customHeight="1">
      <c r="A2034" s="527"/>
      <c r="B2034" s="528"/>
      <c r="C2034" s="528"/>
      <c r="D2034" s="522"/>
      <c r="E2034" s="522"/>
      <c r="F2034" s="522"/>
      <c r="G2034" s="522"/>
      <c r="H2034" s="522"/>
      <c r="I2034" s="522"/>
      <c r="J2034" s="528"/>
      <c r="K2034" s="528"/>
      <c r="L2034" s="528"/>
      <c r="M2034" s="529"/>
    </row>
    <row r="2035" spans="1:13" ht="18" customHeight="1">
      <c r="A2035" s="527"/>
      <c r="B2035" s="528"/>
      <c r="C2035" s="528"/>
      <c r="D2035" s="522"/>
      <c r="E2035" s="522"/>
      <c r="F2035" s="522"/>
      <c r="G2035" s="522"/>
      <c r="H2035" s="522"/>
      <c r="I2035" s="522"/>
      <c r="J2035" s="528"/>
      <c r="K2035" s="528"/>
      <c r="L2035" s="528"/>
      <c r="M2035" s="529"/>
    </row>
    <row r="2036" spans="1:13" ht="18" customHeight="1">
      <c r="A2036" s="514" t="s">
        <v>243</v>
      </c>
      <c r="B2036" s="515"/>
      <c r="C2036" s="515"/>
      <c r="D2036" s="515"/>
      <c r="E2036" s="515"/>
      <c r="F2036" s="515"/>
      <c r="G2036" s="515"/>
      <c r="H2036" s="516" t="s">
        <v>244</v>
      </c>
      <c r="I2036" s="517"/>
      <c r="J2036" s="517"/>
      <c r="K2036" s="517"/>
      <c r="L2036" s="517"/>
      <c r="M2036" s="518"/>
    </row>
    <row r="2037" spans="1:13" ht="18" customHeight="1">
      <c r="A2037" s="200" t="s">
        <v>245</v>
      </c>
      <c r="B2037" s="515" t="s">
        <v>12</v>
      </c>
      <c r="C2037" s="515"/>
      <c r="D2037" s="177" t="s">
        <v>245</v>
      </c>
      <c r="E2037" s="201"/>
      <c r="F2037" s="515" t="s">
        <v>12</v>
      </c>
      <c r="G2037" s="515"/>
      <c r="H2037" s="179"/>
      <c r="I2037" s="179"/>
      <c r="J2037" s="180" t="s">
        <v>246</v>
      </c>
      <c r="K2037" s="179"/>
      <c r="L2037" s="181" t="s">
        <v>12</v>
      </c>
      <c r="M2037" s="182"/>
    </row>
    <row r="2038" spans="1:13" ht="18" customHeight="1">
      <c r="A2038" s="183" t="s">
        <v>247</v>
      </c>
      <c r="B2038" s="511" t="s">
        <v>221</v>
      </c>
      <c r="C2038" s="511"/>
      <c r="D2038" s="511" t="s">
        <v>248</v>
      </c>
      <c r="E2038" s="511"/>
      <c r="F2038" s="511" t="s">
        <v>249</v>
      </c>
      <c r="G2038" s="511"/>
      <c r="H2038" s="179"/>
      <c r="I2038" s="179"/>
      <c r="J2038" s="512">
        <v>3</v>
      </c>
      <c r="K2038" s="513"/>
      <c r="L2038" s="201" t="s">
        <v>236</v>
      </c>
      <c r="M2038" s="182"/>
    </row>
    <row r="2039" spans="1:13" ht="18" customHeight="1">
      <c r="A2039" s="183" t="s">
        <v>250</v>
      </c>
      <c r="B2039" s="511" t="s">
        <v>251</v>
      </c>
      <c r="C2039" s="511"/>
      <c r="D2039" s="511" t="s">
        <v>252</v>
      </c>
      <c r="E2039" s="511"/>
      <c r="F2039" s="511" t="s">
        <v>253</v>
      </c>
      <c r="G2039" s="511"/>
      <c r="H2039" s="179"/>
      <c r="I2039" s="179"/>
      <c r="J2039" s="512">
        <v>2</v>
      </c>
      <c r="K2039" s="513"/>
      <c r="L2039" s="201" t="s">
        <v>232</v>
      </c>
      <c r="M2039" s="182"/>
    </row>
    <row r="2040" spans="1:13" ht="18" customHeight="1">
      <c r="A2040" s="183" t="s">
        <v>254</v>
      </c>
      <c r="B2040" s="511" t="s">
        <v>255</v>
      </c>
      <c r="C2040" s="511"/>
      <c r="D2040" s="511" t="s">
        <v>256</v>
      </c>
      <c r="E2040" s="511"/>
      <c r="F2040" s="511" t="s">
        <v>257</v>
      </c>
      <c r="G2040" s="511"/>
      <c r="H2040" s="179"/>
      <c r="I2040" s="179"/>
      <c r="J2040" s="512">
        <v>1</v>
      </c>
      <c r="K2040" s="513"/>
      <c r="L2040" s="201" t="s">
        <v>258</v>
      </c>
      <c r="M2040" s="182"/>
    </row>
    <row r="2041" spans="1:13" ht="18" customHeight="1" thickBot="1">
      <c r="A2041" s="184" t="s">
        <v>259</v>
      </c>
      <c r="B2041" s="509" t="s">
        <v>260</v>
      </c>
      <c r="C2041" s="509"/>
      <c r="D2041" s="510" t="s">
        <v>261</v>
      </c>
      <c r="E2041" s="510"/>
      <c r="F2041" s="510" t="s">
        <v>262</v>
      </c>
      <c r="G2041" s="510"/>
      <c r="H2041" s="185"/>
      <c r="I2041" s="185"/>
      <c r="J2041" s="185"/>
      <c r="K2041" s="185"/>
      <c r="L2041" s="185"/>
      <c r="M2041" s="186"/>
    </row>
    <row r="2045" spans="1:13" ht="18" customHeight="1" thickBot="1"/>
    <row r="2046" spans="1:13" ht="18" customHeight="1">
      <c r="A2046" s="157"/>
      <c r="B2046" s="557" t="s">
        <v>426</v>
      </c>
      <c r="C2046" s="557"/>
      <c r="D2046" s="557"/>
      <c r="E2046" s="557"/>
      <c r="F2046" s="557"/>
      <c r="G2046" s="557"/>
      <c r="H2046" s="557"/>
      <c r="I2046" s="558"/>
      <c r="J2046" s="559" t="s">
        <v>427</v>
      </c>
      <c r="K2046" s="557"/>
      <c r="L2046" s="557"/>
      <c r="M2046" s="560"/>
    </row>
    <row r="2047" spans="1:13" ht="18" customHeight="1">
      <c r="A2047" s="546" t="s">
        <v>428</v>
      </c>
      <c r="B2047" s="547"/>
      <c r="C2047" s="547"/>
      <c r="D2047" s="547"/>
      <c r="E2047" s="547"/>
      <c r="F2047" s="547"/>
      <c r="G2047" s="547"/>
      <c r="H2047" s="547"/>
      <c r="I2047" s="547"/>
      <c r="J2047" s="547"/>
      <c r="K2047" s="547"/>
      <c r="L2047" s="547"/>
      <c r="M2047" s="548"/>
    </row>
    <row r="2048" spans="1:13" ht="18" customHeight="1">
      <c r="A2048" s="158"/>
      <c r="B2048" s="549" t="s">
        <v>429</v>
      </c>
      <c r="C2048" s="549"/>
      <c r="D2048" s="549"/>
      <c r="E2048" s="550"/>
      <c r="F2048" s="159" t="s">
        <v>430</v>
      </c>
      <c r="G2048" s="159"/>
      <c r="H2048" s="551" t="s">
        <v>431</v>
      </c>
      <c r="I2048" s="552"/>
      <c r="J2048" s="553"/>
      <c r="K2048" s="160" t="s">
        <v>432</v>
      </c>
      <c r="L2048" s="193"/>
      <c r="M2048" s="162"/>
    </row>
    <row r="2049" spans="1:13" ht="18" customHeight="1">
      <c r="A2049" s="554" t="s">
        <v>433</v>
      </c>
      <c r="B2049" s="552"/>
      <c r="C2049" s="552"/>
      <c r="D2049" s="552"/>
      <c r="E2049" s="552"/>
      <c r="F2049" s="552"/>
      <c r="G2049" s="552"/>
      <c r="H2049" s="552"/>
      <c r="I2049" s="552"/>
      <c r="J2049" s="552"/>
      <c r="K2049" s="552"/>
      <c r="L2049" s="552"/>
      <c r="M2049" s="555"/>
    </row>
    <row r="2050" spans="1:13" ht="18" customHeight="1">
      <c r="A2050" s="530" t="s">
        <v>434</v>
      </c>
      <c r="B2050" s="531"/>
      <c r="C2050" s="531"/>
      <c r="D2050" s="531"/>
      <c r="E2050" s="531"/>
      <c r="F2050" s="531"/>
      <c r="G2050" s="531"/>
      <c r="H2050" s="531"/>
      <c r="I2050" s="531"/>
      <c r="J2050" s="531"/>
      <c r="K2050" s="531"/>
      <c r="L2050" s="531"/>
      <c r="M2050" s="556"/>
    </row>
    <row r="2051" spans="1:13" ht="18" customHeight="1">
      <c r="A2051" s="534" t="s">
        <v>435</v>
      </c>
      <c r="B2051" s="535"/>
      <c r="C2051" s="545"/>
      <c r="D2051" s="543"/>
      <c r="E2051" s="543"/>
      <c r="F2051" s="543"/>
      <c r="G2051" s="544"/>
      <c r="H2051" s="194" t="s">
        <v>436</v>
      </c>
      <c r="I2051" s="164"/>
      <c r="J2051" s="539"/>
      <c r="K2051" s="539"/>
      <c r="L2051" s="539"/>
      <c r="M2051" s="540"/>
    </row>
    <row r="2052" spans="1:13" ht="18" customHeight="1">
      <c r="A2052" s="534" t="s">
        <v>437</v>
      </c>
      <c r="B2052" s="535"/>
      <c r="C2052" s="545"/>
      <c r="D2052" s="543"/>
      <c r="E2052" s="543"/>
      <c r="F2052" s="543"/>
      <c r="G2052" s="544"/>
      <c r="H2052" s="194" t="s">
        <v>438</v>
      </c>
      <c r="I2052" s="164"/>
      <c r="J2052" s="539"/>
      <c r="K2052" s="539"/>
      <c r="L2052" s="539"/>
      <c r="M2052" s="540"/>
    </row>
    <row r="2053" spans="1:13" ht="18" customHeight="1">
      <c r="A2053" s="534" t="s">
        <v>439</v>
      </c>
      <c r="B2053" s="535"/>
      <c r="C2053" s="542"/>
      <c r="D2053" s="543"/>
      <c r="E2053" s="543"/>
      <c r="F2053" s="543"/>
      <c r="G2053" s="544"/>
      <c r="H2053" s="194" t="s">
        <v>440</v>
      </c>
      <c r="I2053" s="164"/>
      <c r="J2053" s="539"/>
      <c r="K2053" s="539"/>
      <c r="L2053" s="539"/>
      <c r="M2053" s="540"/>
    </row>
    <row r="2054" spans="1:13" ht="18" customHeight="1">
      <c r="A2054" s="534" t="s">
        <v>441</v>
      </c>
      <c r="B2054" s="535"/>
      <c r="C2054" s="545"/>
      <c r="D2054" s="543"/>
      <c r="E2054" s="543"/>
      <c r="F2054" s="543"/>
      <c r="G2054" s="544"/>
      <c r="H2054" s="519" t="s">
        <v>134</v>
      </c>
      <c r="I2054" s="520"/>
      <c r="J2054" s="539"/>
      <c r="K2054" s="539"/>
      <c r="L2054" s="539"/>
      <c r="M2054" s="540"/>
    </row>
    <row r="2055" spans="1:13" ht="18" customHeight="1">
      <c r="A2055" s="527" t="s">
        <v>442</v>
      </c>
      <c r="B2055" s="528"/>
      <c r="C2055" s="528"/>
      <c r="D2055" s="528"/>
      <c r="E2055" s="528"/>
      <c r="F2055" s="528"/>
      <c r="G2055" s="528"/>
      <c r="H2055" s="528"/>
      <c r="I2055" s="528"/>
      <c r="J2055" s="528"/>
      <c r="K2055" s="528"/>
      <c r="L2055" s="528"/>
      <c r="M2055" s="529"/>
    </row>
    <row r="2056" spans="1:13" ht="18" customHeight="1">
      <c r="A2056" s="541" t="s">
        <v>443</v>
      </c>
      <c r="B2056" s="528" t="s">
        <v>444</v>
      </c>
      <c r="C2056" s="528"/>
      <c r="D2056" s="528"/>
      <c r="E2056" s="528"/>
      <c r="F2056" s="528"/>
      <c r="G2056" s="528"/>
      <c r="H2056" s="528" t="s">
        <v>445</v>
      </c>
      <c r="I2056" s="528"/>
      <c r="J2056" s="528"/>
      <c r="K2056" s="528"/>
      <c r="L2056" s="528"/>
      <c r="M2056" s="529"/>
    </row>
    <row r="2057" spans="1:13" ht="18" customHeight="1">
      <c r="A2057" s="541"/>
      <c r="B2057" s="165" t="s">
        <v>446</v>
      </c>
      <c r="C2057" s="165" t="s">
        <v>447</v>
      </c>
      <c r="D2057" s="165" t="s">
        <v>448</v>
      </c>
      <c r="E2057" s="165" t="s">
        <v>449</v>
      </c>
      <c r="F2057" s="165">
        <v>100</v>
      </c>
      <c r="G2057" s="166" t="s">
        <v>126</v>
      </c>
      <c r="H2057" s="165" t="s">
        <v>450</v>
      </c>
      <c r="I2057" s="165" t="s">
        <v>447</v>
      </c>
      <c r="J2057" s="165" t="s">
        <v>448</v>
      </c>
      <c r="K2057" s="165" t="s">
        <v>451</v>
      </c>
      <c r="L2057" s="165">
        <v>100</v>
      </c>
      <c r="M2057" s="167" t="s">
        <v>126</v>
      </c>
    </row>
    <row r="2058" spans="1:13" ht="18" customHeight="1">
      <c r="A2058" s="192" t="s">
        <v>5</v>
      </c>
      <c r="B2058" s="148"/>
      <c r="C2058" s="196"/>
      <c r="D2058" s="196"/>
      <c r="E2058" s="148"/>
      <c r="F2058" s="150"/>
      <c r="G2058" s="196"/>
      <c r="H2058" s="198"/>
      <c r="I2058" s="198"/>
      <c r="J2058" s="198"/>
      <c r="K2058" s="169"/>
      <c r="L2058" s="150"/>
      <c r="M2058" s="199"/>
    </row>
    <row r="2059" spans="1:13" ht="18" customHeight="1">
      <c r="A2059" s="192" t="s">
        <v>6</v>
      </c>
      <c r="B2059" s="149"/>
      <c r="C2059" s="196"/>
      <c r="D2059" s="196"/>
      <c r="E2059" s="196"/>
      <c r="F2059" s="150"/>
      <c r="G2059" s="196"/>
      <c r="H2059" s="198"/>
      <c r="I2059" s="198"/>
      <c r="J2059" s="198"/>
      <c r="K2059" s="198"/>
      <c r="L2059" s="150"/>
      <c r="M2059" s="199"/>
    </row>
    <row r="2060" spans="1:13" ht="18" customHeight="1">
      <c r="A2060" s="192" t="s">
        <v>452</v>
      </c>
      <c r="B2060" s="196"/>
      <c r="C2060" s="196"/>
      <c r="D2060" s="196"/>
      <c r="E2060" s="196"/>
      <c r="F2060" s="191"/>
      <c r="G2060" s="196"/>
      <c r="H2060" s="198"/>
      <c r="I2060" s="196"/>
      <c r="J2060" s="196"/>
      <c r="K2060" s="151"/>
      <c r="L2060" s="191"/>
      <c r="M2060" s="199"/>
    </row>
    <row r="2061" spans="1:13" ht="18" customHeight="1">
      <c r="A2061" s="192" t="s">
        <v>417</v>
      </c>
      <c r="B2061" s="196"/>
      <c r="C2061" s="196"/>
      <c r="D2061" s="196"/>
      <c r="E2061" s="196"/>
      <c r="F2061" s="191"/>
      <c r="G2061" s="196"/>
      <c r="H2061" s="152"/>
      <c r="I2061" s="153"/>
      <c r="J2061" s="153"/>
      <c r="K2061" s="154"/>
      <c r="L2061" s="191"/>
      <c r="M2061" s="199"/>
    </row>
    <row r="2062" spans="1:13" ht="18" customHeight="1">
      <c r="A2062" s="192" t="s">
        <v>9</v>
      </c>
      <c r="B2062" s="196"/>
      <c r="C2062" s="196"/>
      <c r="D2062" s="196"/>
      <c r="E2062" s="155"/>
      <c r="F2062" s="147"/>
      <c r="G2062" s="196"/>
      <c r="H2062" s="196"/>
      <c r="I2062" s="196"/>
      <c r="J2062" s="196"/>
      <c r="K2062" s="198"/>
      <c r="L2062" s="196"/>
      <c r="M2062" s="199"/>
    </row>
    <row r="2063" spans="1:13" ht="18" customHeight="1">
      <c r="A2063" s="192" t="s">
        <v>418</v>
      </c>
      <c r="B2063" s="196"/>
      <c r="C2063" s="196"/>
      <c r="D2063" s="196"/>
      <c r="E2063" s="156"/>
      <c r="F2063" s="198"/>
      <c r="G2063" s="196"/>
      <c r="H2063" s="196"/>
      <c r="I2063" s="196"/>
      <c r="J2063" s="196"/>
      <c r="K2063" s="156"/>
      <c r="L2063" s="198"/>
      <c r="M2063" s="199"/>
    </row>
    <row r="2064" spans="1:13" ht="18" customHeight="1">
      <c r="A2064" s="192" t="s">
        <v>453</v>
      </c>
      <c r="B2064" s="196"/>
      <c r="C2064" s="196"/>
      <c r="D2064" s="196"/>
      <c r="E2064" s="198"/>
      <c r="F2064" s="196"/>
      <c r="G2064" s="196"/>
      <c r="H2064" s="196"/>
      <c r="I2064" s="196"/>
      <c r="J2064" s="196"/>
      <c r="K2064" s="198"/>
      <c r="L2064" s="196"/>
      <c r="M2064" s="199"/>
    </row>
    <row r="2065" spans="1:13" ht="18" customHeight="1">
      <c r="A2065" s="193" t="s">
        <v>454</v>
      </c>
      <c r="B2065" s="193"/>
      <c r="C2065" s="195" t="s">
        <v>455</v>
      </c>
      <c r="D2065" s="187">
        <f>(F2058+F2059+F2060+F2061+F2062)</f>
        <v>0</v>
      </c>
      <c r="E2065" s="170"/>
      <c r="F2065" s="195" t="s">
        <v>456</v>
      </c>
      <c r="G2065" s="170">
        <f>(D2065/450)*100</f>
        <v>0</v>
      </c>
      <c r="H2065" s="170"/>
      <c r="I2065" s="171"/>
      <c r="J2065" s="536" t="s">
        <v>457</v>
      </c>
      <c r="K2065" s="536"/>
      <c r="L2065" s="522" t="str">
        <f>IF(G2065&gt;=91,"A1",IF(G2065&gt;=81,"A2",IF(G2065&gt;=71,"B1",IF(G2065&gt;=61,"B2",IF(G2065&gt;=51,"C1",IF(G2065&gt;=41,"C2",IF(G2065&gt;=33,"D","E")))))))</f>
        <v>E</v>
      </c>
      <c r="M2065" s="522" t="str">
        <f t="shared" ref="M2065:M2067" si="83">IF(K2065&gt;=91,"A1",IF(K2065&gt;=81,"A2",IF(K2065&gt;=71,"B1",IF(K2065&gt;=61,"B2",IF(K2065&gt;=51,"C1",IF(K2065&gt;=41,"C2",IF(K2065&gt;=33,"D","E")))))))</f>
        <v>E</v>
      </c>
    </row>
    <row r="2066" spans="1:13" ht="18" customHeight="1">
      <c r="A2066" s="172" t="s">
        <v>458</v>
      </c>
      <c r="B2066" s="193"/>
      <c r="C2066" s="195" t="s">
        <v>459</v>
      </c>
      <c r="D2066" s="187">
        <f>(L2058+L2059+L2060+L2061+L2062)</f>
        <v>0</v>
      </c>
      <c r="E2066" s="170"/>
      <c r="F2066" s="195" t="s">
        <v>460</v>
      </c>
      <c r="G2066" s="173">
        <f>D2066/450*100</f>
        <v>0</v>
      </c>
      <c r="H2066" s="173"/>
      <c r="I2066" s="174"/>
      <c r="J2066" s="536" t="s">
        <v>461</v>
      </c>
      <c r="K2066" s="536"/>
      <c r="L2066" s="522" t="str">
        <f>IF(G2066&gt;=91,"A1",IF(G2066&gt;=81,"A2",IF(G2066&gt;=71,"B1",IF(G2066&gt;=61,"B2",IF(G2066&gt;=51,"C1",IF(G2066&gt;=41,"C2",IF(G2066&gt;=33,"D","E")))))))</f>
        <v>E</v>
      </c>
      <c r="M2066" s="522" t="str">
        <f t="shared" si="83"/>
        <v>E</v>
      </c>
    </row>
    <row r="2067" spans="1:13" ht="18" customHeight="1">
      <c r="A2067" s="197" t="s">
        <v>462</v>
      </c>
      <c r="B2067" s="197"/>
      <c r="C2067" s="197">
        <f>(D2065+D2066)</f>
        <v>0</v>
      </c>
      <c r="D2067" s="197" t="s">
        <v>463</v>
      </c>
      <c r="E2067" s="197"/>
      <c r="G2067" s="197"/>
      <c r="H2067" s="197"/>
      <c r="I2067" s="197">
        <f>(C2067/900)*100</f>
        <v>0</v>
      </c>
      <c r="J2067" s="197" t="s">
        <v>464</v>
      </c>
      <c r="K2067" s="197"/>
      <c r="L2067" s="537" t="str">
        <f>IF(I2067&gt;=91,"A1",IF(I2067&gt;=81,"A2",IF(I2067&gt;=71,"B1",IF(I2067&gt;=61,"B2",IF(I2067&gt;=51,"C1",IF(I2067&gt;=41,"C2",IF(I2067&gt;=33,"D","E")))))))</f>
        <v>E</v>
      </c>
      <c r="M2067" s="537" t="str">
        <f t="shared" si="83"/>
        <v>E</v>
      </c>
    </row>
    <row r="2068" spans="1:13" ht="18" customHeight="1">
      <c r="A2068" s="538" t="s">
        <v>227</v>
      </c>
      <c r="B2068" s="539"/>
      <c r="C2068" s="539"/>
      <c r="D2068" s="539"/>
      <c r="E2068" s="539"/>
      <c r="F2068" s="539"/>
      <c r="G2068" s="539"/>
      <c r="H2068" s="539"/>
      <c r="I2068" s="539"/>
      <c r="J2068" s="539"/>
      <c r="K2068" s="539"/>
      <c r="L2068" s="539"/>
      <c r="M2068" s="540"/>
    </row>
    <row r="2069" spans="1:13" ht="18" customHeight="1">
      <c r="A2069" s="527" t="s">
        <v>228</v>
      </c>
      <c r="B2069" s="528"/>
      <c r="C2069" s="528"/>
      <c r="D2069" s="528"/>
      <c r="E2069" s="528"/>
      <c r="F2069" s="528"/>
      <c r="G2069" s="528"/>
      <c r="H2069" s="528"/>
      <c r="I2069" s="528"/>
      <c r="J2069" s="528"/>
      <c r="K2069" s="528"/>
      <c r="L2069" s="528"/>
      <c r="M2069" s="529"/>
    </row>
    <row r="2070" spans="1:13" ht="18" customHeight="1">
      <c r="A2070" s="527" t="s">
        <v>229</v>
      </c>
      <c r="B2070" s="528"/>
      <c r="C2070" s="528"/>
      <c r="D2070" s="528"/>
      <c r="E2070" s="528"/>
      <c r="F2070" s="528" t="s">
        <v>230</v>
      </c>
      <c r="G2070" s="528"/>
      <c r="H2070" s="528"/>
      <c r="I2070" s="528"/>
      <c r="J2070" s="528"/>
      <c r="K2070" s="528" t="s">
        <v>465</v>
      </c>
      <c r="L2070" s="528"/>
      <c r="M2070" s="529"/>
    </row>
    <row r="2071" spans="1:13" ht="18" customHeight="1">
      <c r="A2071" s="519" t="s">
        <v>231</v>
      </c>
      <c r="B2071" s="520"/>
      <c r="C2071" s="520"/>
      <c r="D2071" s="520"/>
      <c r="E2071" s="520"/>
      <c r="F2071" s="521" t="s">
        <v>236</v>
      </c>
      <c r="G2071" s="522"/>
      <c r="H2071" s="522"/>
      <c r="I2071" s="522"/>
      <c r="J2071" s="522"/>
      <c r="K2071" s="521" t="s">
        <v>236</v>
      </c>
      <c r="L2071" s="522"/>
      <c r="M2071" s="523"/>
    </row>
    <row r="2072" spans="1:13" ht="18" customHeight="1">
      <c r="A2072" s="527" t="s">
        <v>233</v>
      </c>
      <c r="B2072" s="528"/>
      <c r="C2072" s="528"/>
      <c r="D2072" s="528"/>
      <c r="E2072" s="528"/>
      <c r="F2072" s="528"/>
      <c r="G2072" s="528"/>
      <c r="H2072" s="528"/>
      <c r="I2072" s="528"/>
      <c r="J2072" s="528"/>
      <c r="K2072" s="528"/>
      <c r="L2072" s="528"/>
      <c r="M2072" s="529"/>
    </row>
    <row r="2073" spans="1:13" ht="18" customHeight="1">
      <c r="A2073" s="527" t="s">
        <v>229</v>
      </c>
      <c r="B2073" s="528"/>
      <c r="C2073" s="528"/>
      <c r="D2073" s="528"/>
      <c r="E2073" s="528"/>
      <c r="F2073" s="528" t="s">
        <v>230</v>
      </c>
      <c r="G2073" s="528"/>
      <c r="H2073" s="528"/>
      <c r="I2073" s="528"/>
      <c r="J2073" s="528"/>
      <c r="K2073" s="528" t="s">
        <v>465</v>
      </c>
      <c r="L2073" s="528"/>
      <c r="M2073" s="529"/>
    </row>
    <row r="2074" spans="1:13" ht="18" customHeight="1">
      <c r="A2074" s="534" t="s">
        <v>234</v>
      </c>
      <c r="B2074" s="535"/>
      <c r="C2074" s="535"/>
      <c r="D2074" s="535"/>
      <c r="E2074" s="535"/>
      <c r="F2074" s="528"/>
      <c r="G2074" s="528"/>
      <c r="H2074" s="528"/>
      <c r="I2074" s="528"/>
      <c r="J2074" s="528"/>
      <c r="K2074" s="528"/>
      <c r="L2074" s="528"/>
      <c r="M2074" s="529"/>
    </row>
    <row r="2075" spans="1:13" ht="18" customHeight="1">
      <c r="A2075" s="534" t="s">
        <v>235</v>
      </c>
      <c r="B2075" s="535"/>
      <c r="C2075" s="535"/>
      <c r="D2075" s="535"/>
      <c r="E2075" s="535"/>
      <c r="F2075" s="521"/>
      <c r="G2075" s="522"/>
      <c r="H2075" s="522"/>
      <c r="I2075" s="522"/>
      <c r="J2075" s="522"/>
      <c r="K2075" s="521"/>
      <c r="L2075" s="522"/>
      <c r="M2075" s="523"/>
    </row>
    <row r="2076" spans="1:13" ht="18" customHeight="1">
      <c r="A2076" s="530" t="s">
        <v>237</v>
      </c>
      <c r="B2076" s="531"/>
      <c r="C2076" s="531"/>
      <c r="D2076" s="531"/>
      <c r="E2076" s="532"/>
      <c r="F2076" s="524"/>
      <c r="G2076" s="525"/>
      <c r="H2076" s="525"/>
      <c r="I2076" s="525"/>
      <c r="J2076" s="533"/>
      <c r="K2076" s="524"/>
      <c r="L2076" s="525"/>
      <c r="M2076" s="526"/>
    </row>
    <row r="2077" spans="1:13" ht="18" customHeight="1">
      <c r="A2077" s="530" t="s">
        <v>238</v>
      </c>
      <c r="B2077" s="531"/>
      <c r="C2077" s="531"/>
      <c r="D2077" s="531"/>
      <c r="E2077" s="532"/>
      <c r="F2077" s="524"/>
      <c r="G2077" s="525"/>
      <c r="H2077" s="525"/>
      <c r="I2077" s="525"/>
      <c r="J2077" s="533"/>
      <c r="K2077" s="524"/>
      <c r="L2077" s="525"/>
      <c r="M2077" s="526"/>
    </row>
    <row r="2078" spans="1:13" ht="18" customHeight="1">
      <c r="A2078" s="527" t="s">
        <v>239</v>
      </c>
      <c r="B2078" s="528"/>
      <c r="C2078" s="528"/>
      <c r="D2078" s="528"/>
      <c r="E2078" s="528"/>
      <c r="F2078" s="528"/>
      <c r="G2078" s="528"/>
      <c r="H2078" s="528"/>
      <c r="I2078" s="528"/>
      <c r="J2078" s="528"/>
      <c r="K2078" s="528"/>
      <c r="L2078" s="528"/>
      <c r="M2078" s="529"/>
    </row>
    <row r="2079" spans="1:13" ht="18" customHeight="1">
      <c r="A2079" s="527" t="s">
        <v>229</v>
      </c>
      <c r="B2079" s="528"/>
      <c r="C2079" s="528"/>
      <c r="D2079" s="528"/>
      <c r="E2079" s="528"/>
      <c r="F2079" s="528" t="s">
        <v>230</v>
      </c>
      <c r="G2079" s="528"/>
      <c r="H2079" s="528"/>
      <c r="I2079" s="528"/>
      <c r="J2079" s="528"/>
      <c r="K2079" s="528" t="s">
        <v>465</v>
      </c>
      <c r="L2079" s="528"/>
      <c r="M2079" s="529"/>
    </row>
    <row r="2080" spans="1:13" ht="18" customHeight="1">
      <c r="A2080" s="519" t="s">
        <v>240</v>
      </c>
      <c r="B2080" s="520"/>
      <c r="C2080" s="520"/>
      <c r="D2080" s="520"/>
      <c r="E2080" s="520"/>
      <c r="F2080" s="520"/>
      <c r="G2080" s="521"/>
      <c r="H2080" s="522"/>
      <c r="I2080" s="522"/>
      <c r="J2080" s="522"/>
      <c r="K2080" s="522"/>
      <c r="L2080" s="522"/>
      <c r="M2080" s="523"/>
    </row>
    <row r="2081" spans="1:13" ht="18" customHeight="1">
      <c r="A2081" s="192" t="s">
        <v>466</v>
      </c>
      <c r="B2081" s="524"/>
      <c r="C2081" s="525"/>
      <c r="D2081" s="525"/>
      <c r="E2081" s="525"/>
      <c r="F2081" s="525"/>
      <c r="G2081" s="525"/>
      <c r="H2081" s="525"/>
      <c r="I2081" s="525"/>
      <c r="J2081" s="525"/>
      <c r="K2081" s="525"/>
      <c r="L2081" s="525"/>
      <c r="M2081" s="526"/>
    </row>
    <row r="2082" spans="1:13" ht="18" customHeight="1">
      <c r="A2082" s="192" t="s">
        <v>195</v>
      </c>
      <c r="B2082" s="524"/>
      <c r="C2082" s="525"/>
      <c r="D2082" s="525"/>
      <c r="E2082" s="525"/>
      <c r="F2082" s="525"/>
      <c r="G2082" s="525"/>
      <c r="H2082" s="525"/>
      <c r="I2082" s="525"/>
      <c r="J2082" s="525"/>
      <c r="K2082" s="525"/>
      <c r="L2082" s="525"/>
      <c r="M2082" s="526"/>
    </row>
    <row r="2083" spans="1:13" ht="18" customHeight="1">
      <c r="A2083" s="527" t="s">
        <v>467</v>
      </c>
      <c r="B2083" s="528"/>
      <c r="C2083" s="528"/>
      <c r="D2083" s="522"/>
      <c r="E2083" s="522"/>
      <c r="F2083" s="522"/>
      <c r="G2083" s="522"/>
      <c r="H2083" s="522"/>
      <c r="I2083" s="522"/>
      <c r="J2083" s="528" t="s">
        <v>468</v>
      </c>
      <c r="K2083" s="528"/>
      <c r="L2083" s="528"/>
      <c r="M2083" s="529"/>
    </row>
    <row r="2084" spans="1:13" ht="18" customHeight="1">
      <c r="A2084" s="527"/>
      <c r="B2084" s="528"/>
      <c r="C2084" s="528"/>
      <c r="D2084" s="522"/>
      <c r="E2084" s="522"/>
      <c r="F2084" s="522"/>
      <c r="G2084" s="522"/>
      <c r="H2084" s="522"/>
      <c r="I2084" s="522"/>
      <c r="J2084" s="528"/>
      <c r="K2084" s="528"/>
      <c r="L2084" s="528"/>
      <c r="M2084" s="529"/>
    </row>
    <row r="2085" spans="1:13" ht="18" customHeight="1">
      <c r="A2085" s="527"/>
      <c r="B2085" s="528"/>
      <c r="C2085" s="528"/>
      <c r="D2085" s="522"/>
      <c r="E2085" s="522"/>
      <c r="F2085" s="522"/>
      <c r="G2085" s="522"/>
      <c r="H2085" s="522"/>
      <c r="I2085" s="522"/>
      <c r="J2085" s="528"/>
      <c r="K2085" s="528"/>
      <c r="L2085" s="528"/>
      <c r="M2085" s="529"/>
    </row>
    <row r="2086" spans="1:13" ht="18" customHeight="1">
      <c r="A2086" s="527"/>
      <c r="B2086" s="528"/>
      <c r="C2086" s="528"/>
      <c r="D2086" s="522"/>
      <c r="E2086" s="522"/>
      <c r="F2086" s="522"/>
      <c r="G2086" s="522"/>
      <c r="H2086" s="522"/>
      <c r="I2086" s="522"/>
      <c r="J2086" s="528"/>
      <c r="K2086" s="528"/>
      <c r="L2086" s="528"/>
      <c r="M2086" s="529"/>
    </row>
    <row r="2087" spans="1:13" ht="18" customHeight="1">
      <c r="A2087" s="514" t="s">
        <v>243</v>
      </c>
      <c r="B2087" s="515"/>
      <c r="C2087" s="515"/>
      <c r="D2087" s="515"/>
      <c r="E2087" s="515"/>
      <c r="F2087" s="515"/>
      <c r="G2087" s="515"/>
      <c r="H2087" s="516" t="s">
        <v>244</v>
      </c>
      <c r="I2087" s="517"/>
      <c r="J2087" s="517"/>
      <c r="K2087" s="517"/>
      <c r="L2087" s="517"/>
      <c r="M2087" s="518"/>
    </row>
    <row r="2088" spans="1:13" ht="18" customHeight="1">
      <c r="A2088" s="200" t="s">
        <v>245</v>
      </c>
      <c r="B2088" s="515" t="s">
        <v>12</v>
      </c>
      <c r="C2088" s="515"/>
      <c r="D2088" s="177" t="s">
        <v>245</v>
      </c>
      <c r="E2088" s="201"/>
      <c r="F2088" s="515" t="s">
        <v>12</v>
      </c>
      <c r="G2088" s="515"/>
      <c r="H2088" s="179"/>
      <c r="I2088" s="179"/>
      <c r="J2088" s="180" t="s">
        <v>246</v>
      </c>
      <c r="K2088" s="179"/>
      <c r="L2088" s="181" t="s">
        <v>12</v>
      </c>
      <c r="M2088" s="182"/>
    </row>
    <row r="2089" spans="1:13" ht="18" customHeight="1">
      <c r="A2089" s="183" t="s">
        <v>247</v>
      </c>
      <c r="B2089" s="511" t="s">
        <v>221</v>
      </c>
      <c r="C2089" s="511"/>
      <c r="D2089" s="511" t="s">
        <v>248</v>
      </c>
      <c r="E2089" s="511"/>
      <c r="F2089" s="511" t="s">
        <v>249</v>
      </c>
      <c r="G2089" s="511"/>
      <c r="H2089" s="179"/>
      <c r="I2089" s="179"/>
      <c r="J2089" s="512">
        <v>3</v>
      </c>
      <c r="K2089" s="513"/>
      <c r="L2089" s="201" t="s">
        <v>236</v>
      </c>
      <c r="M2089" s="182"/>
    </row>
    <row r="2090" spans="1:13" ht="18" customHeight="1">
      <c r="A2090" s="183" t="s">
        <v>250</v>
      </c>
      <c r="B2090" s="511" t="s">
        <v>251</v>
      </c>
      <c r="C2090" s="511"/>
      <c r="D2090" s="511" t="s">
        <v>252</v>
      </c>
      <c r="E2090" s="511"/>
      <c r="F2090" s="511" t="s">
        <v>253</v>
      </c>
      <c r="G2090" s="511"/>
      <c r="H2090" s="179"/>
      <c r="I2090" s="179"/>
      <c r="J2090" s="512">
        <v>2</v>
      </c>
      <c r="K2090" s="513"/>
      <c r="L2090" s="201" t="s">
        <v>232</v>
      </c>
      <c r="M2090" s="182"/>
    </row>
    <row r="2091" spans="1:13" ht="18" customHeight="1">
      <c r="A2091" s="183" t="s">
        <v>254</v>
      </c>
      <c r="B2091" s="511" t="s">
        <v>255</v>
      </c>
      <c r="C2091" s="511"/>
      <c r="D2091" s="511" t="s">
        <v>256</v>
      </c>
      <c r="E2091" s="511"/>
      <c r="F2091" s="511" t="s">
        <v>257</v>
      </c>
      <c r="G2091" s="511"/>
      <c r="H2091" s="179"/>
      <c r="I2091" s="179"/>
      <c r="J2091" s="512">
        <v>1</v>
      </c>
      <c r="K2091" s="513"/>
      <c r="L2091" s="201" t="s">
        <v>258</v>
      </c>
      <c r="M2091" s="182"/>
    </row>
    <row r="2092" spans="1:13" ht="18" customHeight="1" thickBot="1">
      <c r="A2092" s="184" t="s">
        <v>259</v>
      </c>
      <c r="B2092" s="509" t="s">
        <v>260</v>
      </c>
      <c r="C2092" s="509"/>
      <c r="D2092" s="510" t="s">
        <v>261</v>
      </c>
      <c r="E2092" s="510"/>
      <c r="F2092" s="510" t="s">
        <v>262</v>
      </c>
      <c r="G2092" s="510"/>
      <c r="H2092" s="185"/>
      <c r="I2092" s="185"/>
      <c r="J2092" s="185"/>
      <c r="K2092" s="185"/>
      <c r="L2092" s="185"/>
      <c r="M2092" s="186"/>
    </row>
    <row r="2096" spans="1:13" ht="18" customHeight="1" thickBot="1"/>
    <row r="2097" spans="1:13" ht="18" customHeight="1">
      <c r="A2097" s="157"/>
      <c r="B2097" s="557" t="s">
        <v>426</v>
      </c>
      <c r="C2097" s="557"/>
      <c r="D2097" s="557"/>
      <c r="E2097" s="557"/>
      <c r="F2097" s="557"/>
      <c r="G2097" s="557"/>
      <c r="H2097" s="557"/>
      <c r="I2097" s="558"/>
      <c r="J2097" s="559" t="s">
        <v>427</v>
      </c>
      <c r="K2097" s="557"/>
      <c r="L2097" s="557"/>
      <c r="M2097" s="560"/>
    </row>
    <row r="2098" spans="1:13" ht="18" customHeight="1">
      <c r="A2098" s="546" t="s">
        <v>428</v>
      </c>
      <c r="B2098" s="547"/>
      <c r="C2098" s="547"/>
      <c r="D2098" s="547"/>
      <c r="E2098" s="547"/>
      <c r="F2098" s="547"/>
      <c r="G2098" s="547"/>
      <c r="H2098" s="547"/>
      <c r="I2098" s="547"/>
      <c r="J2098" s="547"/>
      <c r="K2098" s="547"/>
      <c r="L2098" s="547"/>
      <c r="M2098" s="548"/>
    </row>
    <row r="2099" spans="1:13" ht="18" customHeight="1">
      <c r="A2099" s="158"/>
      <c r="B2099" s="549" t="s">
        <v>429</v>
      </c>
      <c r="C2099" s="549"/>
      <c r="D2099" s="549"/>
      <c r="E2099" s="550"/>
      <c r="F2099" s="159" t="s">
        <v>430</v>
      </c>
      <c r="G2099" s="159"/>
      <c r="H2099" s="551" t="s">
        <v>431</v>
      </c>
      <c r="I2099" s="552"/>
      <c r="J2099" s="553"/>
      <c r="K2099" s="160" t="s">
        <v>432</v>
      </c>
      <c r="L2099" s="193"/>
      <c r="M2099" s="162"/>
    </row>
    <row r="2100" spans="1:13" ht="18" customHeight="1">
      <c r="A2100" s="554" t="s">
        <v>433</v>
      </c>
      <c r="B2100" s="552"/>
      <c r="C2100" s="552"/>
      <c r="D2100" s="552"/>
      <c r="E2100" s="552"/>
      <c r="F2100" s="552"/>
      <c r="G2100" s="552"/>
      <c r="H2100" s="552"/>
      <c r="I2100" s="552"/>
      <c r="J2100" s="552"/>
      <c r="K2100" s="552"/>
      <c r="L2100" s="552"/>
      <c r="M2100" s="555"/>
    </row>
    <row r="2101" spans="1:13" ht="18" customHeight="1">
      <c r="A2101" s="530" t="s">
        <v>434</v>
      </c>
      <c r="B2101" s="531"/>
      <c r="C2101" s="531"/>
      <c r="D2101" s="531"/>
      <c r="E2101" s="531"/>
      <c r="F2101" s="531"/>
      <c r="G2101" s="531"/>
      <c r="H2101" s="531"/>
      <c r="I2101" s="531"/>
      <c r="J2101" s="531"/>
      <c r="K2101" s="531"/>
      <c r="L2101" s="531"/>
      <c r="M2101" s="556"/>
    </row>
    <row r="2102" spans="1:13" ht="18" customHeight="1">
      <c r="A2102" s="534" t="s">
        <v>435</v>
      </c>
      <c r="B2102" s="535"/>
      <c r="C2102" s="545"/>
      <c r="D2102" s="543"/>
      <c r="E2102" s="543"/>
      <c r="F2102" s="543"/>
      <c r="G2102" s="544"/>
      <c r="H2102" s="194" t="s">
        <v>436</v>
      </c>
      <c r="I2102" s="164"/>
      <c r="J2102" s="539"/>
      <c r="K2102" s="539"/>
      <c r="L2102" s="539"/>
      <c r="M2102" s="540"/>
    </row>
    <row r="2103" spans="1:13" ht="18" customHeight="1">
      <c r="A2103" s="534" t="s">
        <v>437</v>
      </c>
      <c r="B2103" s="535"/>
      <c r="C2103" s="545"/>
      <c r="D2103" s="543"/>
      <c r="E2103" s="543"/>
      <c r="F2103" s="543"/>
      <c r="G2103" s="544"/>
      <c r="H2103" s="194" t="s">
        <v>438</v>
      </c>
      <c r="I2103" s="164"/>
      <c r="J2103" s="539"/>
      <c r="K2103" s="539"/>
      <c r="L2103" s="539"/>
      <c r="M2103" s="540"/>
    </row>
    <row r="2104" spans="1:13" ht="18" customHeight="1">
      <c r="A2104" s="534" t="s">
        <v>439</v>
      </c>
      <c r="B2104" s="535"/>
      <c r="C2104" s="542"/>
      <c r="D2104" s="543"/>
      <c r="E2104" s="543"/>
      <c r="F2104" s="543"/>
      <c r="G2104" s="544"/>
      <c r="H2104" s="194" t="s">
        <v>440</v>
      </c>
      <c r="I2104" s="164"/>
      <c r="J2104" s="539"/>
      <c r="K2104" s="539"/>
      <c r="L2104" s="539"/>
      <c r="M2104" s="540"/>
    </row>
    <row r="2105" spans="1:13" ht="18" customHeight="1">
      <c r="A2105" s="534" t="s">
        <v>441</v>
      </c>
      <c r="B2105" s="535"/>
      <c r="C2105" s="545"/>
      <c r="D2105" s="543"/>
      <c r="E2105" s="543"/>
      <c r="F2105" s="543"/>
      <c r="G2105" s="544"/>
      <c r="H2105" s="519" t="s">
        <v>134</v>
      </c>
      <c r="I2105" s="520"/>
      <c r="J2105" s="539"/>
      <c r="K2105" s="539"/>
      <c r="L2105" s="539"/>
      <c r="M2105" s="540"/>
    </row>
    <row r="2106" spans="1:13" ht="18" customHeight="1">
      <c r="A2106" s="527" t="s">
        <v>442</v>
      </c>
      <c r="B2106" s="528"/>
      <c r="C2106" s="528"/>
      <c r="D2106" s="528"/>
      <c r="E2106" s="528"/>
      <c r="F2106" s="528"/>
      <c r="G2106" s="528"/>
      <c r="H2106" s="528"/>
      <c r="I2106" s="528"/>
      <c r="J2106" s="528"/>
      <c r="K2106" s="528"/>
      <c r="L2106" s="528"/>
      <c r="M2106" s="529"/>
    </row>
    <row r="2107" spans="1:13" ht="18" customHeight="1">
      <c r="A2107" s="541" t="s">
        <v>443</v>
      </c>
      <c r="B2107" s="528" t="s">
        <v>444</v>
      </c>
      <c r="C2107" s="528"/>
      <c r="D2107" s="528"/>
      <c r="E2107" s="528"/>
      <c r="F2107" s="528"/>
      <c r="G2107" s="528"/>
      <c r="H2107" s="528" t="s">
        <v>445</v>
      </c>
      <c r="I2107" s="528"/>
      <c r="J2107" s="528"/>
      <c r="K2107" s="528"/>
      <c r="L2107" s="528"/>
      <c r="M2107" s="529"/>
    </row>
    <row r="2108" spans="1:13" ht="18" customHeight="1">
      <c r="A2108" s="541"/>
      <c r="B2108" s="165" t="s">
        <v>446</v>
      </c>
      <c r="C2108" s="165" t="s">
        <v>447</v>
      </c>
      <c r="D2108" s="165" t="s">
        <v>448</v>
      </c>
      <c r="E2108" s="165" t="s">
        <v>449</v>
      </c>
      <c r="F2108" s="165">
        <v>100</v>
      </c>
      <c r="G2108" s="166" t="s">
        <v>126</v>
      </c>
      <c r="H2108" s="165" t="s">
        <v>450</v>
      </c>
      <c r="I2108" s="165" t="s">
        <v>447</v>
      </c>
      <c r="J2108" s="165" t="s">
        <v>448</v>
      </c>
      <c r="K2108" s="165" t="s">
        <v>451</v>
      </c>
      <c r="L2108" s="165">
        <v>100</v>
      </c>
      <c r="M2108" s="167" t="s">
        <v>126</v>
      </c>
    </row>
    <row r="2109" spans="1:13" ht="18" customHeight="1">
      <c r="A2109" s="192" t="s">
        <v>5</v>
      </c>
      <c r="B2109" s="148"/>
      <c r="C2109" s="196"/>
      <c r="D2109" s="196"/>
      <c r="E2109" s="148"/>
      <c r="F2109" s="150"/>
      <c r="G2109" s="196"/>
      <c r="H2109" s="198"/>
      <c r="I2109" s="198"/>
      <c r="J2109" s="198"/>
      <c r="K2109" s="169"/>
      <c r="L2109" s="150"/>
      <c r="M2109" s="199"/>
    </row>
    <row r="2110" spans="1:13" ht="18" customHeight="1">
      <c r="A2110" s="192" t="s">
        <v>6</v>
      </c>
      <c r="B2110" s="149"/>
      <c r="C2110" s="196"/>
      <c r="D2110" s="196"/>
      <c r="E2110" s="196"/>
      <c r="F2110" s="150"/>
      <c r="G2110" s="196"/>
      <c r="H2110" s="198"/>
      <c r="I2110" s="198"/>
      <c r="J2110" s="198"/>
      <c r="K2110" s="198"/>
      <c r="L2110" s="150"/>
      <c r="M2110" s="199"/>
    </row>
    <row r="2111" spans="1:13" ht="18" customHeight="1">
      <c r="A2111" s="192" t="s">
        <v>452</v>
      </c>
      <c r="B2111" s="196"/>
      <c r="C2111" s="196"/>
      <c r="D2111" s="196"/>
      <c r="E2111" s="196"/>
      <c r="F2111" s="191"/>
      <c r="G2111" s="196"/>
      <c r="H2111" s="198"/>
      <c r="I2111" s="196"/>
      <c r="J2111" s="196"/>
      <c r="K2111" s="151"/>
      <c r="L2111" s="191"/>
      <c r="M2111" s="199"/>
    </row>
    <row r="2112" spans="1:13" ht="18" customHeight="1">
      <c r="A2112" s="192" t="s">
        <v>417</v>
      </c>
      <c r="B2112" s="196"/>
      <c r="C2112" s="196"/>
      <c r="D2112" s="196"/>
      <c r="E2112" s="196"/>
      <c r="F2112" s="191"/>
      <c r="G2112" s="196"/>
      <c r="H2112" s="152"/>
      <c r="I2112" s="153"/>
      <c r="J2112" s="153"/>
      <c r="K2112" s="154"/>
      <c r="L2112" s="191"/>
      <c r="M2112" s="199"/>
    </row>
    <row r="2113" spans="1:13" ht="18" customHeight="1">
      <c r="A2113" s="192" t="s">
        <v>9</v>
      </c>
      <c r="B2113" s="196"/>
      <c r="C2113" s="196"/>
      <c r="D2113" s="196"/>
      <c r="E2113" s="155"/>
      <c r="F2113" s="147"/>
      <c r="G2113" s="196"/>
      <c r="H2113" s="196"/>
      <c r="I2113" s="196"/>
      <c r="J2113" s="196"/>
      <c r="K2113" s="198"/>
      <c r="L2113" s="196"/>
      <c r="M2113" s="199"/>
    </row>
    <row r="2114" spans="1:13" ht="18" customHeight="1">
      <c r="A2114" s="192" t="s">
        <v>418</v>
      </c>
      <c r="B2114" s="196"/>
      <c r="C2114" s="196"/>
      <c r="D2114" s="196"/>
      <c r="E2114" s="156"/>
      <c r="F2114" s="198"/>
      <c r="G2114" s="196"/>
      <c r="H2114" s="196"/>
      <c r="I2114" s="196"/>
      <c r="J2114" s="196"/>
      <c r="K2114" s="156"/>
      <c r="L2114" s="198"/>
      <c r="M2114" s="199"/>
    </row>
    <row r="2115" spans="1:13" ht="18" customHeight="1">
      <c r="A2115" s="192" t="s">
        <v>453</v>
      </c>
      <c r="B2115" s="196"/>
      <c r="C2115" s="196"/>
      <c r="D2115" s="196"/>
      <c r="E2115" s="198"/>
      <c r="F2115" s="196"/>
      <c r="G2115" s="196"/>
      <c r="H2115" s="196"/>
      <c r="I2115" s="196"/>
      <c r="J2115" s="196"/>
      <c r="K2115" s="198"/>
      <c r="L2115" s="196"/>
      <c r="M2115" s="199"/>
    </row>
    <row r="2116" spans="1:13" ht="18" customHeight="1">
      <c r="A2116" s="193" t="s">
        <v>454</v>
      </c>
      <c r="B2116" s="193"/>
      <c r="C2116" s="195" t="s">
        <v>455</v>
      </c>
      <c r="D2116" s="187">
        <f>(F2109+F2110+F2111+F2112+F2113)</f>
        <v>0</v>
      </c>
      <c r="E2116" s="170"/>
      <c r="F2116" s="195" t="s">
        <v>456</v>
      </c>
      <c r="G2116" s="170">
        <f>(D2116/450)*100</f>
        <v>0</v>
      </c>
      <c r="H2116" s="170"/>
      <c r="I2116" s="171"/>
      <c r="J2116" s="536" t="s">
        <v>457</v>
      </c>
      <c r="K2116" s="536"/>
      <c r="L2116" s="522" t="str">
        <f>IF(G2116&gt;=91,"A1",IF(G2116&gt;=81,"A2",IF(G2116&gt;=71,"B1",IF(G2116&gt;=61,"B2",IF(G2116&gt;=51,"C1",IF(G2116&gt;=41,"C2",IF(G2116&gt;=33,"D","E")))))))</f>
        <v>E</v>
      </c>
      <c r="M2116" s="522" t="str">
        <f t="shared" ref="M2116:M2118" si="84">IF(K2116&gt;=91,"A1",IF(K2116&gt;=81,"A2",IF(K2116&gt;=71,"B1",IF(K2116&gt;=61,"B2",IF(K2116&gt;=51,"C1",IF(K2116&gt;=41,"C2",IF(K2116&gt;=33,"D","E")))))))</f>
        <v>E</v>
      </c>
    </row>
    <row r="2117" spans="1:13" ht="18" customHeight="1">
      <c r="A2117" s="172" t="s">
        <v>458</v>
      </c>
      <c r="B2117" s="193"/>
      <c r="C2117" s="195" t="s">
        <v>459</v>
      </c>
      <c r="D2117" s="187">
        <f>(L2109+L2110+L2111+L2112+L2113)</f>
        <v>0</v>
      </c>
      <c r="E2117" s="170"/>
      <c r="F2117" s="195" t="s">
        <v>460</v>
      </c>
      <c r="G2117" s="173">
        <f>D2117/450*100</f>
        <v>0</v>
      </c>
      <c r="H2117" s="173"/>
      <c r="I2117" s="174"/>
      <c r="J2117" s="536" t="s">
        <v>461</v>
      </c>
      <c r="K2117" s="536"/>
      <c r="L2117" s="522" t="str">
        <f>IF(G2117&gt;=91,"A1",IF(G2117&gt;=81,"A2",IF(G2117&gt;=71,"B1",IF(G2117&gt;=61,"B2",IF(G2117&gt;=51,"C1",IF(G2117&gt;=41,"C2",IF(G2117&gt;=33,"D","E")))))))</f>
        <v>E</v>
      </c>
      <c r="M2117" s="522" t="str">
        <f t="shared" si="84"/>
        <v>E</v>
      </c>
    </row>
    <row r="2118" spans="1:13" ht="18" customHeight="1">
      <c r="A2118" s="197" t="s">
        <v>462</v>
      </c>
      <c r="B2118" s="197"/>
      <c r="C2118" s="197">
        <f>(D2116+D2117)</f>
        <v>0</v>
      </c>
      <c r="D2118" s="197" t="s">
        <v>463</v>
      </c>
      <c r="E2118" s="197"/>
      <c r="G2118" s="197"/>
      <c r="H2118" s="197"/>
      <c r="I2118" s="197">
        <f>(C2118/900)*100</f>
        <v>0</v>
      </c>
      <c r="J2118" s="197" t="s">
        <v>464</v>
      </c>
      <c r="K2118" s="197"/>
      <c r="L2118" s="537" t="str">
        <f>IF(I2118&gt;=91,"A1",IF(I2118&gt;=81,"A2",IF(I2118&gt;=71,"B1",IF(I2118&gt;=61,"B2",IF(I2118&gt;=51,"C1",IF(I2118&gt;=41,"C2",IF(I2118&gt;=33,"D","E")))))))</f>
        <v>E</v>
      </c>
      <c r="M2118" s="537" t="str">
        <f t="shared" si="84"/>
        <v>E</v>
      </c>
    </row>
    <row r="2119" spans="1:13" ht="18" customHeight="1">
      <c r="A2119" s="538" t="s">
        <v>227</v>
      </c>
      <c r="B2119" s="539"/>
      <c r="C2119" s="539"/>
      <c r="D2119" s="539"/>
      <c r="E2119" s="539"/>
      <c r="F2119" s="539"/>
      <c r="G2119" s="539"/>
      <c r="H2119" s="539"/>
      <c r="I2119" s="539"/>
      <c r="J2119" s="539"/>
      <c r="K2119" s="539"/>
      <c r="L2119" s="539"/>
      <c r="M2119" s="540"/>
    </row>
    <row r="2120" spans="1:13" ht="18" customHeight="1">
      <c r="A2120" s="527" t="s">
        <v>228</v>
      </c>
      <c r="B2120" s="528"/>
      <c r="C2120" s="528"/>
      <c r="D2120" s="528"/>
      <c r="E2120" s="528"/>
      <c r="F2120" s="528"/>
      <c r="G2120" s="528"/>
      <c r="H2120" s="528"/>
      <c r="I2120" s="528"/>
      <c r="J2120" s="528"/>
      <c r="K2120" s="528"/>
      <c r="L2120" s="528"/>
      <c r="M2120" s="529"/>
    </row>
    <row r="2121" spans="1:13" ht="18" customHeight="1">
      <c r="A2121" s="527" t="s">
        <v>229</v>
      </c>
      <c r="B2121" s="528"/>
      <c r="C2121" s="528"/>
      <c r="D2121" s="528"/>
      <c r="E2121" s="528"/>
      <c r="F2121" s="528" t="s">
        <v>230</v>
      </c>
      <c r="G2121" s="528"/>
      <c r="H2121" s="528"/>
      <c r="I2121" s="528"/>
      <c r="J2121" s="528"/>
      <c r="K2121" s="528" t="s">
        <v>465</v>
      </c>
      <c r="L2121" s="528"/>
      <c r="M2121" s="529"/>
    </row>
    <row r="2122" spans="1:13" ht="18" customHeight="1">
      <c r="A2122" s="519" t="s">
        <v>231</v>
      </c>
      <c r="B2122" s="520"/>
      <c r="C2122" s="520"/>
      <c r="D2122" s="520"/>
      <c r="E2122" s="520"/>
      <c r="F2122" s="521" t="s">
        <v>236</v>
      </c>
      <c r="G2122" s="522"/>
      <c r="H2122" s="522"/>
      <c r="I2122" s="522"/>
      <c r="J2122" s="522"/>
      <c r="K2122" s="521" t="s">
        <v>236</v>
      </c>
      <c r="L2122" s="522"/>
      <c r="M2122" s="523"/>
    </row>
    <row r="2123" spans="1:13" ht="18" customHeight="1">
      <c r="A2123" s="527" t="s">
        <v>233</v>
      </c>
      <c r="B2123" s="528"/>
      <c r="C2123" s="528"/>
      <c r="D2123" s="528"/>
      <c r="E2123" s="528"/>
      <c r="F2123" s="528"/>
      <c r="G2123" s="528"/>
      <c r="H2123" s="528"/>
      <c r="I2123" s="528"/>
      <c r="J2123" s="528"/>
      <c r="K2123" s="528"/>
      <c r="L2123" s="528"/>
      <c r="M2123" s="529"/>
    </row>
    <row r="2124" spans="1:13" ht="18" customHeight="1">
      <c r="A2124" s="527" t="s">
        <v>229</v>
      </c>
      <c r="B2124" s="528"/>
      <c r="C2124" s="528"/>
      <c r="D2124" s="528"/>
      <c r="E2124" s="528"/>
      <c r="F2124" s="528" t="s">
        <v>230</v>
      </c>
      <c r="G2124" s="528"/>
      <c r="H2124" s="528"/>
      <c r="I2124" s="528"/>
      <c r="J2124" s="528"/>
      <c r="K2124" s="528" t="s">
        <v>465</v>
      </c>
      <c r="L2124" s="528"/>
      <c r="M2124" s="529"/>
    </row>
    <row r="2125" spans="1:13" ht="18" customHeight="1">
      <c r="A2125" s="534" t="s">
        <v>234</v>
      </c>
      <c r="B2125" s="535"/>
      <c r="C2125" s="535"/>
      <c r="D2125" s="535"/>
      <c r="E2125" s="535"/>
      <c r="F2125" s="528"/>
      <c r="G2125" s="528"/>
      <c r="H2125" s="528"/>
      <c r="I2125" s="528"/>
      <c r="J2125" s="528"/>
      <c r="K2125" s="528"/>
      <c r="L2125" s="528"/>
      <c r="M2125" s="529"/>
    </row>
    <row r="2126" spans="1:13" ht="18" customHeight="1">
      <c r="A2126" s="534" t="s">
        <v>235</v>
      </c>
      <c r="B2126" s="535"/>
      <c r="C2126" s="535"/>
      <c r="D2126" s="535"/>
      <c r="E2126" s="535"/>
      <c r="F2126" s="521"/>
      <c r="G2126" s="522"/>
      <c r="H2126" s="522"/>
      <c r="I2126" s="522"/>
      <c r="J2126" s="522"/>
      <c r="K2126" s="521"/>
      <c r="L2126" s="522"/>
      <c r="M2126" s="523"/>
    </row>
    <row r="2127" spans="1:13" ht="18" customHeight="1">
      <c r="A2127" s="530" t="s">
        <v>237</v>
      </c>
      <c r="B2127" s="531"/>
      <c r="C2127" s="531"/>
      <c r="D2127" s="531"/>
      <c r="E2127" s="532"/>
      <c r="F2127" s="524"/>
      <c r="G2127" s="525"/>
      <c r="H2127" s="525"/>
      <c r="I2127" s="525"/>
      <c r="J2127" s="533"/>
      <c r="K2127" s="524"/>
      <c r="L2127" s="525"/>
      <c r="M2127" s="526"/>
    </row>
    <row r="2128" spans="1:13" ht="18" customHeight="1">
      <c r="A2128" s="530" t="s">
        <v>238</v>
      </c>
      <c r="B2128" s="531"/>
      <c r="C2128" s="531"/>
      <c r="D2128" s="531"/>
      <c r="E2128" s="532"/>
      <c r="F2128" s="524"/>
      <c r="G2128" s="525"/>
      <c r="H2128" s="525"/>
      <c r="I2128" s="525"/>
      <c r="J2128" s="533"/>
      <c r="K2128" s="524"/>
      <c r="L2128" s="525"/>
      <c r="M2128" s="526"/>
    </row>
    <row r="2129" spans="1:13" ht="18" customHeight="1">
      <c r="A2129" s="527" t="s">
        <v>239</v>
      </c>
      <c r="B2129" s="528"/>
      <c r="C2129" s="528"/>
      <c r="D2129" s="528"/>
      <c r="E2129" s="528"/>
      <c r="F2129" s="528"/>
      <c r="G2129" s="528"/>
      <c r="H2129" s="528"/>
      <c r="I2129" s="528"/>
      <c r="J2129" s="528"/>
      <c r="K2129" s="528"/>
      <c r="L2129" s="528"/>
      <c r="M2129" s="529"/>
    </row>
    <row r="2130" spans="1:13" ht="18" customHeight="1">
      <c r="A2130" s="527" t="s">
        <v>229</v>
      </c>
      <c r="B2130" s="528"/>
      <c r="C2130" s="528"/>
      <c r="D2130" s="528"/>
      <c r="E2130" s="528"/>
      <c r="F2130" s="528" t="s">
        <v>230</v>
      </c>
      <c r="G2130" s="528"/>
      <c r="H2130" s="528"/>
      <c r="I2130" s="528"/>
      <c r="J2130" s="528"/>
      <c r="K2130" s="528" t="s">
        <v>465</v>
      </c>
      <c r="L2130" s="528"/>
      <c r="M2130" s="529"/>
    </row>
    <row r="2131" spans="1:13" ht="18" customHeight="1">
      <c r="A2131" s="519" t="s">
        <v>240</v>
      </c>
      <c r="B2131" s="520"/>
      <c r="C2131" s="520"/>
      <c r="D2131" s="520"/>
      <c r="E2131" s="520"/>
      <c r="F2131" s="520"/>
      <c r="G2131" s="521"/>
      <c r="H2131" s="522"/>
      <c r="I2131" s="522"/>
      <c r="J2131" s="522"/>
      <c r="K2131" s="522"/>
      <c r="L2131" s="522"/>
      <c r="M2131" s="523"/>
    </row>
    <row r="2132" spans="1:13" ht="18" customHeight="1">
      <c r="A2132" s="192" t="s">
        <v>466</v>
      </c>
      <c r="B2132" s="524"/>
      <c r="C2132" s="525"/>
      <c r="D2132" s="525"/>
      <c r="E2132" s="525"/>
      <c r="F2132" s="525"/>
      <c r="G2132" s="525"/>
      <c r="H2132" s="525"/>
      <c r="I2132" s="525"/>
      <c r="J2132" s="525"/>
      <c r="K2132" s="525"/>
      <c r="L2132" s="525"/>
      <c r="M2132" s="526"/>
    </row>
    <row r="2133" spans="1:13" ht="18" customHeight="1">
      <c r="A2133" s="192" t="s">
        <v>195</v>
      </c>
      <c r="B2133" s="524"/>
      <c r="C2133" s="525"/>
      <c r="D2133" s="525"/>
      <c r="E2133" s="525"/>
      <c r="F2133" s="525"/>
      <c r="G2133" s="525"/>
      <c r="H2133" s="525"/>
      <c r="I2133" s="525"/>
      <c r="J2133" s="525"/>
      <c r="K2133" s="525"/>
      <c r="L2133" s="525"/>
      <c r="M2133" s="526"/>
    </row>
    <row r="2134" spans="1:13" ht="18" customHeight="1">
      <c r="A2134" s="527" t="s">
        <v>467</v>
      </c>
      <c r="B2134" s="528"/>
      <c r="C2134" s="528"/>
      <c r="D2134" s="522"/>
      <c r="E2134" s="522"/>
      <c r="F2134" s="522"/>
      <c r="G2134" s="522"/>
      <c r="H2134" s="522"/>
      <c r="I2134" s="522"/>
      <c r="J2134" s="528" t="s">
        <v>468</v>
      </c>
      <c r="K2134" s="528"/>
      <c r="L2134" s="528"/>
      <c r="M2134" s="529"/>
    </row>
    <row r="2135" spans="1:13" ht="18" customHeight="1">
      <c r="A2135" s="527"/>
      <c r="B2135" s="528"/>
      <c r="C2135" s="528"/>
      <c r="D2135" s="522"/>
      <c r="E2135" s="522"/>
      <c r="F2135" s="522"/>
      <c r="G2135" s="522"/>
      <c r="H2135" s="522"/>
      <c r="I2135" s="522"/>
      <c r="J2135" s="528"/>
      <c r="K2135" s="528"/>
      <c r="L2135" s="528"/>
      <c r="M2135" s="529"/>
    </row>
    <row r="2136" spans="1:13" ht="18" customHeight="1">
      <c r="A2136" s="527"/>
      <c r="B2136" s="528"/>
      <c r="C2136" s="528"/>
      <c r="D2136" s="522"/>
      <c r="E2136" s="522"/>
      <c r="F2136" s="522"/>
      <c r="G2136" s="522"/>
      <c r="H2136" s="522"/>
      <c r="I2136" s="522"/>
      <c r="J2136" s="528"/>
      <c r="K2136" s="528"/>
      <c r="L2136" s="528"/>
      <c r="M2136" s="529"/>
    </row>
    <row r="2137" spans="1:13" ht="18" customHeight="1">
      <c r="A2137" s="527"/>
      <c r="B2137" s="528"/>
      <c r="C2137" s="528"/>
      <c r="D2137" s="522"/>
      <c r="E2137" s="522"/>
      <c r="F2137" s="522"/>
      <c r="G2137" s="522"/>
      <c r="H2137" s="522"/>
      <c r="I2137" s="522"/>
      <c r="J2137" s="528"/>
      <c r="K2137" s="528"/>
      <c r="L2137" s="528"/>
      <c r="M2137" s="529"/>
    </row>
    <row r="2138" spans="1:13" ht="18" customHeight="1">
      <c r="A2138" s="514" t="s">
        <v>243</v>
      </c>
      <c r="B2138" s="515"/>
      <c r="C2138" s="515"/>
      <c r="D2138" s="515"/>
      <c r="E2138" s="515"/>
      <c r="F2138" s="515"/>
      <c r="G2138" s="515"/>
      <c r="H2138" s="516" t="s">
        <v>244</v>
      </c>
      <c r="I2138" s="517"/>
      <c r="J2138" s="517"/>
      <c r="K2138" s="517"/>
      <c r="L2138" s="517"/>
      <c r="M2138" s="518"/>
    </row>
    <row r="2139" spans="1:13" ht="18" customHeight="1">
      <c r="A2139" s="200" t="s">
        <v>245</v>
      </c>
      <c r="B2139" s="515" t="s">
        <v>12</v>
      </c>
      <c r="C2139" s="515"/>
      <c r="D2139" s="177" t="s">
        <v>245</v>
      </c>
      <c r="E2139" s="201"/>
      <c r="F2139" s="515" t="s">
        <v>12</v>
      </c>
      <c r="G2139" s="515"/>
      <c r="H2139" s="179"/>
      <c r="I2139" s="179"/>
      <c r="J2139" s="180" t="s">
        <v>246</v>
      </c>
      <c r="K2139" s="179"/>
      <c r="L2139" s="181" t="s">
        <v>12</v>
      </c>
      <c r="M2139" s="182"/>
    </row>
    <row r="2140" spans="1:13" ht="18" customHeight="1">
      <c r="A2140" s="183" t="s">
        <v>247</v>
      </c>
      <c r="B2140" s="511" t="s">
        <v>221</v>
      </c>
      <c r="C2140" s="511"/>
      <c r="D2140" s="511" t="s">
        <v>248</v>
      </c>
      <c r="E2140" s="511"/>
      <c r="F2140" s="511" t="s">
        <v>249</v>
      </c>
      <c r="G2140" s="511"/>
      <c r="H2140" s="179"/>
      <c r="I2140" s="179"/>
      <c r="J2140" s="512">
        <v>3</v>
      </c>
      <c r="K2140" s="513"/>
      <c r="L2140" s="201" t="s">
        <v>236</v>
      </c>
      <c r="M2140" s="182"/>
    </row>
    <row r="2141" spans="1:13" ht="18" customHeight="1">
      <c r="A2141" s="183" t="s">
        <v>250</v>
      </c>
      <c r="B2141" s="511" t="s">
        <v>251</v>
      </c>
      <c r="C2141" s="511"/>
      <c r="D2141" s="511" t="s">
        <v>252</v>
      </c>
      <c r="E2141" s="511"/>
      <c r="F2141" s="511" t="s">
        <v>253</v>
      </c>
      <c r="G2141" s="511"/>
      <c r="H2141" s="179"/>
      <c r="I2141" s="179"/>
      <c r="J2141" s="512">
        <v>2</v>
      </c>
      <c r="K2141" s="513"/>
      <c r="L2141" s="201" t="s">
        <v>232</v>
      </c>
      <c r="M2141" s="182"/>
    </row>
    <row r="2142" spans="1:13" ht="18" customHeight="1">
      <c r="A2142" s="183" t="s">
        <v>254</v>
      </c>
      <c r="B2142" s="511" t="s">
        <v>255</v>
      </c>
      <c r="C2142" s="511"/>
      <c r="D2142" s="511" t="s">
        <v>256</v>
      </c>
      <c r="E2142" s="511"/>
      <c r="F2142" s="511" t="s">
        <v>257</v>
      </c>
      <c r="G2142" s="511"/>
      <c r="H2142" s="179"/>
      <c r="I2142" s="179"/>
      <c r="J2142" s="512">
        <v>1</v>
      </c>
      <c r="K2142" s="513"/>
      <c r="L2142" s="201" t="s">
        <v>258</v>
      </c>
      <c r="M2142" s="182"/>
    </row>
    <row r="2143" spans="1:13" ht="18" customHeight="1" thickBot="1">
      <c r="A2143" s="184" t="s">
        <v>259</v>
      </c>
      <c r="B2143" s="509" t="s">
        <v>260</v>
      </c>
      <c r="C2143" s="509"/>
      <c r="D2143" s="510" t="s">
        <v>261</v>
      </c>
      <c r="E2143" s="510"/>
      <c r="F2143" s="510" t="s">
        <v>262</v>
      </c>
      <c r="G2143" s="510"/>
      <c r="H2143" s="185"/>
      <c r="I2143" s="185"/>
      <c r="J2143" s="185"/>
      <c r="K2143" s="185"/>
      <c r="L2143" s="185"/>
      <c r="M2143" s="186"/>
    </row>
    <row r="2148" spans="1:13" ht="18" customHeight="1" thickBot="1"/>
    <row r="2149" spans="1:13" ht="18" customHeight="1">
      <c r="A2149" s="157"/>
      <c r="B2149" s="557" t="s">
        <v>426</v>
      </c>
      <c r="C2149" s="557"/>
      <c r="D2149" s="557"/>
      <c r="E2149" s="557"/>
      <c r="F2149" s="557"/>
      <c r="G2149" s="557"/>
      <c r="H2149" s="557"/>
      <c r="I2149" s="558"/>
      <c r="J2149" s="559" t="s">
        <v>427</v>
      </c>
      <c r="K2149" s="557"/>
      <c r="L2149" s="557"/>
      <c r="M2149" s="560"/>
    </row>
    <row r="2150" spans="1:13" ht="18" customHeight="1">
      <c r="A2150" s="546" t="s">
        <v>428</v>
      </c>
      <c r="B2150" s="547"/>
      <c r="C2150" s="547"/>
      <c r="D2150" s="547"/>
      <c r="E2150" s="547"/>
      <c r="F2150" s="547"/>
      <c r="G2150" s="547"/>
      <c r="H2150" s="547"/>
      <c r="I2150" s="547"/>
      <c r="J2150" s="547"/>
      <c r="K2150" s="547"/>
      <c r="L2150" s="547"/>
      <c r="M2150" s="548"/>
    </row>
    <row r="2151" spans="1:13" ht="18" customHeight="1">
      <c r="A2151" s="158"/>
      <c r="B2151" s="549" t="s">
        <v>429</v>
      </c>
      <c r="C2151" s="549"/>
      <c r="D2151" s="549"/>
      <c r="E2151" s="550"/>
      <c r="F2151" s="159" t="s">
        <v>430</v>
      </c>
      <c r="G2151" s="159"/>
      <c r="H2151" s="551" t="s">
        <v>431</v>
      </c>
      <c r="I2151" s="552"/>
      <c r="J2151" s="553"/>
      <c r="K2151" s="160" t="s">
        <v>432</v>
      </c>
      <c r="L2151" s="193"/>
      <c r="M2151" s="162"/>
    </row>
    <row r="2152" spans="1:13" ht="18" customHeight="1">
      <c r="A2152" s="554" t="s">
        <v>433</v>
      </c>
      <c r="B2152" s="552"/>
      <c r="C2152" s="552"/>
      <c r="D2152" s="552"/>
      <c r="E2152" s="552"/>
      <c r="F2152" s="552"/>
      <c r="G2152" s="552"/>
      <c r="H2152" s="552"/>
      <c r="I2152" s="552"/>
      <c r="J2152" s="552"/>
      <c r="K2152" s="552"/>
      <c r="L2152" s="552"/>
      <c r="M2152" s="555"/>
    </row>
    <row r="2153" spans="1:13" ht="18" customHeight="1">
      <c r="A2153" s="530" t="s">
        <v>434</v>
      </c>
      <c r="B2153" s="531"/>
      <c r="C2153" s="531"/>
      <c r="D2153" s="531"/>
      <c r="E2153" s="531"/>
      <c r="F2153" s="531"/>
      <c r="G2153" s="531"/>
      <c r="H2153" s="531"/>
      <c r="I2153" s="531"/>
      <c r="J2153" s="531"/>
      <c r="K2153" s="531"/>
      <c r="L2153" s="531"/>
      <c r="M2153" s="556"/>
    </row>
    <row r="2154" spans="1:13" ht="18" customHeight="1">
      <c r="A2154" s="534" t="s">
        <v>435</v>
      </c>
      <c r="B2154" s="535"/>
      <c r="C2154" s="545"/>
      <c r="D2154" s="543"/>
      <c r="E2154" s="543"/>
      <c r="F2154" s="543"/>
      <c r="G2154" s="544"/>
      <c r="H2154" s="194" t="s">
        <v>436</v>
      </c>
      <c r="I2154" s="164"/>
      <c r="J2154" s="539"/>
      <c r="K2154" s="539"/>
      <c r="L2154" s="539"/>
      <c r="M2154" s="540"/>
    </row>
    <row r="2155" spans="1:13" ht="18" customHeight="1">
      <c r="A2155" s="534" t="s">
        <v>437</v>
      </c>
      <c r="B2155" s="535"/>
      <c r="C2155" s="545"/>
      <c r="D2155" s="543"/>
      <c r="E2155" s="543"/>
      <c r="F2155" s="543"/>
      <c r="G2155" s="544"/>
      <c r="H2155" s="194" t="s">
        <v>438</v>
      </c>
      <c r="I2155" s="164"/>
      <c r="J2155" s="539"/>
      <c r="K2155" s="539"/>
      <c r="L2155" s="539"/>
      <c r="M2155" s="540"/>
    </row>
    <row r="2156" spans="1:13" ht="18" customHeight="1">
      <c r="A2156" s="534" t="s">
        <v>439</v>
      </c>
      <c r="B2156" s="535"/>
      <c r="C2156" s="542"/>
      <c r="D2156" s="543"/>
      <c r="E2156" s="543"/>
      <c r="F2156" s="543"/>
      <c r="G2156" s="544"/>
      <c r="H2156" s="194" t="s">
        <v>440</v>
      </c>
      <c r="I2156" s="164"/>
      <c r="J2156" s="539"/>
      <c r="K2156" s="539"/>
      <c r="L2156" s="539"/>
      <c r="M2156" s="540"/>
    </row>
    <row r="2157" spans="1:13" ht="18" customHeight="1">
      <c r="A2157" s="534" t="s">
        <v>441</v>
      </c>
      <c r="B2157" s="535"/>
      <c r="C2157" s="545"/>
      <c r="D2157" s="543"/>
      <c r="E2157" s="543"/>
      <c r="F2157" s="543"/>
      <c r="G2157" s="544"/>
      <c r="H2157" s="519" t="s">
        <v>134</v>
      </c>
      <c r="I2157" s="520"/>
      <c r="J2157" s="539"/>
      <c r="K2157" s="539"/>
      <c r="L2157" s="539"/>
      <c r="M2157" s="540"/>
    </row>
    <row r="2158" spans="1:13" ht="18" customHeight="1">
      <c r="A2158" s="527" t="s">
        <v>442</v>
      </c>
      <c r="B2158" s="528"/>
      <c r="C2158" s="528"/>
      <c r="D2158" s="528"/>
      <c r="E2158" s="528"/>
      <c r="F2158" s="528"/>
      <c r="G2158" s="528"/>
      <c r="H2158" s="528"/>
      <c r="I2158" s="528"/>
      <c r="J2158" s="528"/>
      <c r="K2158" s="528"/>
      <c r="L2158" s="528"/>
      <c r="M2158" s="529"/>
    </row>
    <row r="2159" spans="1:13" ht="18" customHeight="1">
      <c r="A2159" s="541" t="s">
        <v>443</v>
      </c>
      <c r="B2159" s="528" t="s">
        <v>444</v>
      </c>
      <c r="C2159" s="528"/>
      <c r="D2159" s="528"/>
      <c r="E2159" s="528"/>
      <c r="F2159" s="528"/>
      <c r="G2159" s="528"/>
      <c r="H2159" s="528" t="s">
        <v>445</v>
      </c>
      <c r="I2159" s="528"/>
      <c r="J2159" s="528"/>
      <c r="K2159" s="528"/>
      <c r="L2159" s="528"/>
      <c r="M2159" s="529"/>
    </row>
    <row r="2160" spans="1:13" ht="18" customHeight="1">
      <c r="A2160" s="541"/>
      <c r="B2160" s="165" t="s">
        <v>446</v>
      </c>
      <c r="C2160" s="165" t="s">
        <v>447</v>
      </c>
      <c r="D2160" s="165" t="s">
        <v>448</v>
      </c>
      <c r="E2160" s="165" t="s">
        <v>449</v>
      </c>
      <c r="F2160" s="165">
        <v>100</v>
      </c>
      <c r="G2160" s="166" t="s">
        <v>126</v>
      </c>
      <c r="H2160" s="165" t="s">
        <v>450</v>
      </c>
      <c r="I2160" s="165" t="s">
        <v>447</v>
      </c>
      <c r="J2160" s="165" t="s">
        <v>448</v>
      </c>
      <c r="K2160" s="165" t="s">
        <v>451</v>
      </c>
      <c r="L2160" s="165">
        <v>100</v>
      </c>
      <c r="M2160" s="167" t="s">
        <v>126</v>
      </c>
    </row>
    <row r="2161" spans="1:13" ht="18" customHeight="1">
      <c r="A2161" s="192" t="s">
        <v>5</v>
      </c>
      <c r="B2161" s="148"/>
      <c r="C2161" s="196"/>
      <c r="D2161" s="196"/>
      <c r="E2161" s="148"/>
      <c r="F2161" s="150"/>
      <c r="G2161" s="196"/>
      <c r="H2161" s="198"/>
      <c r="I2161" s="198"/>
      <c r="J2161" s="198"/>
      <c r="K2161" s="169"/>
      <c r="L2161" s="150"/>
      <c r="M2161" s="199"/>
    </row>
    <row r="2162" spans="1:13" ht="18" customHeight="1">
      <c r="A2162" s="192" t="s">
        <v>6</v>
      </c>
      <c r="B2162" s="149"/>
      <c r="C2162" s="196"/>
      <c r="D2162" s="196"/>
      <c r="E2162" s="196"/>
      <c r="F2162" s="150"/>
      <c r="G2162" s="196"/>
      <c r="H2162" s="198"/>
      <c r="I2162" s="198"/>
      <c r="J2162" s="198"/>
      <c r="K2162" s="198"/>
      <c r="L2162" s="150"/>
      <c r="M2162" s="199"/>
    </row>
    <row r="2163" spans="1:13" ht="18" customHeight="1">
      <c r="A2163" s="192" t="s">
        <v>452</v>
      </c>
      <c r="B2163" s="196"/>
      <c r="C2163" s="196"/>
      <c r="D2163" s="196"/>
      <c r="E2163" s="196"/>
      <c r="F2163" s="191"/>
      <c r="G2163" s="196"/>
      <c r="H2163" s="198"/>
      <c r="I2163" s="196"/>
      <c r="J2163" s="196"/>
      <c r="K2163" s="151"/>
      <c r="L2163" s="191"/>
      <c r="M2163" s="199"/>
    </row>
    <row r="2164" spans="1:13" ht="18" customHeight="1">
      <c r="A2164" s="192" t="s">
        <v>417</v>
      </c>
      <c r="B2164" s="196"/>
      <c r="C2164" s="196"/>
      <c r="D2164" s="196"/>
      <c r="E2164" s="196"/>
      <c r="F2164" s="191"/>
      <c r="G2164" s="196"/>
      <c r="H2164" s="152"/>
      <c r="I2164" s="153"/>
      <c r="J2164" s="153"/>
      <c r="K2164" s="154"/>
      <c r="L2164" s="191"/>
      <c r="M2164" s="199"/>
    </row>
    <row r="2165" spans="1:13" ht="18" customHeight="1">
      <c r="A2165" s="192" t="s">
        <v>9</v>
      </c>
      <c r="B2165" s="196"/>
      <c r="C2165" s="196"/>
      <c r="D2165" s="196"/>
      <c r="E2165" s="155"/>
      <c r="F2165" s="147"/>
      <c r="G2165" s="196"/>
      <c r="H2165" s="196"/>
      <c r="I2165" s="196"/>
      <c r="J2165" s="196"/>
      <c r="K2165" s="198"/>
      <c r="L2165" s="196"/>
      <c r="M2165" s="199"/>
    </row>
    <row r="2166" spans="1:13" ht="18" customHeight="1">
      <c r="A2166" s="192" t="s">
        <v>418</v>
      </c>
      <c r="B2166" s="196"/>
      <c r="C2166" s="196"/>
      <c r="D2166" s="196"/>
      <c r="E2166" s="156"/>
      <c r="F2166" s="198"/>
      <c r="G2166" s="196"/>
      <c r="H2166" s="196"/>
      <c r="I2166" s="196"/>
      <c r="J2166" s="196"/>
      <c r="K2166" s="156"/>
      <c r="L2166" s="198"/>
      <c r="M2166" s="199"/>
    </row>
    <row r="2167" spans="1:13" ht="18" customHeight="1">
      <c r="A2167" s="192" t="s">
        <v>453</v>
      </c>
      <c r="B2167" s="196"/>
      <c r="C2167" s="196"/>
      <c r="D2167" s="196"/>
      <c r="E2167" s="198"/>
      <c r="F2167" s="196"/>
      <c r="G2167" s="196"/>
      <c r="H2167" s="196"/>
      <c r="I2167" s="196"/>
      <c r="J2167" s="196"/>
      <c r="K2167" s="198"/>
      <c r="L2167" s="196"/>
      <c r="M2167" s="199"/>
    </row>
    <row r="2168" spans="1:13" ht="18" customHeight="1">
      <c r="A2168" s="193" t="s">
        <v>454</v>
      </c>
      <c r="B2168" s="193"/>
      <c r="C2168" s="195" t="s">
        <v>455</v>
      </c>
      <c r="D2168" s="187">
        <f>(F2161+F2162+F2163+F2164+F2165)</f>
        <v>0</v>
      </c>
      <c r="E2168" s="170"/>
      <c r="F2168" s="195" t="s">
        <v>456</v>
      </c>
      <c r="G2168" s="170">
        <f>(D2168/450)*100</f>
        <v>0</v>
      </c>
      <c r="H2168" s="170"/>
      <c r="I2168" s="171"/>
      <c r="J2168" s="536" t="s">
        <v>457</v>
      </c>
      <c r="K2168" s="536"/>
      <c r="L2168" s="522" t="str">
        <f>IF(G2168&gt;=91,"A1",IF(G2168&gt;=81,"A2",IF(G2168&gt;=71,"B1",IF(G2168&gt;=61,"B2",IF(G2168&gt;=51,"C1",IF(G2168&gt;=41,"C2",IF(G2168&gt;=33,"D","E")))))))</f>
        <v>E</v>
      </c>
      <c r="M2168" s="522" t="str">
        <f t="shared" ref="M2168:M2170" si="85">IF(K2168&gt;=91,"A1",IF(K2168&gt;=81,"A2",IF(K2168&gt;=71,"B1",IF(K2168&gt;=61,"B2",IF(K2168&gt;=51,"C1",IF(K2168&gt;=41,"C2",IF(K2168&gt;=33,"D","E")))))))</f>
        <v>E</v>
      </c>
    </row>
    <row r="2169" spans="1:13" ht="18" customHeight="1">
      <c r="A2169" s="172" t="s">
        <v>458</v>
      </c>
      <c r="B2169" s="193"/>
      <c r="C2169" s="195" t="s">
        <v>459</v>
      </c>
      <c r="D2169" s="187">
        <f>(L2161+L2162+L2163+L2164+L2165)</f>
        <v>0</v>
      </c>
      <c r="E2169" s="170"/>
      <c r="F2169" s="195" t="s">
        <v>460</v>
      </c>
      <c r="G2169" s="173">
        <f>D2169/450*100</f>
        <v>0</v>
      </c>
      <c r="H2169" s="173"/>
      <c r="I2169" s="174"/>
      <c r="J2169" s="536" t="s">
        <v>461</v>
      </c>
      <c r="K2169" s="536"/>
      <c r="L2169" s="522" t="str">
        <f>IF(G2169&gt;=91,"A1",IF(G2169&gt;=81,"A2",IF(G2169&gt;=71,"B1",IF(G2169&gt;=61,"B2",IF(G2169&gt;=51,"C1",IF(G2169&gt;=41,"C2",IF(G2169&gt;=33,"D","E")))))))</f>
        <v>E</v>
      </c>
      <c r="M2169" s="522" t="str">
        <f t="shared" si="85"/>
        <v>E</v>
      </c>
    </row>
    <row r="2170" spans="1:13" ht="18" customHeight="1">
      <c r="A2170" s="197" t="s">
        <v>462</v>
      </c>
      <c r="B2170" s="197"/>
      <c r="C2170" s="197">
        <f>(D2168+D2169)</f>
        <v>0</v>
      </c>
      <c r="D2170" s="197" t="s">
        <v>463</v>
      </c>
      <c r="E2170" s="197"/>
      <c r="G2170" s="197"/>
      <c r="H2170" s="197"/>
      <c r="I2170" s="197">
        <f>(C2170/900)*100</f>
        <v>0</v>
      </c>
      <c r="J2170" s="197" t="s">
        <v>464</v>
      </c>
      <c r="K2170" s="197"/>
      <c r="L2170" s="537" t="str">
        <f>IF(I2170&gt;=91,"A1",IF(I2170&gt;=81,"A2",IF(I2170&gt;=71,"B1",IF(I2170&gt;=61,"B2",IF(I2170&gt;=51,"C1",IF(I2170&gt;=41,"C2",IF(I2170&gt;=33,"D","E")))))))</f>
        <v>E</v>
      </c>
      <c r="M2170" s="537" t="str">
        <f t="shared" si="85"/>
        <v>E</v>
      </c>
    </row>
    <row r="2171" spans="1:13" ht="18" customHeight="1">
      <c r="A2171" s="538" t="s">
        <v>227</v>
      </c>
      <c r="B2171" s="539"/>
      <c r="C2171" s="539"/>
      <c r="D2171" s="539"/>
      <c r="E2171" s="539"/>
      <c r="F2171" s="539"/>
      <c r="G2171" s="539"/>
      <c r="H2171" s="539"/>
      <c r="I2171" s="539"/>
      <c r="J2171" s="539"/>
      <c r="K2171" s="539"/>
      <c r="L2171" s="539"/>
      <c r="M2171" s="540"/>
    </row>
    <row r="2172" spans="1:13" ht="18" customHeight="1">
      <c r="A2172" s="527" t="s">
        <v>228</v>
      </c>
      <c r="B2172" s="528"/>
      <c r="C2172" s="528"/>
      <c r="D2172" s="528"/>
      <c r="E2172" s="528"/>
      <c r="F2172" s="528"/>
      <c r="G2172" s="528"/>
      <c r="H2172" s="528"/>
      <c r="I2172" s="528"/>
      <c r="J2172" s="528"/>
      <c r="K2172" s="528"/>
      <c r="L2172" s="528"/>
      <c r="M2172" s="529"/>
    </row>
    <row r="2173" spans="1:13" ht="18" customHeight="1">
      <c r="A2173" s="527" t="s">
        <v>229</v>
      </c>
      <c r="B2173" s="528"/>
      <c r="C2173" s="528"/>
      <c r="D2173" s="528"/>
      <c r="E2173" s="528"/>
      <c r="F2173" s="528" t="s">
        <v>230</v>
      </c>
      <c r="G2173" s="528"/>
      <c r="H2173" s="528"/>
      <c r="I2173" s="528"/>
      <c r="J2173" s="528"/>
      <c r="K2173" s="528" t="s">
        <v>465</v>
      </c>
      <c r="L2173" s="528"/>
      <c r="M2173" s="529"/>
    </row>
    <row r="2174" spans="1:13" ht="18" customHeight="1">
      <c r="A2174" s="519" t="s">
        <v>231</v>
      </c>
      <c r="B2174" s="520"/>
      <c r="C2174" s="520"/>
      <c r="D2174" s="520"/>
      <c r="E2174" s="520"/>
      <c r="F2174" s="521" t="s">
        <v>236</v>
      </c>
      <c r="G2174" s="522"/>
      <c r="H2174" s="522"/>
      <c r="I2174" s="522"/>
      <c r="J2174" s="522"/>
      <c r="K2174" s="521" t="s">
        <v>236</v>
      </c>
      <c r="L2174" s="522"/>
      <c r="M2174" s="523"/>
    </row>
    <row r="2175" spans="1:13" ht="18" customHeight="1">
      <c r="A2175" s="527" t="s">
        <v>233</v>
      </c>
      <c r="B2175" s="528"/>
      <c r="C2175" s="528"/>
      <c r="D2175" s="528"/>
      <c r="E2175" s="528"/>
      <c r="F2175" s="528"/>
      <c r="G2175" s="528"/>
      <c r="H2175" s="528"/>
      <c r="I2175" s="528"/>
      <c r="J2175" s="528"/>
      <c r="K2175" s="528"/>
      <c r="L2175" s="528"/>
      <c r="M2175" s="529"/>
    </row>
    <row r="2176" spans="1:13" ht="18" customHeight="1">
      <c r="A2176" s="527" t="s">
        <v>229</v>
      </c>
      <c r="B2176" s="528"/>
      <c r="C2176" s="528"/>
      <c r="D2176" s="528"/>
      <c r="E2176" s="528"/>
      <c r="F2176" s="528" t="s">
        <v>230</v>
      </c>
      <c r="G2176" s="528"/>
      <c r="H2176" s="528"/>
      <c r="I2176" s="528"/>
      <c r="J2176" s="528"/>
      <c r="K2176" s="528" t="s">
        <v>465</v>
      </c>
      <c r="L2176" s="528"/>
      <c r="M2176" s="529"/>
    </row>
    <row r="2177" spans="1:13" ht="18" customHeight="1">
      <c r="A2177" s="534" t="s">
        <v>234</v>
      </c>
      <c r="B2177" s="535"/>
      <c r="C2177" s="535"/>
      <c r="D2177" s="535"/>
      <c r="E2177" s="535"/>
      <c r="F2177" s="528"/>
      <c r="G2177" s="528"/>
      <c r="H2177" s="528"/>
      <c r="I2177" s="528"/>
      <c r="J2177" s="528"/>
      <c r="K2177" s="528"/>
      <c r="L2177" s="528"/>
      <c r="M2177" s="529"/>
    </row>
    <row r="2178" spans="1:13" ht="18" customHeight="1">
      <c r="A2178" s="534" t="s">
        <v>235</v>
      </c>
      <c r="B2178" s="535"/>
      <c r="C2178" s="535"/>
      <c r="D2178" s="535"/>
      <c r="E2178" s="535"/>
      <c r="F2178" s="521"/>
      <c r="G2178" s="522"/>
      <c r="H2178" s="522"/>
      <c r="I2178" s="522"/>
      <c r="J2178" s="522"/>
      <c r="K2178" s="521"/>
      <c r="L2178" s="522"/>
      <c r="M2178" s="523"/>
    </row>
    <row r="2179" spans="1:13" ht="18" customHeight="1">
      <c r="A2179" s="530" t="s">
        <v>237</v>
      </c>
      <c r="B2179" s="531"/>
      <c r="C2179" s="531"/>
      <c r="D2179" s="531"/>
      <c r="E2179" s="532"/>
      <c r="F2179" s="524"/>
      <c r="G2179" s="525"/>
      <c r="H2179" s="525"/>
      <c r="I2179" s="525"/>
      <c r="J2179" s="533"/>
      <c r="K2179" s="524"/>
      <c r="L2179" s="525"/>
      <c r="M2179" s="526"/>
    </row>
    <row r="2180" spans="1:13" ht="18" customHeight="1">
      <c r="A2180" s="530" t="s">
        <v>238</v>
      </c>
      <c r="B2180" s="531"/>
      <c r="C2180" s="531"/>
      <c r="D2180" s="531"/>
      <c r="E2180" s="532"/>
      <c r="F2180" s="524"/>
      <c r="G2180" s="525"/>
      <c r="H2180" s="525"/>
      <c r="I2180" s="525"/>
      <c r="J2180" s="533"/>
      <c r="K2180" s="524"/>
      <c r="L2180" s="525"/>
      <c r="M2180" s="526"/>
    </row>
    <row r="2181" spans="1:13" ht="18" customHeight="1">
      <c r="A2181" s="527" t="s">
        <v>239</v>
      </c>
      <c r="B2181" s="528"/>
      <c r="C2181" s="528"/>
      <c r="D2181" s="528"/>
      <c r="E2181" s="528"/>
      <c r="F2181" s="528"/>
      <c r="G2181" s="528"/>
      <c r="H2181" s="528"/>
      <c r="I2181" s="528"/>
      <c r="J2181" s="528"/>
      <c r="K2181" s="528"/>
      <c r="L2181" s="528"/>
      <c r="M2181" s="529"/>
    </row>
    <row r="2182" spans="1:13" ht="18" customHeight="1">
      <c r="A2182" s="527" t="s">
        <v>229</v>
      </c>
      <c r="B2182" s="528"/>
      <c r="C2182" s="528"/>
      <c r="D2182" s="528"/>
      <c r="E2182" s="528"/>
      <c r="F2182" s="528" t="s">
        <v>230</v>
      </c>
      <c r="G2182" s="528"/>
      <c r="H2182" s="528"/>
      <c r="I2182" s="528"/>
      <c r="J2182" s="528"/>
      <c r="K2182" s="528" t="s">
        <v>465</v>
      </c>
      <c r="L2182" s="528"/>
      <c r="M2182" s="529"/>
    </row>
    <row r="2183" spans="1:13" ht="18" customHeight="1">
      <c r="A2183" s="519" t="s">
        <v>240</v>
      </c>
      <c r="B2183" s="520"/>
      <c r="C2183" s="520"/>
      <c r="D2183" s="520"/>
      <c r="E2183" s="520"/>
      <c r="F2183" s="520"/>
      <c r="G2183" s="521"/>
      <c r="H2183" s="522"/>
      <c r="I2183" s="522"/>
      <c r="J2183" s="522"/>
      <c r="K2183" s="522"/>
      <c r="L2183" s="522"/>
      <c r="M2183" s="523"/>
    </row>
    <row r="2184" spans="1:13" ht="18" customHeight="1">
      <c r="A2184" s="192" t="s">
        <v>466</v>
      </c>
      <c r="B2184" s="524"/>
      <c r="C2184" s="525"/>
      <c r="D2184" s="525"/>
      <c r="E2184" s="525"/>
      <c r="F2184" s="525"/>
      <c r="G2184" s="525"/>
      <c r="H2184" s="525"/>
      <c r="I2184" s="525"/>
      <c r="J2184" s="525"/>
      <c r="K2184" s="525"/>
      <c r="L2184" s="525"/>
      <c r="M2184" s="526"/>
    </row>
    <row r="2185" spans="1:13" ht="18" customHeight="1">
      <c r="A2185" s="192" t="s">
        <v>195</v>
      </c>
      <c r="B2185" s="524"/>
      <c r="C2185" s="525"/>
      <c r="D2185" s="525"/>
      <c r="E2185" s="525"/>
      <c r="F2185" s="525"/>
      <c r="G2185" s="525"/>
      <c r="H2185" s="525"/>
      <c r="I2185" s="525"/>
      <c r="J2185" s="525"/>
      <c r="K2185" s="525"/>
      <c r="L2185" s="525"/>
      <c r="M2185" s="526"/>
    </row>
    <row r="2186" spans="1:13" ht="18" customHeight="1">
      <c r="A2186" s="527" t="s">
        <v>467</v>
      </c>
      <c r="B2186" s="528"/>
      <c r="C2186" s="528"/>
      <c r="D2186" s="522"/>
      <c r="E2186" s="522"/>
      <c r="F2186" s="522"/>
      <c r="G2186" s="522"/>
      <c r="H2186" s="522"/>
      <c r="I2186" s="522"/>
      <c r="J2186" s="528" t="s">
        <v>468</v>
      </c>
      <c r="K2186" s="528"/>
      <c r="L2186" s="528"/>
      <c r="M2186" s="529"/>
    </row>
    <row r="2187" spans="1:13" ht="18" customHeight="1">
      <c r="A2187" s="527"/>
      <c r="B2187" s="528"/>
      <c r="C2187" s="528"/>
      <c r="D2187" s="522"/>
      <c r="E2187" s="522"/>
      <c r="F2187" s="522"/>
      <c r="G2187" s="522"/>
      <c r="H2187" s="522"/>
      <c r="I2187" s="522"/>
      <c r="J2187" s="528"/>
      <c r="K2187" s="528"/>
      <c r="L2187" s="528"/>
      <c r="M2187" s="529"/>
    </row>
    <row r="2188" spans="1:13" ht="18" customHeight="1">
      <c r="A2188" s="527"/>
      <c r="B2188" s="528"/>
      <c r="C2188" s="528"/>
      <c r="D2188" s="522"/>
      <c r="E2188" s="522"/>
      <c r="F2188" s="522"/>
      <c r="G2188" s="522"/>
      <c r="H2188" s="522"/>
      <c r="I2188" s="522"/>
      <c r="J2188" s="528"/>
      <c r="K2188" s="528"/>
      <c r="L2188" s="528"/>
      <c r="M2188" s="529"/>
    </row>
    <row r="2189" spans="1:13" ht="18" customHeight="1">
      <c r="A2189" s="527"/>
      <c r="B2189" s="528"/>
      <c r="C2189" s="528"/>
      <c r="D2189" s="522"/>
      <c r="E2189" s="522"/>
      <c r="F2189" s="522"/>
      <c r="G2189" s="522"/>
      <c r="H2189" s="522"/>
      <c r="I2189" s="522"/>
      <c r="J2189" s="528"/>
      <c r="K2189" s="528"/>
      <c r="L2189" s="528"/>
      <c r="M2189" s="529"/>
    </row>
    <row r="2190" spans="1:13" ht="18" customHeight="1">
      <c r="A2190" s="514" t="s">
        <v>243</v>
      </c>
      <c r="B2190" s="515"/>
      <c r="C2190" s="515"/>
      <c r="D2190" s="515"/>
      <c r="E2190" s="515"/>
      <c r="F2190" s="515"/>
      <c r="G2190" s="515"/>
      <c r="H2190" s="516" t="s">
        <v>244</v>
      </c>
      <c r="I2190" s="517"/>
      <c r="J2190" s="517"/>
      <c r="K2190" s="517"/>
      <c r="L2190" s="517"/>
      <c r="M2190" s="518"/>
    </row>
    <row r="2191" spans="1:13" ht="18" customHeight="1">
      <c r="A2191" s="200" t="s">
        <v>245</v>
      </c>
      <c r="B2191" s="515" t="s">
        <v>12</v>
      </c>
      <c r="C2191" s="515"/>
      <c r="D2191" s="177" t="s">
        <v>245</v>
      </c>
      <c r="E2191" s="201"/>
      <c r="F2191" s="515" t="s">
        <v>12</v>
      </c>
      <c r="G2191" s="515"/>
      <c r="H2191" s="179"/>
      <c r="I2191" s="179"/>
      <c r="J2191" s="180" t="s">
        <v>246</v>
      </c>
      <c r="K2191" s="179"/>
      <c r="L2191" s="181" t="s">
        <v>12</v>
      </c>
      <c r="M2191" s="182"/>
    </row>
    <row r="2192" spans="1:13" ht="18" customHeight="1">
      <c r="A2192" s="183" t="s">
        <v>247</v>
      </c>
      <c r="B2192" s="511" t="s">
        <v>221</v>
      </c>
      <c r="C2192" s="511"/>
      <c r="D2192" s="511" t="s">
        <v>248</v>
      </c>
      <c r="E2192" s="511"/>
      <c r="F2192" s="511" t="s">
        <v>249</v>
      </c>
      <c r="G2192" s="511"/>
      <c r="H2192" s="179"/>
      <c r="I2192" s="179"/>
      <c r="J2192" s="512">
        <v>3</v>
      </c>
      <c r="K2192" s="513"/>
      <c r="L2192" s="201" t="s">
        <v>236</v>
      </c>
      <c r="M2192" s="182"/>
    </row>
    <row r="2193" spans="1:13" ht="18" customHeight="1">
      <c r="A2193" s="183" t="s">
        <v>250</v>
      </c>
      <c r="B2193" s="511" t="s">
        <v>251</v>
      </c>
      <c r="C2193" s="511"/>
      <c r="D2193" s="511" t="s">
        <v>252</v>
      </c>
      <c r="E2193" s="511"/>
      <c r="F2193" s="511" t="s">
        <v>253</v>
      </c>
      <c r="G2193" s="511"/>
      <c r="H2193" s="179"/>
      <c r="I2193" s="179"/>
      <c r="J2193" s="512">
        <v>2</v>
      </c>
      <c r="K2193" s="513"/>
      <c r="L2193" s="201" t="s">
        <v>232</v>
      </c>
      <c r="M2193" s="182"/>
    </row>
    <row r="2194" spans="1:13" ht="18" customHeight="1">
      <c r="A2194" s="183" t="s">
        <v>254</v>
      </c>
      <c r="B2194" s="511" t="s">
        <v>255</v>
      </c>
      <c r="C2194" s="511"/>
      <c r="D2194" s="511" t="s">
        <v>256</v>
      </c>
      <c r="E2194" s="511"/>
      <c r="F2194" s="511" t="s">
        <v>257</v>
      </c>
      <c r="G2194" s="511"/>
      <c r="H2194" s="179"/>
      <c r="I2194" s="179"/>
      <c r="J2194" s="512">
        <v>1</v>
      </c>
      <c r="K2194" s="513"/>
      <c r="L2194" s="201" t="s">
        <v>258</v>
      </c>
      <c r="M2194" s="182"/>
    </row>
    <row r="2195" spans="1:13" ht="18" customHeight="1" thickBot="1">
      <c r="A2195" s="184" t="s">
        <v>259</v>
      </c>
      <c r="B2195" s="509" t="s">
        <v>260</v>
      </c>
      <c r="C2195" s="509"/>
      <c r="D2195" s="510" t="s">
        <v>261</v>
      </c>
      <c r="E2195" s="510"/>
      <c r="F2195" s="510" t="s">
        <v>262</v>
      </c>
      <c r="G2195" s="510"/>
      <c r="H2195" s="185"/>
      <c r="I2195" s="185"/>
      <c r="J2195" s="185"/>
      <c r="K2195" s="185"/>
      <c r="L2195" s="185"/>
      <c r="M2195" s="186"/>
    </row>
    <row r="2199" spans="1:13" ht="18" customHeight="1" thickBot="1"/>
    <row r="2200" spans="1:13" ht="18" customHeight="1">
      <c r="A2200" s="157"/>
      <c r="B2200" s="557" t="s">
        <v>426</v>
      </c>
      <c r="C2200" s="557"/>
      <c r="D2200" s="557"/>
      <c r="E2200" s="557"/>
      <c r="F2200" s="557"/>
      <c r="G2200" s="557"/>
      <c r="H2200" s="557"/>
      <c r="I2200" s="558"/>
      <c r="J2200" s="559" t="s">
        <v>427</v>
      </c>
      <c r="K2200" s="557"/>
      <c r="L2200" s="557"/>
      <c r="M2200" s="560"/>
    </row>
    <row r="2201" spans="1:13" ht="18" customHeight="1">
      <c r="A2201" s="546" t="s">
        <v>428</v>
      </c>
      <c r="B2201" s="547"/>
      <c r="C2201" s="547"/>
      <c r="D2201" s="547"/>
      <c r="E2201" s="547"/>
      <c r="F2201" s="547"/>
      <c r="G2201" s="547"/>
      <c r="H2201" s="547"/>
      <c r="I2201" s="547"/>
      <c r="J2201" s="547"/>
      <c r="K2201" s="547"/>
      <c r="L2201" s="547"/>
      <c r="M2201" s="548"/>
    </row>
    <row r="2202" spans="1:13" ht="18" customHeight="1">
      <c r="A2202" s="158"/>
      <c r="B2202" s="549" t="s">
        <v>429</v>
      </c>
      <c r="C2202" s="549"/>
      <c r="D2202" s="549"/>
      <c r="E2202" s="550"/>
      <c r="F2202" s="159" t="s">
        <v>430</v>
      </c>
      <c r="G2202" s="159"/>
      <c r="H2202" s="551" t="s">
        <v>431</v>
      </c>
      <c r="I2202" s="552"/>
      <c r="J2202" s="553"/>
      <c r="K2202" s="160" t="s">
        <v>432</v>
      </c>
      <c r="L2202" s="193"/>
      <c r="M2202" s="162"/>
    </row>
    <row r="2203" spans="1:13" ht="18" customHeight="1">
      <c r="A2203" s="554" t="s">
        <v>433</v>
      </c>
      <c r="B2203" s="552"/>
      <c r="C2203" s="552"/>
      <c r="D2203" s="552"/>
      <c r="E2203" s="552"/>
      <c r="F2203" s="552"/>
      <c r="G2203" s="552"/>
      <c r="H2203" s="552"/>
      <c r="I2203" s="552"/>
      <c r="J2203" s="552"/>
      <c r="K2203" s="552"/>
      <c r="L2203" s="552"/>
      <c r="M2203" s="555"/>
    </row>
    <row r="2204" spans="1:13" ht="18" customHeight="1">
      <c r="A2204" s="530" t="s">
        <v>434</v>
      </c>
      <c r="B2204" s="531"/>
      <c r="C2204" s="531"/>
      <c r="D2204" s="531"/>
      <c r="E2204" s="531"/>
      <c r="F2204" s="531"/>
      <c r="G2204" s="531"/>
      <c r="H2204" s="531"/>
      <c r="I2204" s="531"/>
      <c r="J2204" s="531"/>
      <c r="K2204" s="531"/>
      <c r="L2204" s="531"/>
      <c r="M2204" s="556"/>
    </row>
    <row r="2205" spans="1:13" ht="18" customHeight="1">
      <c r="A2205" s="534" t="s">
        <v>435</v>
      </c>
      <c r="B2205" s="535"/>
      <c r="C2205" s="545"/>
      <c r="D2205" s="543"/>
      <c r="E2205" s="543"/>
      <c r="F2205" s="543"/>
      <c r="G2205" s="544"/>
      <c r="H2205" s="194" t="s">
        <v>436</v>
      </c>
      <c r="I2205" s="164"/>
      <c r="J2205" s="539"/>
      <c r="K2205" s="539"/>
      <c r="L2205" s="539"/>
      <c r="M2205" s="540"/>
    </row>
    <row r="2206" spans="1:13" ht="18" customHeight="1">
      <c r="A2206" s="534" t="s">
        <v>437</v>
      </c>
      <c r="B2206" s="535"/>
      <c r="C2206" s="545"/>
      <c r="D2206" s="543"/>
      <c r="E2206" s="543"/>
      <c r="F2206" s="543"/>
      <c r="G2206" s="544"/>
      <c r="H2206" s="194" t="s">
        <v>438</v>
      </c>
      <c r="I2206" s="164"/>
      <c r="J2206" s="539"/>
      <c r="K2206" s="539"/>
      <c r="L2206" s="539"/>
      <c r="M2206" s="540"/>
    </row>
    <row r="2207" spans="1:13" ht="18" customHeight="1">
      <c r="A2207" s="534" t="s">
        <v>439</v>
      </c>
      <c r="B2207" s="535"/>
      <c r="C2207" s="542"/>
      <c r="D2207" s="543"/>
      <c r="E2207" s="543"/>
      <c r="F2207" s="543"/>
      <c r="G2207" s="544"/>
      <c r="H2207" s="194" t="s">
        <v>440</v>
      </c>
      <c r="I2207" s="164"/>
      <c r="J2207" s="539"/>
      <c r="K2207" s="539"/>
      <c r="L2207" s="539"/>
      <c r="M2207" s="540"/>
    </row>
    <row r="2208" spans="1:13" ht="18" customHeight="1">
      <c r="A2208" s="534" t="s">
        <v>441</v>
      </c>
      <c r="B2208" s="535"/>
      <c r="C2208" s="545"/>
      <c r="D2208" s="543"/>
      <c r="E2208" s="543"/>
      <c r="F2208" s="543"/>
      <c r="G2208" s="544"/>
      <c r="H2208" s="519" t="s">
        <v>134</v>
      </c>
      <c r="I2208" s="520"/>
      <c r="J2208" s="539"/>
      <c r="K2208" s="539"/>
      <c r="L2208" s="539"/>
      <c r="M2208" s="540"/>
    </row>
    <row r="2209" spans="1:13" ht="18" customHeight="1">
      <c r="A2209" s="527" t="s">
        <v>442</v>
      </c>
      <c r="B2209" s="528"/>
      <c r="C2209" s="528"/>
      <c r="D2209" s="528"/>
      <c r="E2209" s="528"/>
      <c r="F2209" s="528"/>
      <c r="G2209" s="528"/>
      <c r="H2209" s="528"/>
      <c r="I2209" s="528"/>
      <c r="J2209" s="528"/>
      <c r="K2209" s="528"/>
      <c r="L2209" s="528"/>
      <c r="M2209" s="529"/>
    </row>
    <row r="2210" spans="1:13" ht="18" customHeight="1">
      <c r="A2210" s="541" t="s">
        <v>443</v>
      </c>
      <c r="B2210" s="528" t="s">
        <v>444</v>
      </c>
      <c r="C2210" s="528"/>
      <c r="D2210" s="528"/>
      <c r="E2210" s="528"/>
      <c r="F2210" s="528"/>
      <c r="G2210" s="528"/>
      <c r="H2210" s="528" t="s">
        <v>445</v>
      </c>
      <c r="I2210" s="528"/>
      <c r="J2210" s="528"/>
      <c r="K2210" s="528"/>
      <c r="L2210" s="528"/>
      <c r="M2210" s="529"/>
    </row>
    <row r="2211" spans="1:13" ht="18" customHeight="1">
      <c r="A2211" s="541"/>
      <c r="B2211" s="165" t="s">
        <v>446</v>
      </c>
      <c r="C2211" s="165" t="s">
        <v>447</v>
      </c>
      <c r="D2211" s="165" t="s">
        <v>448</v>
      </c>
      <c r="E2211" s="165" t="s">
        <v>449</v>
      </c>
      <c r="F2211" s="165">
        <v>100</v>
      </c>
      <c r="G2211" s="166" t="s">
        <v>126</v>
      </c>
      <c r="H2211" s="165" t="s">
        <v>450</v>
      </c>
      <c r="I2211" s="165" t="s">
        <v>447</v>
      </c>
      <c r="J2211" s="165" t="s">
        <v>448</v>
      </c>
      <c r="K2211" s="165" t="s">
        <v>451</v>
      </c>
      <c r="L2211" s="165">
        <v>100</v>
      </c>
      <c r="M2211" s="167" t="s">
        <v>126</v>
      </c>
    </row>
    <row r="2212" spans="1:13" ht="18" customHeight="1">
      <c r="A2212" s="192" t="s">
        <v>5</v>
      </c>
      <c r="B2212" s="148"/>
      <c r="C2212" s="196"/>
      <c r="D2212" s="196"/>
      <c r="E2212" s="148"/>
      <c r="F2212" s="150"/>
      <c r="G2212" s="196"/>
      <c r="H2212" s="198"/>
      <c r="I2212" s="198"/>
      <c r="J2212" s="198"/>
      <c r="K2212" s="169"/>
      <c r="L2212" s="150"/>
      <c r="M2212" s="199"/>
    </row>
    <row r="2213" spans="1:13" ht="18" customHeight="1">
      <c r="A2213" s="192" t="s">
        <v>6</v>
      </c>
      <c r="B2213" s="149"/>
      <c r="C2213" s="196"/>
      <c r="D2213" s="196"/>
      <c r="E2213" s="196"/>
      <c r="F2213" s="150"/>
      <c r="G2213" s="196"/>
      <c r="H2213" s="198"/>
      <c r="I2213" s="198"/>
      <c r="J2213" s="198"/>
      <c r="K2213" s="198"/>
      <c r="L2213" s="150"/>
      <c r="M2213" s="199"/>
    </row>
    <row r="2214" spans="1:13" ht="18" customHeight="1">
      <c r="A2214" s="192" t="s">
        <v>452</v>
      </c>
      <c r="B2214" s="196"/>
      <c r="C2214" s="196"/>
      <c r="D2214" s="196"/>
      <c r="E2214" s="196"/>
      <c r="F2214" s="191"/>
      <c r="G2214" s="196"/>
      <c r="H2214" s="198"/>
      <c r="I2214" s="196"/>
      <c r="J2214" s="196"/>
      <c r="K2214" s="151"/>
      <c r="L2214" s="191"/>
      <c r="M2214" s="199"/>
    </row>
    <row r="2215" spans="1:13" ht="18" customHeight="1">
      <c r="A2215" s="192" t="s">
        <v>417</v>
      </c>
      <c r="B2215" s="196"/>
      <c r="C2215" s="196"/>
      <c r="D2215" s="196"/>
      <c r="E2215" s="196"/>
      <c r="F2215" s="191"/>
      <c r="G2215" s="196"/>
      <c r="H2215" s="152"/>
      <c r="I2215" s="153"/>
      <c r="J2215" s="153"/>
      <c r="K2215" s="154"/>
      <c r="L2215" s="191"/>
      <c r="M2215" s="199"/>
    </row>
    <row r="2216" spans="1:13" ht="18" customHeight="1">
      <c r="A2216" s="192" t="s">
        <v>9</v>
      </c>
      <c r="B2216" s="196"/>
      <c r="C2216" s="196"/>
      <c r="D2216" s="196"/>
      <c r="E2216" s="155"/>
      <c r="F2216" s="147"/>
      <c r="G2216" s="196"/>
      <c r="H2216" s="196"/>
      <c r="I2216" s="196"/>
      <c r="J2216" s="196"/>
      <c r="K2216" s="198"/>
      <c r="L2216" s="196"/>
      <c r="M2216" s="199"/>
    </row>
    <row r="2217" spans="1:13" ht="18" customHeight="1">
      <c r="A2217" s="192" t="s">
        <v>418</v>
      </c>
      <c r="B2217" s="196"/>
      <c r="C2217" s="196"/>
      <c r="D2217" s="196"/>
      <c r="E2217" s="156"/>
      <c r="F2217" s="198"/>
      <c r="G2217" s="196"/>
      <c r="H2217" s="196"/>
      <c r="I2217" s="196"/>
      <c r="J2217" s="196"/>
      <c r="K2217" s="156"/>
      <c r="L2217" s="198"/>
      <c r="M2217" s="199"/>
    </row>
    <row r="2218" spans="1:13" ht="18" customHeight="1">
      <c r="A2218" s="192" t="s">
        <v>453</v>
      </c>
      <c r="B2218" s="196"/>
      <c r="C2218" s="196"/>
      <c r="D2218" s="196"/>
      <c r="E2218" s="198"/>
      <c r="F2218" s="196"/>
      <c r="G2218" s="196"/>
      <c r="H2218" s="196"/>
      <c r="I2218" s="196"/>
      <c r="J2218" s="196"/>
      <c r="K2218" s="198"/>
      <c r="L2218" s="196"/>
      <c r="M2218" s="199"/>
    </row>
    <row r="2219" spans="1:13" ht="18" customHeight="1">
      <c r="A2219" s="193" t="s">
        <v>454</v>
      </c>
      <c r="B2219" s="193"/>
      <c r="C2219" s="195" t="s">
        <v>455</v>
      </c>
      <c r="D2219" s="187">
        <f>(F2212+F2213+F2214+F2215+F2216)</f>
        <v>0</v>
      </c>
      <c r="E2219" s="170"/>
      <c r="F2219" s="195" t="s">
        <v>456</v>
      </c>
      <c r="G2219" s="170">
        <f>(D2219/450)*100</f>
        <v>0</v>
      </c>
      <c r="H2219" s="170"/>
      <c r="I2219" s="171"/>
      <c r="J2219" s="536" t="s">
        <v>457</v>
      </c>
      <c r="K2219" s="536"/>
      <c r="L2219" s="522" t="str">
        <f>IF(G2219&gt;=91,"A1",IF(G2219&gt;=81,"A2",IF(G2219&gt;=71,"B1",IF(G2219&gt;=61,"B2",IF(G2219&gt;=51,"C1",IF(G2219&gt;=41,"C2",IF(G2219&gt;=33,"D","E")))))))</f>
        <v>E</v>
      </c>
      <c r="M2219" s="522" t="str">
        <f t="shared" ref="M2219:M2221" si="86">IF(K2219&gt;=91,"A1",IF(K2219&gt;=81,"A2",IF(K2219&gt;=71,"B1",IF(K2219&gt;=61,"B2",IF(K2219&gt;=51,"C1",IF(K2219&gt;=41,"C2",IF(K2219&gt;=33,"D","E")))))))</f>
        <v>E</v>
      </c>
    </row>
    <row r="2220" spans="1:13" ht="18" customHeight="1">
      <c r="A2220" s="172" t="s">
        <v>458</v>
      </c>
      <c r="B2220" s="193"/>
      <c r="C2220" s="195" t="s">
        <v>459</v>
      </c>
      <c r="D2220" s="187">
        <f>(L2212+L2213+L2214+L2215+L2216)</f>
        <v>0</v>
      </c>
      <c r="E2220" s="170"/>
      <c r="F2220" s="195" t="s">
        <v>460</v>
      </c>
      <c r="G2220" s="173">
        <f>D2220/450*100</f>
        <v>0</v>
      </c>
      <c r="H2220" s="173"/>
      <c r="I2220" s="174"/>
      <c r="J2220" s="536" t="s">
        <v>461</v>
      </c>
      <c r="K2220" s="536"/>
      <c r="L2220" s="522" t="str">
        <f>IF(G2220&gt;=91,"A1",IF(G2220&gt;=81,"A2",IF(G2220&gt;=71,"B1",IF(G2220&gt;=61,"B2",IF(G2220&gt;=51,"C1",IF(G2220&gt;=41,"C2",IF(G2220&gt;=33,"D","E")))))))</f>
        <v>E</v>
      </c>
      <c r="M2220" s="522" t="str">
        <f t="shared" si="86"/>
        <v>E</v>
      </c>
    </row>
    <row r="2221" spans="1:13" ht="18" customHeight="1">
      <c r="A2221" s="197" t="s">
        <v>462</v>
      </c>
      <c r="B2221" s="197"/>
      <c r="C2221" s="197">
        <f>(D2219+D2220)</f>
        <v>0</v>
      </c>
      <c r="D2221" s="197" t="s">
        <v>463</v>
      </c>
      <c r="E2221" s="197"/>
      <c r="G2221" s="197"/>
      <c r="H2221" s="197"/>
      <c r="I2221" s="197">
        <f>(C2221/900)*100</f>
        <v>0</v>
      </c>
      <c r="J2221" s="197" t="s">
        <v>464</v>
      </c>
      <c r="K2221" s="197"/>
      <c r="L2221" s="537" t="str">
        <f>IF(I2221&gt;=91,"A1",IF(I2221&gt;=81,"A2",IF(I2221&gt;=71,"B1",IF(I2221&gt;=61,"B2",IF(I2221&gt;=51,"C1",IF(I2221&gt;=41,"C2",IF(I2221&gt;=33,"D","E")))))))</f>
        <v>E</v>
      </c>
      <c r="M2221" s="537" t="str">
        <f t="shared" si="86"/>
        <v>E</v>
      </c>
    </row>
    <row r="2222" spans="1:13" ht="18" customHeight="1">
      <c r="A2222" s="538" t="s">
        <v>227</v>
      </c>
      <c r="B2222" s="539"/>
      <c r="C2222" s="539"/>
      <c r="D2222" s="539"/>
      <c r="E2222" s="539"/>
      <c r="F2222" s="539"/>
      <c r="G2222" s="539"/>
      <c r="H2222" s="539"/>
      <c r="I2222" s="539"/>
      <c r="J2222" s="539"/>
      <c r="K2222" s="539"/>
      <c r="L2222" s="539"/>
      <c r="M2222" s="540"/>
    </row>
    <row r="2223" spans="1:13" ht="18" customHeight="1">
      <c r="A2223" s="527" t="s">
        <v>228</v>
      </c>
      <c r="B2223" s="528"/>
      <c r="C2223" s="528"/>
      <c r="D2223" s="528"/>
      <c r="E2223" s="528"/>
      <c r="F2223" s="528"/>
      <c r="G2223" s="528"/>
      <c r="H2223" s="528"/>
      <c r="I2223" s="528"/>
      <c r="J2223" s="528"/>
      <c r="K2223" s="528"/>
      <c r="L2223" s="528"/>
      <c r="M2223" s="529"/>
    </row>
    <row r="2224" spans="1:13" ht="18" customHeight="1">
      <c r="A2224" s="527" t="s">
        <v>229</v>
      </c>
      <c r="B2224" s="528"/>
      <c r="C2224" s="528"/>
      <c r="D2224" s="528"/>
      <c r="E2224" s="528"/>
      <c r="F2224" s="528" t="s">
        <v>230</v>
      </c>
      <c r="G2224" s="528"/>
      <c r="H2224" s="528"/>
      <c r="I2224" s="528"/>
      <c r="J2224" s="528"/>
      <c r="K2224" s="528" t="s">
        <v>465</v>
      </c>
      <c r="L2224" s="528"/>
      <c r="M2224" s="529"/>
    </row>
    <row r="2225" spans="1:13" ht="18" customHeight="1">
      <c r="A2225" s="519" t="s">
        <v>231</v>
      </c>
      <c r="B2225" s="520"/>
      <c r="C2225" s="520"/>
      <c r="D2225" s="520"/>
      <c r="E2225" s="520"/>
      <c r="F2225" s="521" t="s">
        <v>236</v>
      </c>
      <c r="G2225" s="522"/>
      <c r="H2225" s="522"/>
      <c r="I2225" s="522"/>
      <c r="J2225" s="522"/>
      <c r="K2225" s="521" t="s">
        <v>236</v>
      </c>
      <c r="L2225" s="522"/>
      <c r="M2225" s="523"/>
    </row>
    <row r="2226" spans="1:13" ht="18" customHeight="1">
      <c r="A2226" s="527" t="s">
        <v>233</v>
      </c>
      <c r="B2226" s="528"/>
      <c r="C2226" s="528"/>
      <c r="D2226" s="528"/>
      <c r="E2226" s="528"/>
      <c r="F2226" s="528"/>
      <c r="G2226" s="528"/>
      <c r="H2226" s="528"/>
      <c r="I2226" s="528"/>
      <c r="J2226" s="528"/>
      <c r="K2226" s="528"/>
      <c r="L2226" s="528"/>
      <c r="M2226" s="529"/>
    </row>
    <row r="2227" spans="1:13" ht="18" customHeight="1">
      <c r="A2227" s="527" t="s">
        <v>229</v>
      </c>
      <c r="B2227" s="528"/>
      <c r="C2227" s="528"/>
      <c r="D2227" s="528"/>
      <c r="E2227" s="528"/>
      <c r="F2227" s="528" t="s">
        <v>230</v>
      </c>
      <c r="G2227" s="528"/>
      <c r="H2227" s="528"/>
      <c r="I2227" s="528"/>
      <c r="J2227" s="528"/>
      <c r="K2227" s="528" t="s">
        <v>465</v>
      </c>
      <c r="L2227" s="528"/>
      <c r="M2227" s="529"/>
    </row>
    <row r="2228" spans="1:13" ht="18" customHeight="1">
      <c r="A2228" s="534" t="s">
        <v>234</v>
      </c>
      <c r="B2228" s="535"/>
      <c r="C2228" s="535"/>
      <c r="D2228" s="535"/>
      <c r="E2228" s="535"/>
      <c r="F2228" s="528"/>
      <c r="G2228" s="528"/>
      <c r="H2228" s="528"/>
      <c r="I2228" s="528"/>
      <c r="J2228" s="528"/>
      <c r="K2228" s="528"/>
      <c r="L2228" s="528"/>
      <c r="M2228" s="529"/>
    </row>
    <row r="2229" spans="1:13" ht="18" customHeight="1">
      <c r="A2229" s="534" t="s">
        <v>235</v>
      </c>
      <c r="B2229" s="535"/>
      <c r="C2229" s="535"/>
      <c r="D2229" s="535"/>
      <c r="E2229" s="535"/>
      <c r="F2229" s="521"/>
      <c r="G2229" s="522"/>
      <c r="H2229" s="522"/>
      <c r="I2229" s="522"/>
      <c r="J2229" s="522"/>
      <c r="K2229" s="521"/>
      <c r="L2229" s="522"/>
      <c r="M2229" s="523"/>
    </row>
    <row r="2230" spans="1:13" ht="18" customHeight="1">
      <c r="A2230" s="530" t="s">
        <v>237</v>
      </c>
      <c r="B2230" s="531"/>
      <c r="C2230" s="531"/>
      <c r="D2230" s="531"/>
      <c r="E2230" s="532"/>
      <c r="F2230" s="524"/>
      <c r="G2230" s="525"/>
      <c r="H2230" s="525"/>
      <c r="I2230" s="525"/>
      <c r="J2230" s="533"/>
      <c r="K2230" s="524"/>
      <c r="L2230" s="525"/>
      <c r="M2230" s="526"/>
    </row>
    <row r="2231" spans="1:13" ht="18" customHeight="1">
      <c r="A2231" s="530" t="s">
        <v>238</v>
      </c>
      <c r="B2231" s="531"/>
      <c r="C2231" s="531"/>
      <c r="D2231" s="531"/>
      <c r="E2231" s="532"/>
      <c r="F2231" s="524"/>
      <c r="G2231" s="525"/>
      <c r="H2231" s="525"/>
      <c r="I2231" s="525"/>
      <c r="J2231" s="533"/>
      <c r="K2231" s="524"/>
      <c r="L2231" s="525"/>
      <c r="M2231" s="526"/>
    </row>
    <row r="2232" spans="1:13" ht="18" customHeight="1">
      <c r="A2232" s="527" t="s">
        <v>239</v>
      </c>
      <c r="B2232" s="528"/>
      <c r="C2232" s="528"/>
      <c r="D2232" s="528"/>
      <c r="E2232" s="528"/>
      <c r="F2232" s="528"/>
      <c r="G2232" s="528"/>
      <c r="H2232" s="528"/>
      <c r="I2232" s="528"/>
      <c r="J2232" s="528"/>
      <c r="K2232" s="528"/>
      <c r="L2232" s="528"/>
      <c r="M2232" s="529"/>
    </row>
    <row r="2233" spans="1:13" ht="18" customHeight="1">
      <c r="A2233" s="527" t="s">
        <v>229</v>
      </c>
      <c r="B2233" s="528"/>
      <c r="C2233" s="528"/>
      <c r="D2233" s="528"/>
      <c r="E2233" s="528"/>
      <c r="F2233" s="528" t="s">
        <v>230</v>
      </c>
      <c r="G2233" s="528"/>
      <c r="H2233" s="528"/>
      <c r="I2233" s="528"/>
      <c r="J2233" s="528"/>
      <c r="K2233" s="528" t="s">
        <v>465</v>
      </c>
      <c r="L2233" s="528"/>
      <c r="M2233" s="529"/>
    </row>
    <row r="2234" spans="1:13" ht="18" customHeight="1">
      <c r="A2234" s="519" t="s">
        <v>240</v>
      </c>
      <c r="B2234" s="520"/>
      <c r="C2234" s="520"/>
      <c r="D2234" s="520"/>
      <c r="E2234" s="520"/>
      <c r="F2234" s="520"/>
      <c r="G2234" s="521"/>
      <c r="H2234" s="522"/>
      <c r="I2234" s="522"/>
      <c r="J2234" s="522"/>
      <c r="K2234" s="522"/>
      <c r="L2234" s="522"/>
      <c r="M2234" s="523"/>
    </row>
    <row r="2235" spans="1:13" ht="18" customHeight="1">
      <c r="A2235" s="192" t="s">
        <v>466</v>
      </c>
      <c r="B2235" s="524"/>
      <c r="C2235" s="525"/>
      <c r="D2235" s="525"/>
      <c r="E2235" s="525"/>
      <c r="F2235" s="525"/>
      <c r="G2235" s="525"/>
      <c r="H2235" s="525"/>
      <c r="I2235" s="525"/>
      <c r="J2235" s="525"/>
      <c r="K2235" s="525"/>
      <c r="L2235" s="525"/>
      <c r="M2235" s="526"/>
    </row>
    <row r="2236" spans="1:13" ht="18" customHeight="1">
      <c r="A2236" s="192" t="s">
        <v>195</v>
      </c>
      <c r="B2236" s="524"/>
      <c r="C2236" s="525"/>
      <c r="D2236" s="525"/>
      <c r="E2236" s="525"/>
      <c r="F2236" s="525"/>
      <c r="G2236" s="525"/>
      <c r="H2236" s="525"/>
      <c r="I2236" s="525"/>
      <c r="J2236" s="525"/>
      <c r="K2236" s="525"/>
      <c r="L2236" s="525"/>
      <c r="M2236" s="526"/>
    </row>
    <row r="2237" spans="1:13" ht="18" customHeight="1">
      <c r="A2237" s="527" t="s">
        <v>467</v>
      </c>
      <c r="B2237" s="528"/>
      <c r="C2237" s="528"/>
      <c r="D2237" s="522"/>
      <c r="E2237" s="522"/>
      <c r="F2237" s="522"/>
      <c r="G2237" s="522"/>
      <c r="H2237" s="522"/>
      <c r="I2237" s="522"/>
      <c r="J2237" s="528" t="s">
        <v>468</v>
      </c>
      <c r="K2237" s="528"/>
      <c r="L2237" s="528"/>
      <c r="M2237" s="529"/>
    </row>
    <row r="2238" spans="1:13" ht="18" customHeight="1">
      <c r="A2238" s="527"/>
      <c r="B2238" s="528"/>
      <c r="C2238" s="528"/>
      <c r="D2238" s="522"/>
      <c r="E2238" s="522"/>
      <c r="F2238" s="522"/>
      <c r="G2238" s="522"/>
      <c r="H2238" s="522"/>
      <c r="I2238" s="522"/>
      <c r="J2238" s="528"/>
      <c r="K2238" s="528"/>
      <c r="L2238" s="528"/>
      <c r="M2238" s="529"/>
    </row>
    <row r="2239" spans="1:13" ht="18" customHeight="1">
      <c r="A2239" s="527"/>
      <c r="B2239" s="528"/>
      <c r="C2239" s="528"/>
      <c r="D2239" s="522"/>
      <c r="E2239" s="522"/>
      <c r="F2239" s="522"/>
      <c r="G2239" s="522"/>
      <c r="H2239" s="522"/>
      <c r="I2239" s="522"/>
      <c r="J2239" s="528"/>
      <c r="K2239" s="528"/>
      <c r="L2239" s="528"/>
      <c r="M2239" s="529"/>
    </row>
    <row r="2240" spans="1:13" ht="18" customHeight="1">
      <c r="A2240" s="527"/>
      <c r="B2240" s="528"/>
      <c r="C2240" s="528"/>
      <c r="D2240" s="522"/>
      <c r="E2240" s="522"/>
      <c r="F2240" s="522"/>
      <c r="G2240" s="522"/>
      <c r="H2240" s="522"/>
      <c r="I2240" s="522"/>
      <c r="J2240" s="528"/>
      <c r="K2240" s="528"/>
      <c r="L2240" s="528"/>
      <c r="M2240" s="529"/>
    </row>
    <row r="2241" spans="1:13" ht="18" customHeight="1">
      <c r="A2241" s="514" t="s">
        <v>243</v>
      </c>
      <c r="B2241" s="515"/>
      <c r="C2241" s="515"/>
      <c r="D2241" s="515"/>
      <c r="E2241" s="515"/>
      <c r="F2241" s="515"/>
      <c r="G2241" s="515"/>
      <c r="H2241" s="516" t="s">
        <v>244</v>
      </c>
      <c r="I2241" s="517"/>
      <c r="J2241" s="517"/>
      <c r="K2241" s="517"/>
      <c r="L2241" s="517"/>
      <c r="M2241" s="518"/>
    </row>
    <row r="2242" spans="1:13" ht="18" customHeight="1">
      <c r="A2242" s="200" t="s">
        <v>245</v>
      </c>
      <c r="B2242" s="515" t="s">
        <v>12</v>
      </c>
      <c r="C2242" s="515"/>
      <c r="D2242" s="177" t="s">
        <v>245</v>
      </c>
      <c r="E2242" s="201"/>
      <c r="F2242" s="515" t="s">
        <v>12</v>
      </c>
      <c r="G2242" s="515"/>
      <c r="H2242" s="179"/>
      <c r="I2242" s="179"/>
      <c r="J2242" s="180" t="s">
        <v>246</v>
      </c>
      <c r="K2242" s="179"/>
      <c r="L2242" s="181" t="s">
        <v>12</v>
      </c>
      <c r="M2242" s="182"/>
    </row>
    <row r="2243" spans="1:13" ht="18" customHeight="1">
      <c r="A2243" s="183" t="s">
        <v>247</v>
      </c>
      <c r="B2243" s="511" t="s">
        <v>221</v>
      </c>
      <c r="C2243" s="511"/>
      <c r="D2243" s="511" t="s">
        <v>248</v>
      </c>
      <c r="E2243" s="511"/>
      <c r="F2243" s="511" t="s">
        <v>249</v>
      </c>
      <c r="G2243" s="511"/>
      <c r="H2243" s="179"/>
      <c r="I2243" s="179"/>
      <c r="J2243" s="512">
        <v>3</v>
      </c>
      <c r="K2243" s="513"/>
      <c r="L2243" s="201" t="s">
        <v>236</v>
      </c>
      <c r="M2243" s="182"/>
    </row>
    <row r="2244" spans="1:13" ht="18" customHeight="1">
      <c r="A2244" s="183" t="s">
        <v>250</v>
      </c>
      <c r="B2244" s="511" t="s">
        <v>251</v>
      </c>
      <c r="C2244" s="511"/>
      <c r="D2244" s="511" t="s">
        <v>252</v>
      </c>
      <c r="E2244" s="511"/>
      <c r="F2244" s="511" t="s">
        <v>253</v>
      </c>
      <c r="G2244" s="511"/>
      <c r="H2244" s="179"/>
      <c r="I2244" s="179"/>
      <c r="J2244" s="512">
        <v>2</v>
      </c>
      <c r="K2244" s="513"/>
      <c r="L2244" s="201" t="s">
        <v>232</v>
      </c>
      <c r="M2244" s="182"/>
    </row>
    <row r="2245" spans="1:13" ht="18" customHeight="1">
      <c r="A2245" s="183" t="s">
        <v>254</v>
      </c>
      <c r="B2245" s="511" t="s">
        <v>255</v>
      </c>
      <c r="C2245" s="511"/>
      <c r="D2245" s="511" t="s">
        <v>256</v>
      </c>
      <c r="E2245" s="511"/>
      <c r="F2245" s="511" t="s">
        <v>257</v>
      </c>
      <c r="G2245" s="511"/>
      <c r="H2245" s="179"/>
      <c r="I2245" s="179"/>
      <c r="J2245" s="512">
        <v>1</v>
      </c>
      <c r="K2245" s="513"/>
      <c r="L2245" s="201" t="s">
        <v>258</v>
      </c>
      <c r="M2245" s="182"/>
    </row>
    <row r="2246" spans="1:13" ht="18" customHeight="1" thickBot="1">
      <c r="A2246" s="184" t="s">
        <v>259</v>
      </c>
      <c r="B2246" s="509" t="s">
        <v>260</v>
      </c>
      <c r="C2246" s="509"/>
      <c r="D2246" s="510" t="s">
        <v>261</v>
      </c>
      <c r="E2246" s="510"/>
      <c r="F2246" s="510" t="s">
        <v>262</v>
      </c>
      <c r="G2246" s="510"/>
      <c r="H2246" s="185"/>
      <c r="I2246" s="185"/>
      <c r="J2246" s="185"/>
      <c r="K2246" s="185"/>
      <c r="L2246" s="185"/>
      <c r="M2246" s="186"/>
    </row>
    <row r="2250" spans="1:13" ht="18" customHeight="1" thickBot="1"/>
    <row r="2251" spans="1:13" ht="18" customHeight="1">
      <c r="A2251" s="157"/>
      <c r="B2251" s="557" t="s">
        <v>426</v>
      </c>
      <c r="C2251" s="557"/>
      <c r="D2251" s="557"/>
      <c r="E2251" s="557"/>
      <c r="F2251" s="557"/>
      <c r="G2251" s="557"/>
      <c r="H2251" s="557"/>
      <c r="I2251" s="558"/>
      <c r="J2251" s="559" t="s">
        <v>427</v>
      </c>
      <c r="K2251" s="557"/>
      <c r="L2251" s="557"/>
      <c r="M2251" s="560"/>
    </row>
    <row r="2252" spans="1:13" ht="18" customHeight="1">
      <c r="A2252" s="546" t="s">
        <v>428</v>
      </c>
      <c r="B2252" s="547"/>
      <c r="C2252" s="547"/>
      <c r="D2252" s="547"/>
      <c r="E2252" s="547"/>
      <c r="F2252" s="547"/>
      <c r="G2252" s="547"/>
      <c r="H2252" s="547"/>
      <c r="I2252" s="547"/>
      <c r="J2252" s="547"/>
      <c r="K2252" s="547"/>
      <c r="L2252" s="547"/>
      <c r="M2252" s="548"/>
    </row>
    <row r="2253" spans="1:13" ht="18" customHeight="1">
      <c r="A2253" s="158"/>
      <c r="B2253" s="549" t="s">
        <v>429</v>
      </c>
      <c r="C2253" s="549"/>
      <c r="D2253" s="549"/>
      <c r="E2253" s="550"/>
      <c r="F2253" s="159" t="s">
        <v>430</v>
      </c>
      <c r="G2253" s="159"/>
      <c r="H2253" s="551" t="s">
        <v>431</v>
      </c>
      <c r="I2253" s="552"/>
      <c r="J2253" s="553"/>
      <c r="K2253" s="160" t="s">
        <v>432</v>
      </c>
      <c r="L2253" s="193"/>
      <c r="M2253" s="162"/>
    </row>
    <row r="2254" spans="1:13" ht="18" customHeight="1">
      <c r="A2254" s="554" t="s">
        <v>433</v>
      </c>
      <c r="B2254" s="552"/>
      <c r="C2254" s="552"/>
      <c r="D2254" s="552"/>
      <c r="E2254" s="552"/>
      <c r="F2254" s="552"/>
      <c r="G2254" s="552"/>
      <c r="H2254" s="552"/>
      <c r="I2254" s="552"/>
      <c r="J2254" s="552"/>
      <c r="K2254" s="552"/>
      <c r="L2254" s="552"/>
      <c r="M2254" s="555"/>
    </row>
    <row r="2255" spans="1:13" ht="18" customHeight="1">
      <c r="A2255" s="530" t="s">
        <v>434</v>
      </c>
      <c r="B2255" s="531"/>
      <c r="C2255" s="531"/>
      <c r="D2255" s="531"/>
      <c r="E2255" s="531"/>
      <c r="F2255" s="531"/>
      <c r="G2255" s="531"/>
      <c r="H2255" s="531"/>
      <c r="I2255" s="531"/>
      <c r="J2255" s="531"/>
      <c r="K2255" s="531"/>
      <c r="L2255" s="531"/>
      <c r="M2255" s="556"/>
    </row>
    <row r="2256" spans="1:13" ht="18" customHeight="1">
      <c r="A2256" s="534" t="s">
        <v>435</v>
      </c>
      <c r="B2256" s="535"/>
      <c r="C2256" s="545"/>
      <c r="D2256" s="543"/>
      <c r="E2256" s="543"/>
      <c r="F2256" s="543"/>
      <c r="G2256" s="544"/>
      <c r="H2256" s="194" t="s">
        <v>436</v>
      </c>
      <c r="I2256" s="164"/>
      <c r="J2256" s="539"/>
      <c r="K2256" s="539"/>
      <c r="L2256" s="539"/>
      <c r="M2256" s="540"/>
    </row>
    <row r="2257" spans="1:13" ht="18" customHeight="1">
      <c r="A2257" s="534" t="s">
        <v>437</v>
      </c>
      <c r="B2257" s="535"/>
      <c r="C2257" s="545"/>
      <c r="D2257" s="543"/>
      <c r="E2257" s="543"/>
      <c r="F2257" s="543"/>
      <c r="G2257" s="544"/>
      <c r="H2257" s="194" t="s">
        <v>438</v>
      </c>
      <c r="I2257" s="164"/>
      <c r="J2257" s="539"/>
      <c r="K2257" s="539"/>
      <c r="L2257" s="539"/>
      <c r="M2257" s="540"/>
    </row>
    <row r="2258" spans="1:13" ht="18" customHeight="1">
      <c r="A2258" s="534" t="s">
        <v>439</v>
      </c>
      <c r="B2258" s="535"/>
      <c r="C2258" s="542"/>
      <c r="D2258" s="543"/>
      <c r="E2258" s="543"/>
      <c r="F2258" s="543"/>
      <c r="G2258" s="544"/>
      <c r="H2258" s="194" t="s">
        <v>440</v>
      </c>
      <c r="I2258" s="164"/>
      <c r="J2258" s="539"/>
      <c r="K2258" s="539"/>
      <c r="L2258" s="539"/>
      <c r="M2258" s="540"/>
    </row>
    <row r="2259" spans="1:13" ht="18" customHeight="1">
      <c r="A2259" s="534" t="s">
        <v>441</v>
      </c>
      <c r="B2259" s="535"/>
      <c r="C2259" s="545"/>
      <c r="D2259" s="543"/>
      <c r="E2259" s="543"/>
      <c r="F2259" s="543"/>
      <c r="G2259" s="544"/>
      <c r="H2259" s="519" t="s">
        <v>134</v>
      </c>
      <c r="I2259" s="520"/>
      <c r="J2259" s="539"/>
      <c r="K2259" s="539"/>
      <c r="L2259" s="539"/>
      <c r="M2259" s="540"/>
    </row>
    <row r="2260" spans="1:13" ht="18" customHeight="1">
      <c r="A2260" s="527" t="s">
        <v>442</v>
      </c>
      <c r="B2260" s="528"/>
      <c r="C2260" s="528"/>
      <c r="D2260" s="528"/>
      <c r="E2260" s="528"/>
      <c r="F2260" s="528"/>
      <c r="G2260" s="528"/>
      <c r="H2260" s="528"/>
      <c r="I2260" s="528"/>
      <c r="J2260" s="528"/>
      <c r="K2260" s="528"/>
      <c r="L2260" s="528"/>
      <c r="M2260" s="529"/>
    </row>
    <row r="2261" spans="1:13" ht="18" customHeight="1">
      <c r="A2261" s="541" t="s">
        <v>443</v>
      </c>
      <c r="B2261" s="528" t="s">
        <v>444</v>
      </c>
      <c r="C2261" s="528"/>
      <c r="D2261" s="528"/>
      <c r="E2261" s="528"/>
      <c r="F2261" s="528"/>
      <c r="G2261" s="528"/>
      <c r="H2261" s="528" t="s">
        <v>445</v>
      </c>
      <c r="I2261" s="528"/>
      <c r="J2261" s="528"/>
      <c r="K2261" s="528"/>
      <c r="L2261" s="528"/>
      <c r="M2261" s="529"/>
    </row>
    <row r="2262" spans="1:13" ht="18" customHeight="1">
      <c r="A2262" s="541"/>
      <c r="B2262" s="165" t="s">
        <v>446</v>
      </c>
      <c r="C2262" s="165" t="s">
        <v>447</v>
      </c>
      <c r="D2262" s="165" t="s">
        <v>448</v>
      </c>
      <c r="E2262" s="165" t="s">
        <v>449</v>
      </c>
      <c r="F2262" s="165">
        <v>100</v>
      </c>
      <c r="G2262" s="166" t="s">
        <v>126</v>
      </c>
      <c r="H2262" s="165" t="s">
        <v>450</v>
      </c>
      <c r="I2262" s="165" t="s">
        <v>447</v>
      </c>
      <c r="J2262" s="165" t="s">
        <v>448</v>
      </c>
      <c r="K2262" s="165" t="s">
        <v>451</v>
      </c>
      <c r="L2262" s="165">
        <v>100</v>
      </c>
      <c r="M2262" s="167" t="s">
        <v>126</v>
      </c>
    </row>
    <row r="2263" spans="1:13" ht="18" customHeight="1">
      <c r="A2263" s="192" t="s">
        <v>5</v>
      </c>
      <c r="B2263" s="148"/>
      <c r="C2263" s="196"/>
      <c r="D2263" s="196"/>
      <c r="E2263" s="148"/>
      <c r="F2263" s="150"/>
      <c r="G2263" s="196"/>
      <c r="H2263" s="198"/>
      <c r="I2263" s="198"/>
      <c r="J2263" s="198"/>
      <c r="K2263" s="169"/>
      <c r="L2263" s="150"/>
      <c r="M2263" s="199"/>
    </row>
    <row r="2264" spans="1:13" ht="18" customHeight="1">
      <c r="A2264" s="192" t="s">
        <v>6</v>
      </c>
      <c r="B2264" s="149"/>
      <c r="C2264" s="196"/>
      <c r="D2264" s="196"/>
      <c r="E2264" s="196"/>
      <c r="F2264" s="150"/>
      <c r="G2264" s="196"/>
      <c r="H2264" s="198"/>
      <c r="I2264" s="198"/>
      <c r="J2264" s="198"/>
      <c r="K2264" s="198"/>
      <c r="L2264" s="150"/>
      <c r="M2264" s="199"/>
    </row>
    <row r="2265" spans="1:13" ht="18" customHeight="1">
      <c r="A2265" s="192" t="s">
        <v>452</v>
      </c>
      <c r="B2265" s="196"/>
      <c r="C2265" s="196"/>
      <c r="D2265" s="196"/>
      <c r="E2265" s="196"/>
      <c r="F2265" s="191"/>
      <c r="G2265" s="196"/>
      <c r="H2265" s="198"/>
      <c r="I2265" s="196"/>
      <c r="J2265" s="196"/>
      <c r="K2265" s="151"/>
      <c r="L2265" s="191"/>
      <c r="M2265" s="199"/>
    </row>
    <row r="2266" spans="1:13" ht="18" customHeight="1">
      <c r="A2266" s="192" t="s">
        <v>417</v>
      </c>
      <c r="B2266" s="196"/>
      <c r="C2266" s="196"/>
      <c r="D2266" s="196"/>
      <c r="E2266" s="196"/>
      <c r="F2266" s="191"/>
      <c r="G2266" s="196"/>
      <c r="H2266" s="152"/>
      <c r="I2266" s="153"/>
      <c r="J2266" s="153"/>
      <c r="K2266" s="154"/>
      <c r="L2266" s="191"/>
      <c r="M2266" s="199"/>
    </row>
    <row r="2267" spans="1:13" ht="18" customHeight="1">
      <c r="A2267" s="192" t="s">
        <v>9</v>
      </c>
      <c r="B2267" s="196"/>
      <c r="C2267" s="196"/>
      <c r="D2267" s="196"/>
      <c r="E2267" s="155"/>
      <c r="F2267" s="147"/>
      <c r="G2267" s="196"/>
      <c r="H2267" s="196"/>
      <c r="I2267" s="196"/>
      <c r="J2267" s="196"/>
      <c r="K2267" s="198"/>
      <c r="L2267" s="196"/>
      <c r="M2267" s="199"/>
    </row>
    <row r="2268" spans="1:13" ht="18" customHeight="1">
      <c r="A2268" s="192" t="s">
        <v>418</v>
      </c>
      <c r="B2268" s="196"/>
      <c r="C2268" s="196"/>
      <c r="D2268" s="196"/>
      <c r="E2268" s="156"/>
      <c r="F2268" s="198"/>
      <c r="G2268" s="196"/>
      <c r="H2268" s="196"/>
      <c r="I2268" s="196"/>
      <c r="J2268" s="196"/>
      <c r="K2268" s="156"/>
      <c r="L2268" s="198"/>
      <c r="M2268" s="199"/>
    </row>
    <row r="2269" spans="1:13" ht="18" customHeight="1">
      <c r="A2269" s="192" t="s">
        <v>453</v>
      </c>
      <c r="B2269" s="196"/>
      <c r="C2269" s="196"/>
      <c r="D2269" s="196"/>
      <c r="E2269" s="198"/>
      <c r="F2269" s="196"/>
      <c r="G2269" s="196"/>
      <c r="H2269" s="196"/>
      <c r="I2269" s="196"/>
      <c r="J2269" s="196"/>
      <c r="K2269" s="198"/>
      <c r="L2269" s="196"/>
      <c r="M2269" s="199"/>
    </row>
    <row r="2270" spans="1:13" ht="18" customHeight="1">
      <c r="A2270" s="193" t="s">
        <v>454</v>
      </c>
      <c r="B2270" s="193"/>
      <c r="C2270" s="195" t="s">
        <v>455</v>
      </c>
      <c r="D2270" s="187">
        <f>(F2263+F2264+F2265+F2266+F2267)</f>
        <v>0</v>
      </c>
      <c r="E2270" s="170"/>
      <c r="F2270" s="195" t="s">
        <v>456</v>
      </c>
      <c r="G2270" s="170">
        <f>(D2270/450)*100</f>
        <v>0</v>
      </c>
      <c r="H2270" s="170"/>
      <c r="I2270" s="171"/>
      <c r="J2270" s="536" t="s">
        <v>457</v>
      </c>
      <c r="K2270" s="536"/>
      <c r="L2270" s="522" t="str">
        <f>IF(G2270&gt;=91,"A1",IF(G2270&gt;=81,"A2",IF(G2270&gt;=71,"B1",IF(G2270&gt;=61,"B2",IF(G2270&gt;=51,"C1",IF(G2270&gt;=41,"C2",IF(G2270&gt;=33,"D","E")))))))</f>
        <v>E</v>
      </c>
      <c r="M2270" s="522" t="str">
        <f t="shared" ref="M2270:M2272" si="87">IF(K2270&gt;=91,"A1",IF(K2270&gt;=81,"A2",IF(K2270&gt;=71,"B1",IF(K2270&gt;=61,"B2",IF(K2270&gt;=51,"C1",IF(K2270&gt;=41,"C2",IF(K2270&gt;=33,"D","E")))))))</f>
        <v>E</v>
      </c>
    </row>
    <row r="2271" spans="1:13" ht="18" customHeight="1">
      <c r="A2271" s="172" t="s">
        <v>458</v>
      </c>
      <c r="B2271" s="193"/>
      <c r="C2271" s="195" t="s">
        <v>459</v>
      </c>
      <c r="D2271" s="187">
        <f>(L2263+L2264+L2265+L2266+L2267)</f>
        <v>0</v>
      </c>
      <c r="E2271" s="170"/>
      <c r="F2271" s="195" t="s">
        <v>460</v>
      </c>
      <c r="G2271" s="173">
        <f>D2271/450*100</f>
        <v>0</v>
      </c>
      <c r="H2271" s="173"/>
      <c r="I2271" s="174"/>
      <c r="J2271" s="536" t="s">
        <v>461</v>
      </c>
      <c r="K2271" s="536"/>
      <c r="L2271" s="522" t="str">
        <f>IF(G2271&gt;=91,"A1",IF(G2271&gt;=81,"A2",IF(G2271&gt;=71,"B1",IF(G2271&gt;=61,"B2",IF(G2271&gt;=51,"C1",IF(G2271&gt;=41,"C2",IF(G2271&gt;=33,"D","E")))))))</f>
        <v>E</v>
      </c>
      <c r="M2271" s="522" t="str">
        <f t="shared" si="87"/>
        <v>E</v>
      </c>
    </row>
    <row r="2272" spans="1:13" ht="18" customHeight="1">
      <c r="A2272" s="197" t="s">
        <v>462</v>
      </c>
      <c r="B2272" s="197"/>
      <c r="C2272" s="197">
        <f>(D2270+D2271)</f>
        <v>0</v>
      </c>
      <c r="D2272" s="197" t="s">
        <v>463</v>
      </c>
      <c r="E2272" s="197"/>
      <c r="G2272" s="197"/>
      <c r="H2272" s="197"/>
      <c r="I2272" s="197">
        <f>(C2272/900)*100</f>
        <v>0</v>
      </c>
      <c r="J2272" s="197" t="s">
        <v>464</v>
      </c>
      <c r="K2272" s="197"/>
      <c r="L2272" s="537" t="str">
        <f>IF(I2272&gt;=91,"A1",IF(I2272&gt;=81,"A2",IF(I2272&gt;=71,"B1",IF(I2272&gt;=61,"B2",IF(I2272&gt;=51,"C1",IF(I2272&gt;=41,"C2",IF(I2272&gt;=33,"D","E")))))))</f>
        <v>E</v>
      </c>
      <c r="M2272" s="537" t="str">
        <f t="shared" si="87"/>
        <v>E</v>
      </c>
    </row>
    <row r="2273" spans="1:13" ht="18" customHeight="1">
      <c r="A2273" s="538" t="s">
        <v>227</v>
      </c>
      <c r="B2273" s="539"/>
      <c r="C2273" s="539"/>
      <c r="D2273" s="539"/>
      <c r="E2273" s="539"/>
      <c r="F2273" s="539"/>
      <c r="G2273" s="539"/>
      <c r="H2273" s="539"/>
      <c r="I2273" s="539"/>
      <c r="J2273" s="539"/>
      <c r="K2273" s="539"/>
      <c r="L2273" s="539"/>
      <c r="M2273" s="540"/>
    </row>
    <row r="2274" spans="1:13" ht="18" customHeight="1">
      <c r="A2274" s="527" t="s">
        <v>228</v>
      </c>
      <c r="B2274" s="528"/>
      <c r="C2274" s="528"/>
      <c r="D2274" s="528"/>
      <c r="E2274" s="528"/>
      <c r="F2274" s="528"/>
      <c r="G2274" s="528"/>
      <c r="H2274" s="528"/>
      <c r="I2274" s="528"/>
      <c r="J2274" s="528"/>
      <c r="K2274" s="528"/>
      <c r="L2274" s="528"/>
      <c r="M2274" s="529"/>
    </row>
    <row r="2275" spans="1:13" ht="18" customHeight="1">
      <c r="A2275" s="527" t="s">
        <v>229</v>
      </c>
      <c r="B2275" s="528"/>
      <c r="C2275" s="528"/>
      <c r="D2275" s="528"/>
      <c r="E2275" s="528"/>
      <c r="F2275" s="528" t="s">
        <v>230</v>
      </c>
      <c r="G2275" s="528"/>
      <c r="H2275" s="528"/>
      <c r="I2275" s="528"/>
      <c r="J2275" s="528"/>
      <c r="K2275" s="528" t="s">
        <v>465</v>
      </c>
      <c r="L2275" s="528"/>
      <c r="M2275" s="529"/>
    </row>
    <row r="2276" spans="1:13" ht="18" customHeight="1">
      <c r="A2276" s="519" t="s">
        <v>231</v>
      </c>
      <c r="B2276" s="520"/>
      <c r="C2276" s="520"/>
      <c r="D2276" s="520"/>
      <c r="E2276" s="520"/>
      <c r="F2276" s="521" t="s">
        <v>236</v>
      </c>
      <c r="G2276" s="522"/>
      <c r="H2276" s="522"/>
      <c r="I2276" s="522"/>
      <c r="J2276" s="522"/>
      <c r="K2276" s="521" t="s">
        <v>236</v>
      </c>
      <c r="L2276" s="522"/>
      <c r="M2276" s="523"/>
    </row>
    <row r="2277" spans="1:13" ht="18" customHeight="1">
      <c r="A2277" s="527" t="s">
        <v>233</v>
      </c>
      <c r="B2277" s="528"/>
      <c r="C2277" s="528"/>
      <c r="D2277" s="528"/>
      <c r="E2277" s="528"/>
      <c r="F2277" s="528"/>
      <c r="G2277" s="528"/>
      <c r="H2277" s="528"/>
      <c r="I2277" s="528"/>
      <c r="J2277" s="528"/>
      <c r="K2277" s="528"/>
      <c r="L2277" s="528"/>
      <c r="M2277" s="529"/>
    </row>
    <row r="2278" spans="1:13" ht="18" customHeight="1">
      <c r="A2278" s="527" t="s">
        <v>229</v>
      </c>
      <c r="B2278" s="528"/>
      <c r="C2278" s="528"/>
      <c r="D2278" s="528"/>
      <c r="E2278" s="528"/>
      <c r="F2278" s="528" t="s">
        <v>230</v>
      </c>
      <c r="G2278" s="528"/>
      <c r="H2278" s="528"/>
      <c r="I2278" s="528"/>
      <c r="J2278" s="528"/>
      <c r="K2278" s="528" t="s">
        <v>465</v>
      </c>
      <c r="L2278" s="528"/>
      <c r="M2278" s="529"/>
    </row>
    <row r="2279" spans="1:13" ht="18" customHeight="1">
      <c r="A2279" s="534" t="s">
        <v>234</v>
      </c>
      <c r="B2279" s="535"/>
      <c r="C2279" s="535"/>
      <c r="D2279" s="535"/>
      <c r="E2279" s="535"/>
      <c r="F2279" s="528"/>
      <c r="G2279" s="528"/>
      <c r="H2279" s="528"/>
      <c r="I2279" s="528"/>
      <c r="J2279" s="528"/>
      <c r="K2279" s="528"/>
      <c r="L2279" s="528"/>
      <c r="M2279" s="529"/>
    </row>
    <row r="2280" spans="1:13" ht="18" customHeight="1">
      <c r="A2280" s="534" t="s">
        <v>235</v>
      </c>
      <c r="B2280" s="535"/>
      <c r="C2280" s="535"/>
      <c r="D2280" s="535"/>
      <c r="E2280" s="535"/>
      <c r="F2280" s="521"/>
      <c r="G2280" s="522"/>
      <c r="H2280" s="522"/>
      <c r="I2280" s="522"/>
      <c r="J2280" s="522"/>
      <c r="K2280" s="521"/>
      <c r="L2280" s="522"/>
      <c r="M2280" s="523"/>
    </row>
    <row r="2281" spans="1:13" ht="18" customHeight="1">
      <c r="A2281" s="530" t="s">
        <v>237</v>
      </c>
      <c r="B2281" s="531"/>
      <c r="C2281" s="531"/>
      <c r="D2281" s="531"/>
      <c r="E2281" s="532"/>
      <c r="F2281" s="524"/>
      <c r="G2281" s="525"/>
      <c r="H2281" s="525"/>
      <c r="I2281" s="525"/>
      <c r="J2281" s="533"/>
      <c r="K2281" s="524"/>
      <c r="L2281" s="525"/>
      <c r="M2281" s="526"/>
    </row>
    <row r="2282" spans="1:13" ht="18" customHeight="1">
      <c r="A2282" s="530" t="s">
        <v>238</v>
      </c>
      <c r="B2282" s="531"/>
      <c r="C2282" s="531"/>
      <c r="D2282" s="531"/>
      <c r="E2282" s="532"/>
      <c r="F2282" s="524"/>
      <c r="G2282" s="525"/>
      <c r="H2282" s="525"/>
      <c r="I2282" s="525"/>
      <c r="J2282" s="533"/>
      <c r="K2282" s="524"/>
      <c r="L2282" s="525"/>
      <c r="M2282" s="526"/>
    </row>
    <row r="2283" spans="1:13" ht="18" customHeight="1">
      <c r="A2283" s="527" t="s">
        <v>239</v>
      </c>
      <c r="B2283" s="528"/>
      <c r="C2283" s="528"/>
      <c r="D2283" s="528"/>
      <c r="E2283" s="528"/>
      <c r="F2283" s="528"/>
      <c r="G2283" s="528"/>
      <c r="H2283" s="528"/>
      <c r="I2283" s="528"/>
      <c r="J2283" s="528"/>
      <c r="K2283" s="528"/>
      <c r="L2283" s="528"/>
      <c r="M2283" s="529"/>
    </row>
    <row r="2284" spans="1:13" ht="18" customHeight="1">
      <c r="A2284" s="527" t="s">
        <v>229</v>
      </c>
      <c r="B2284" s="528"/>
      <c r="C2284" s="528"/>
      <c r="D2284" s="528"/>
      <c r="E2284" s="528"/>
      <c r="F2284" s="528" t="s">
        <v>230</v>
      </c>
      <c r="G2284" s="528"/>
      <c r="H2284" s="528"/>
      <c r="I2284" s="528"/>
      <c r="J2284" s="528"/>
      <c r="K2284" s="528" t="s">
        <v>465</v>
      </c>
      <c r="L2284" s="528"/>
      <c r="M2284" s="529"/>
    </row>
    <row r="2285" spans="1:13" ht="18" customHeight="1">
      <c r="A2285" s="519" t="s">
        <v>240</v>
      </c>
      <c r="B2285" s="520"/>
      <c r="C2285" s="520"/>
      <c r="D2285" s="520"/>
      <c r="E2285" s="520"/>
      <c r="F2285" s="520"/>
      <c r="G2285" s="521"/>
      <c r="H2285" s="522"/>
      <c r="I2285" s="522"/>
      <c r="J2285" s="522"/>
      <c r="K2285" s="522"/>
      <c r="L2285" s="522"/>
      <c r="M2285" s="523"/>
    </row>
    <row r="2286" spans="1:13" ht="18" customHeight="1">
      <c r="A2286" s="192" t="s">
        <v>466</v>
      </c>
      <c r="B2286" s="524"/>
      <c r="C2286" s="525"/>
      <c r="D2286" s="525"/>
      <c r="E2286" s="525"/>
      <c r="F2286" s="525"/>
      <c r="G2286" s="525"/>
      <c r="H2286" s="525"/>
      <c r="I2286" s="525"/>
      <c r="J2286" s="525"/>
      <c r="K2286" s="525"/>
      <c r="L2286" s="525"/>
      <c r="M2286" s="526"/>
    </row>
    <row r="2287" spans="1:13" ht="18" customHeight="1">
      <c r="A2287" s="192" t="s">
        <v>195</v>
      </c>
      <c r="B2287" s="524"/>
      <c r="C2287" s="525"/>
      <c r="D2287" s="525"/>
      <c r="E2287" s="525"/>
      <c r="F2287" s="525"/>
      <c r="G2287" s="525"/>
      <c r="H2287" s="525"/>
      <c r="I2287" s="525"/>
      <c r="J2287" s="525"/>
      <c r="K2287" s="525"/>
      <c r="L2287" s="525"/>
      <c r="M2287" s="526"/>
    </row>
    <row r="2288" spans="1:13" ht="18" customHeight="1">
      <c r="A2288" s="527" t="s">
        <v>467</v>
      </c>
      <c r="B2288" s="528"/>
      <c r="C2288" s="528"/>
      <c r="D2288" s="522"/>
      <c r="E2288" s="522"/>
      <c r="F2288" s="522"/>
      <c r="G2288" s="522"/>
      <c r="H2288" s="522"/>
      <c r="I2288" s="522"/>
      <c r="J2288" s="528" t="s">
        <v>468</v>
      </c>
      <c r="K2288" s="528"/>
      <c r="L2288" s="528"/>
      <c r="M2288" s="529"/>
    </row>
    <row r="2289" spans="1:13" ht="18" customHeight="1">
      <c r="A2289" s="527"/>
      <c r="B2289" s="528"/>
      <c r="C2289" s="528"/>
      <c r="D2289" s="522"/>
      <c r="E2289" s="522"/>
      <c r="F2289" s="522"/>
      <c r="G2289" s="522"/>
      <c r="H2289" s="522"/>
      <c r="I2289" s="522"/>
      <c r="J2289" s="528"/>
      <c r="K2289" s="528"/>
      <c r="L2289" s="528"/>
      <c r="M2289" s="529"/>
    </row>
    <row r="2290" spans="1:13" ht="18" customHeight="1">
      <c r="A2290" s="527"/>
      <c r="B2290" s="528"/>
      <c r="C2290" s="528"/>
      <c r="D2290" s="522"/>
      <c r="E2290" s="522"/>
      <c r="F2290" s="522"/>
      <c r="G2290" s="522"/>
      <c r="H2290" s="522"/>
      <c r="I2290" s="522"/>
      <c r="J2290" s="528"/>
      <c r="K2290" s="528"/>
      <c r="L2290" s="528"/>
      <c r="M2290" s="529"/>
    </row>
    <row r="2291" spans="1:13" ht="18" customHeight="1">
      <c r="A2291" s="527"/>
      <c r="B2291" s="528"/>
      <c r="C2291" s="528"/>
      <c r="D2291" s="522"/>
      <c r="E2291" s="522"/>
      <c r="F2291" s="522"/>
      <c r="G2291" s="522"/>
      <c r="H2291" s="522"/>
      <c r="I2291" s="522"/>
      <c r="J2291" s="528"/>
      <c r="K2291" s="528"/>
      <c r="L2291" s="528"/>
      <c r="M2291" s="529"/>
    </row>
    <row r="2292" spans="1:13" ht="18" customHeight="1">
      <c r="A2292" s="514" t="s">
        <v>243</v>
      </c>
      <c r="B2292" s="515"/>
      <c r="C2292" s="515"/>
      <c r="D2292" s="515"/>
      <c r="E2292" s="515"/>
      <c r="F2292" s="515"/>
      <c r="G2292" s="515"/>
      <c r="H2292" s="516" t="s">
        <v>244</v>
      </c>
      <c r="I2292" s="517"/>
      <c r="J2292" s="517"/>
      <c r="K2292" s="517"/>
      <c r="L2292" s="517"/>
      <c r="M2292" s="518"/>
    </row>
    <row r="2293" spans="1:13" ht="18" customHeight="1">
      <c r="A2293" s="200" t="s">
        <v>245</v>
      </c>
      <c r="B2293" s="515" t="s">
        <v>12</v>
      </c>
      <c r="C2293" s="515"/>
      <c r="D2293" s="177" t="s">
        <v>245</v>
      </c>
      <c r="E2293" s="201"/>
      <c r="F2293" s="515" t="s">
        <v>12</v>
      </c>
      <c r="G2293" s="515"/>
      <c r="H2293" s="179"/>
      <c r="I2293" s="179"/>
      <c r="J2293" s="180" t="s">
        <v>246</v>
      </c>
      <c r="K2293" s="179"/>
      <c r="L2293" s="181" t="s">
        <v>12</v>
      </c>
      <c r="M2293" s="182"/>
    </row>
    <row r="2294" spans="1:13" ht="18" customHeight="1">
      <c r="A2294" s="183" t="s">
        <v>247</v>
      </c>
      <c r="B2294" s="511" t="s">
        <v>221</v>
      </c>
      <c r="C2294" s="511"/>
      <c r="D2294" s="511" t="s">
        <v>248</v>
      </c>
      <c r="E2294" s="511"/>
      <c r="F2294" s="511" t="s">
        <v>249</v>
      </c>
      <c r="G2294" s="511"/>
      <c r="H2294" s="179"/>
      <c r="I2294" s="179"/>
      <c r="J2294" s="512">
        <v>3</v>
      </c>
      <c r="K2294" s="513"/>
      <c r="L2294" s="201" t="s">
        <v>236</v>
      </c>
      <c r="M2294" s="182"/>
    </row>
    <row r="2295" spans="1:13" ht="18" customHeight="1">
      <c r="A2295" s="183" t="s">
        <v>250</v>
      </c>
      <c r="B2295" s="511" t="s">
        <v>251</v>
      </c>
      <c r="C2295" s="511"/>
      <c r="D2295" s="511" t="s">
        <v>252</v>
      </c>
      <c r="E2295" s="511"/>
      <c r="F2295" s="511" t="s">
        <v>253</v>
      </c>
      <c r="G2295" s="511"/>
      <c r="H2295" s="179"/>
      <c r="I2295" s="179"/>
      <c r="J2295" s="512">
        <v>2</v>
      </c>
      <c r="K2295" s="513"/>
      <c r="L2295" s="201" t="s">
        <v>232</v>
      </c>
      <c r="M2295" s="182"/>
    </row>
    <row r="2296" spans="1:13" ht="18" customHeight="1">
      <c r="A2296" s="183" t="s">
        <v>254</v>
      </c>
      <c r="B2296" s="511" t="s">
        <v>255</v>
      </c>
      <c r="C2296" s="511"/>
      <c r="D2296" s="511" t="s">
        <v>256</v>
      </c>
      <c r="E2296" s="511"/>
      <c r="F2296" s="511" t="s">
        <v>257</v>
      </c>
      <c r="G2296" s="511"/>
      <c r="H2296" s="179"/>
      <c r="I2296" s="179"/>
      <c r="J2296" s="512">
        <v>1</v>
      </c>
      <c r="K2296" s="513"/>
      <c r="L2296" s="201" t="s">
        <v>258</v>
      </c>
      <c r="M2296" s="182"/>
    </row>
    <row r="2297" spans="1:13" ht="18" customHeight="1" thickBot="1">
      <c r="A2297" s="184" t="s">
        <v>259</v>
      </c>
      <c r="B2297" s="509" t="s">
        <v>260</v>
      </c>
      <c r="C2297" s="509"/>
      <c r="D2297" s="510" t="s">
        <v>261</v>
      </c>
      <c r="E2297" s="510"/>
      <c r="F2297" s="510" t="s">
        <v>262</v>
      </c>
      <c r="G2297" s="510"/>
      <c r="H2297" s="185"/>
      <c r="I2297" s="185"/>
      <c r="J2297" s="185"/>
      <c r="K2297" s="185"/>
      <c r="L2297" s="185"/>
      <c r="M2297" s="186"/>
    </row>
    <row r="2301" spans="1:13" ht="18" customHeight="1" thickBot="1"/>
    <row r="2302" spans="1:13" ht="18" customHeight="1">
      <c r="A2302" s="157"/>
      <c r="B2302" s="557" t="s">
        <v>426</v>
      </c>
      <c r="C2302" s="557"/>
      <c r="D2302" s="557"/>
      <c r="E2302" s="557"/>
      <c r="F2302" s="557"/>
      <c r="G2302" s="557"/>
      <c r="H2302" s="557"/>
      <c r="I2302" s="558"/>
      <c r="J2302" s="559" t="s">
        <v>427</v>
      </c>
      <c r="K2302" s="557"/>
      <c r="L2302" s="557"/>
      <c r="M2302" s="560"/>
    </row>
    <row r="2303" spans="1:13" ht="18" customHeight="1">
      <c r="A2303" s="546" t="s">
        <v>428</v>
      </c>
      <c r="B2303" s="547"/>
      <c r="C2303" s="547"/>
      <c r="D2303" s="547"/>
      <c r="E2303" s="547"/>
      <c r="F2303" s="547"/>
      <c r="G2303" s="547"/>
      <c r="H2303" s="547"/>
      <c r="I2303" s="547"/>
      <c r="J2303" s="547"/>
      <c r="K2303" s="547"/>
      <c r="L2303" s="547"/>
      <c r="M2303" s="548"/>
    </row>
    <row r="2304" spans="1:13" ht="18" customHeight="1">
      <c r="A2304" s="158"/>
      <c r="B2304" s="549" t="s">
        <v>429</v>
      </c>
      <c r="C2304" s="549"/>
      <c r="D2304" s="549"/>
      <c r="E2304" s="550"/>
      <c r="F2304" s="159" t="s">
        <v>430</v>
      </c>
      <c r="G2304" s="159"/>
      <c r="H2304" s="551" t="s">
        <v>431</v>
      </c>
      <c r="I2304" s="552"/>
      <c r="J2304" s="553"/>
      <c r="K2304" s="160" t="s">
        <v>432</v>
      </c>
      <c r="L2304" s="193"/>
      <c r="M2304" s="162"/>
    </row>
    <row r="2305" spans="1:13" ht="18" customHeight="1">
      <c r="A2305" s="554" t="s">
        <v>433</v>
      </c>
      <c r="B2305" s="552"/>
      <c r="C2305" s="552"/>
      <c r="D2305" s="552"/>
      <c r="E2305" s="552"/>
      <c r="F2305" s="552"/>
      <c r="G2305" s="552"/>
      <c r="H2305" s="552"/>
      <c r="I2305" s="552"/>
      <c r="J2305" s="552"/>
      <c r="K2305" s="552"/>
      <c r="L2305" s="552"/>
      <c r="M2305" s="555"/>
    </row>
    <row r="2306" spans="1:13" ht="18" customHeight="1">
      <c r="A2306" s="530" t="s">
        <v>434</v>
      </c>
      <c r="B2306" s="531"/>
      <c r="C2306" s="531"/>
      <c r="D2306" s="531"/>
      <c r="E2306" s="531"/>
      <c r="F2306" s="531"/>
      <c r="G2306" s="531"/>
      <c r="H2306" s="531"/>
      <c r="I2306" s="531"/>
      <c r="J2306" s="531"/>
      <c r="K2306" s="531"/>
      <c r="L2306" s="531"/>
      <c r="M2306" s="556"/>
    </row>
    <row r="2307" spans="1:13" ht="18" customHeight="1">
      <c r="A2307" s="534" t="s">
        <v>435</v>
      </c>
      <c r="B2307" s="535"/>
      <c r="C2307" s="545"/>
      <c r="D2307" s="543"/>
      <c r="E2307" s="543"/>
      <c r="F2307" s="543"/>
      <c r="G2307" s="544"/>
      <c r="H2307" s="194" t="s">
        <v>436</v>
      </c>
      <c r="I2307" s="164"/>
      <c r="J2307" s="539"/>
      <c r="K2307" s="539"/>
      <c r="L2307" s="539"/>
      <c r="M2307" s="540"/>
    </row>
    <row r="2308" spans="1:13" ht="18" customHeight="1">
      <c r="A2308" s="534" t="s">
        <v>437</v>
      </c>
      <c r="B2308" s="535"/>
      <c r="C2308" s="545"/>
      <c r="D2308" s="543"/>
      <c r="E2308" s="543"/>
      <c r="F2308" s="543"/>
      <c r="G2308" s="544"/>
      <c r="H2308" s="194" t="s">
        <v>438</v>
      </c>
      <c r="I2308" s="164"/>
      <c r="J2308" s="539"/>
      <c r="K2308" s="539"/>
      <c r="L2308" s="539"/>
      <c r="M2308" s="540"/>
    </row>
    <row r="2309" spans="1:13" ht="18" customHeight="1">
      <c r="A2309" s="534" t="s">
        <v>439</v>
      </c>
      <c r="B2309" s="535"/>
      <c r="C2309" s="542"/>
      <c r="D2309" s="543"/>
      <c r="E2309" s="543"/>
      <c r="F2309" s="543"/>
      <c r="G2309" s="544"/>
      <c r="H2309" s="194" t="s">
        <v>440</v>
      </c>
      <c r="I2309" s="164"/>
      <c r="J2309" s="539"/>
      <c r="K2309" s="539"/>
      <c r="L2309" s="539"/>
      <c r="M2309" s="540"/>
    </row>
    <row r="2310" spans="1:13" ht="18" customHeight="1">
      <c r="A2310" s="534" t="s">
        <v>441</v>
      </c>
      <c r="B2310" s="535"/>
      <c r="C2310" s="545"/>
      <c r="D2310" s="543"/>
      <c r="E2310" s="543"/>
      <c r="F2310" s="543"/>
      <c r="G2310" s="544"/>
      <c r="H2310" s="519" t="s">
        <v>134</v>
      </c>
      <c r="I2310" s="520"/>
      <c r="J2310" s="539"/>
      <c r="K2310" s="539"/>
      <c r="L2310" s="539"/>
      <c r="M2310" s="540"/>
    </row>
    <row r="2311" spans="1:13" ht="18" customHeight="1">
      <c r="A2311" s="527" t="s">
        <v>442</v>
      </c>
      <c r="B2311" s="528"/>
      <c r="C2311" s="528"/>
      <c r="D2311" s="528"/>
      <c r="E2311" s="528"/>
      <c r="F2311" s="528"/>
      <c r="G2311" s="528"/>
      <c r="H2311" s="528"/>
      <c r="I2311" s="528"/>
      <c r="J2311" s="528"/>
      <c r="K2311" s="528"/>
      <c r="L2311" s="528"/>
      <c r="M2311" s="529"/>
    </row>
    <row r="2312" spans="1:13" ht="18" customHeight="1">
      <c r="A2312" s="541" t="s">
        <v>443</v>
      </c>
      <c r="B2312" s="528" t="s">
        <v>444</v>
      </c>
      <c r="C2312" s="528"/>
      <c r="D2312" s="528"/>
      <c r="E2312" s="528"/>
      <c r="F2312" s="528"/>
      <c r="G2312" s="528"/>
      <c r="H2312" s="528" t="s">
        <v>445</v>
      </c>
      <c r="I2312" s="528"/>
      <c r="J2312" s="528"/>
      <c r="K2312" s="528"/>
      <c r="L2312" s="528"/>
      <c r="M2312" s="529"/>
    </row>
    <row r="2313" spans="1:13" ht="18" customHeight="1">
      <c r="A2313" s="541"/>
      <c r="B2313" s="165" t="s">
        <v>446</v>
      </c>
      <c r="C2313" s="165" t="s">
        <v>447</v>
      </c>
      <c r="D2313" s="165" t="s">
        <v>448</v>
      </c>
      <c r="E2313" s="165" t="s">
        <v>449</v>
      </c>
      <c r="F2313" s="165">
        <v>100</v>
      </c>
      <c r="G2313" s="166" t="s">
        <v>126</v>
      </c>
      <c r="H2313" s="165" t="s">
        <v>450</v>
      </c>
      <c r="I2313" s="165" t="s">
        <v>447</v>
      </c>
      <c r="J2313" s="165" t="s">
        <v>448</v>
      </c>
      <c r="K2313" s="165" t="s">
        <v>451</v>
      </c>
      <c r="L2313" s="165">
        <v>100</v>
      </c>
      <c r="M2313" s="167" t="s">
        <v>126</v>
      </c>
    </row>
    <row r="2314" spans="1:13" ht="18" customHeight="1">
      <c r="A2314" s="192" t="s">
        <v>5</v>
      </c>
      <c r="B2314" s="148"/>
      <c r="C2314" s="196"/>
      <c r="D2314" s="196"/>
      <c r="E2314" s="148"/>
      <c r="F2314" s="150"/>
      <c r="G2314" s="196"/>
      <c r="H2314" s="198"/>
      <c r="I2314" s="198"/>
      <c r="J2314" s="198"/>
      <c r="K2314" s="169"/>
      <c r="L2314" s="150"/>
      <c r="M2314" s="199"/>
    </row>
    <row r="2315" spans="1:13" ht="18" customHeight="1">
      <c r="A2315" s="192" t="s">
        <v>6</v>
      </c>
      <c r="B2315" s="149"/>
      <c r="C2315" s="196"/>
      <c r="D2315" s="196"/>
      <c r="E2315" s="196"/>
      <c r="F2315" s="150"/>
      <c r="G2315" s="196"/>
      <c r="H2315" s="198"/>
      <c r="I2315" s="198"/>
      <c r="J2315" s="198"/>
      <c r="K2315" s="198"/>
      <c r="L2315" s="150"/>
      <c r="M2315" s="199"/>
    </row>
    <row r="2316" spans="1:13" ht="18" customHeight="1">
      <c r="A2316" s="192" t="s">
        <v>452</v>
      </c>
      <c r="B2316" s="196"/>
      <c r="C2316" s="196"/>
      <c r="D2316" s="196"/>
      <c r="E2316" s="196"/>
      <c r="F2316" s="191"/>
      <c r="G2316" s="196"/>
      <c r="H2316" s="198"/>
      <c r="I2316" s="196"/>
      <c r="J2316" s="196"/>
      <c r="K2316" s="151"/>
      <c r="L2316" s="191"/>
      <c r="M2316" s="199"/>
    </row>
    <row r="2317" spans="1:13" ht="18" customHeight="1">
      <c r="A2317" s="192" t="s">
        <v>417</v>
      </c>
      <c r="B2317" s="196"/>
      <c r="C2317" s="196"/>
      <c r="D2317" s="196"/>
      <c r="E2317" s="196"/>
      <c r="F2317" s="191"/>
      <c r="G2317" s="196"/>
      <c r="H2317" s="152"/>
      <c r="I2317" s="153"/>
      <c r="J2317" s="153"/>
      <c r="K2317" s="154"/>
      <c r="L2317" s="191"/>
      <c r="M2317" s="199"/>
    </row>
    <row r="2318" spans="1:13" ht="18" customHeight="1">
      <c r="A2318" s="192" t="s">
        <v>9</v>
      </c>
      <c r="B2318" s="196"/>
      <c r="C2318" s="196"/>
      <c r="D2318" s="196"/>
      <c r="E2318" s="155"/>
      <c r="F2318" s="147"/>
      <c r="G2318" s="196"/>
      <c r="H2318" s="196"/>
      <c r="I2318" s="196"/>
      <c r="J2318" s="196"/>
      <c r="K2318" s="198"/>
      <c r="L2318" s="196"/>
      <c r="M2318" s="199"/>
    </row>
    <row r="2319" spans="1:13" ht="18" customHeight="1">
      <c r="A2319" s="192" t="s">
        <v>418</v>
      </c>
      <c r="B2319" s="196"/>
      <c r="C2319" s="196"/>
      <c r="D2319" s="196"/>
      <c r="E2319" s="156"/>
      <c r="F2319" s="198"/>
      <c r="G2319" s="196"/>
      <c r="H2319" s="196"/>
      <c r="I2319" s="196"/>
      <c r="J2319" s="196"/>
      <c r="K2319" s="156"/>
      <c r="L2319" s="198"/>
      <c r="M2319" s="199"/>
    </row>
    <row r="2320" spans="1:13" ht="18" customHeight="1">
      <c r="A2320" s="192" t="s">
        <v>453</v>
      </c>
      <c r="B2320" s="196"/>
      <c r="C2320" s="196"/>
      <c r="D2320" s="196"/>
      <c r="E2320" s="198"/>
      <c r="F2320" s="196"/>
      <c r="G2320" s="196"/>
      <c r="H2320" s="196"/>
      <c r="I2320" s="196"/>
      <c r="J2320" s="196"/>
      <c r="K2320" s="198"/>
      <c r="L2320" s="196"/>
      <c r="M2320" s="199"/>
    </row>
    <row r="2321" spans="1:13" ht="18" customHeight="1">
      <c r="A2321" s="193" t="s">
        <v>454</v>
      </c>
      <c r="B2321" s="193"/>
      <c r="C2321" s="195" t="s">
        <v>455</v>
      </c>
      <c r="D2321" s="187">
        <f>(F2314+F2315+F2316+F2317+F2318)</f>
        <v>0</v>
      </c>
      <c r="E2321" s="170"/>
      <c r="F2321" s="195" t="s">
        <v>456</v>
      </c>
      <c r="G2321" s="170">
        <f>(D2321/450)*100</f>
        <v>0</v>
      </c>
      <c r="H2321" s="170"/>
      <c r="I2321" s="171"/>
      <c r="J2321" s="536" t="s">
        <v>457</v>
      </c>
      <c r="K2321" s="536"/>
      <c r="L2321" s="522" t="str">
        <f>IF(G2321&gt;=91,"A1",IF(G2321&gt;=81,"A2",IF(G2321&gt;=71,"B1",IF(G2321&gt;=61,"B2",IF(G2321&gt;=51,"C1",IF(G2321&gt;=41,"C2",IF(G2321&gt;=33,"D","E")))))))</f>
        <v>E</v>
      </c>
      <c r="M2321" s="522" t="str">
        <f t="shared" ref="M2321:M2323" si="88">IF(K2321&gt;=91,"A1",IF(K2321&gt;=81,"A2",IF(K2321&gt;=71,"B1",IF(K2321&gt;=61,"B2",IF(K2321&gt;=51,"C1",IF(K2321&gt;=41,"C2",IF(K2321&gt;=33,"D","E")))))))</f>
        <v>E</v>
      </c>
    </row>
    <row r="2322" spans="1:13" ht="18" customHeight="1">
      <c r="A2322" s="172" t="s">
        <v>458</v>
      </c>
      <c r="B2322" s="193"/>
      <c r="C2322" s="195" t="s">
        <v>459</v>
      </c>
      <c r="D2322" s="187">
        <f>(L2314+L2315+L2316+L2317+L2318)</f>
        <v>0</v>
      </c>
      <c r="E2322" s="170"/>
      <c r="F2322" s="195" t="s">
        <v>460</v>
      </c>
      <c r="G2322" s="173">
        <f>D2322/450*100</f>
        <v>0</v>
      </c>
      <c r="H2322" s="173"/>
      <c r="I2322" s="174"/>
      <c r="J2322" s="536" t="s">
        <v>461</v>
      </c>
      <c r="K2322" s="536"/>
      <c r="L2322" s="522" t="str">
        <f>IF(G2322&gt;=91,"A1",IF(G2322&gt;=81,"A2",IF(G2322&gt;=71,"B1",IF(G2322&gt;=61,"B2",IF(G2322&gt;=51,"C1",IF(G2322&gt;=41,"C2",IF(G2322&gt;=33,"D","E")))))))</f>
        <v>E</v>
      </c>
      <c r="M2322" s="522" t="str">
        <f t="shared" si="88"/>
        <v>E</v>
      </c>
    </row>
    <row r="2323" spans="1:13" ht="18" customHeight="1">
      <c r="A2323" s="197" t="s">
        <v>462</v>
      </c>
      <c r="B2323" s="197"/>
      <c r="C2323" s="197">
        <f>(D2321+D2322)</f>
        <v>0</v>
      </c>
      <c r="D2323" s="197" t="s">
        <v>463</v>
      </c>
      <c r="E2323" s="197"/>
      <c r="G2323" s="197"/>
      <c r="H2323" s="197"/>
      <c r="I2323" s="197">
        <f>(C2323/900)*100</f>
        <v>0</v>
      </c>
      <c r="J2323" s="197" t="s">
        <v>464</v>
      </c>
      <c r="K2323" s="197"/>
      <c r="L2323" s="537" t="str">
        <f>IF(I2323&gt;=91,"A1",IF(I2323&gt;=81,"A2",IF(I2323&gt;=71,"B1",IF(I2323&gt;=61,"B2",IF(I2323&gt;=51,"C1",IF(I2323&gt;=41,"C2",IF(I2323&gt;=33,"D","E")))))))</f>
        <v>E</v>
      </c>
      <c r="M2323" s="537" t="str">
        <f t="shared" si="88"/>
        <v>E</v>
      </c>
    </row>
    <row r="2324" spans="1:13" ht="18" customHeight="1">
      <c r="A2324" s="538" t="s">
        <v>227</v>
      </c>
      <c r="B2324" s="539"/>
      <c r="C2324" s="539"/>
      <c r="D2324" s="539"/>
      <c r="E2324" s="539"/>
      <c r="F2324" s="539"/>
      <c r="G2324" s="539"/>
      <c r="H2324" s="539"/>
      <c r="I2324" s="539"/>
      <c r="J2324" s="539"/>
      <c r="K2324" s="539"/>
      <c r="L2324" s="539"/>
      <c r="M2324" s="540"/>
    </row>
    <row r="2325" spans="1:13" ht="18" customHeight="1">
      <c r="A2325" s="527" t="s">
        <v>228</v>
      </c>
      <c r="B2325" s="528"/>
      <c r="C2325" s="528"/>
      <c r="D2325" s="528"/>
      <c r="E2325" s="528"/>
      <c r="F2325" s="528"/>
      <c r="G2325" s="528"/>
      <c r="H2325" s="528"/>
      <c r="I2325" s="528"/>
      <c r="J2325" s="528"/>
      <c r="K2325" s="528"/>
      <c r="L2325" s="528"/>
      <c r="M2325" s="529"/>
    </row>
    <row r="2326" spans="1:13" ht="18" customHeight="1">
      <c r="A2326" s="527" t="s">
        <v>229</v>
      </c>
      <c r="B2326" s="528"/>
      <c r="C2326" s="528"/>
      <c r="D2326" s="528"/>
      <c r="E2326" s="528"/>
      <c r="F2326" s="528" t="s">
        <v>230</v>
      </c>
      <c r="G2326" s="528"/>
      <c r="H2326" s="528"/>
      <c r="I2326" s="528"/>
      <c r="J2326" s="528"/>
      <c r="K2326" s="528" t="s">
        <v>465</v>
      </c>
      <c r="L2326" s="528"/>
      <c r="M2326" s="529"/>
    </row>
    <row r="2327" spans="1:13" ht="18" customHeight="1">
      <c r="A2327" s="519" t="s">
        <v>231</v>
      </c>
      <c r="B2327" s="520"/>
      <c r="C2327" s="520"/>
      <c r="D2327" s="520"/>
      <c r="E2327" s="520"/>
      <c r="F2327" s="521" t="s">
        <v>236</v>
      </c>
      <c r="G2327" s="522"/>
      <c r="H2327" s="522"/>
      <c r="I2327" s="522"/>
      <c r="J2327" s="522"/>
      <c r="K2327" s="521" t="s">
        <v>236</v>
      </c>
      <c r="L2327" s="522"/>
      <c r="M2327" s="523"/>
    </row>
    <row r="2328" spans="1:13" ht="18" customHeight="1">
      <c r="A2328" s="527" t="s">
        <v>233</v>
      </c>
      <c r="B2328" s="528"/>
      <c r="C2328" s="528"/>
      <c r="D2328" s="528"/>
      <c r="E2328" s="528"/>
      <c r="F2328" s="528"/>
      <c r="G2328" s="528"/>
      <c r="H2328" s="528"/>
      <c r="I2328" s="528"/>
      <c r="J2328" s="528"/>
      <c r="K2328" s="528"/>
      <c r="L2328" s="528"/>
      <c r="M2328" s="529"/>
    </row>
    <row r="2329" spans="1:13" ht="18" customHeight="1">
      <c r="A2329" s="527" t="s">
        <v>229</v>
      </c>
      <c r="B2329" s="528"/>
      <c r="C2329" s="528"/>
      <c r="D2329" s="528"/>
      <c r="E2329" s="528"/>
      <c r="F2329" s="528" t="s">
        <v>230</v>
      </c>
      <c r="G2329" s="528"/>
      <c r="H2329" s="528"/>
      <c r="I2329" s="528"/>
      <c r="J2329" s="528"/>
      <c r="K2329" s="528" t="s">
        <v>465</v>
      </c>
      <c r="L2329" s="528"/>
      <c r="M2329" s="529"/>
    </row>
    <row r="2330" spans="1:13" ht="18" customHeight="1">
      <c r="A2330" s="534" t="s">
        <v>234</v>
      </c>
      <c r="B2330" s="535"/>
      <c r="C2330" s="535"/>
      <c r="D2330" s="535"/>
      <c r="E2330" s="535"/>
      <c r="F2330" s="528"/>
      <c r="G2330" s="528"/>
      <c r="H2330" s="528"/>
      <c r="I2330" s="528"/>
      <c r="J2330" s="528"/>
      <c r="K2330" s="528"/>
      <c r="L2330" s="528"/>
      <c r="M2330" s="529"/>
    </row>
    <row r="2331" spans="1:13" ht="18" customHeight="1">
      <c r="A2331" s="534" t="s">
        <v>235</v>
      </c>
      <c r="B2331" s="535"/>
      <c r="C2331" s="535"/>
      <c r="D2331" s="535"/>
      <c r="E2331" s="535"/>
      <c r="F2331" s="521"/>
      <c r="G2331" s="522"/>
      <c r="H2331" s="522"/>
      <c r="I2331" s="522"/>
      <c r="J2331" s="522"/>
      <c r="K2331" s="521"/>
      <c r="L2331" s="522"/>
      <c r="M2331" s="523"/>
    </row>
    <row r="2332" spans="1:13" ht="18" customHeight="1">
      <c r="A2332" s="530" t="s">
        <v>237</v>
      </c>
      <c r="B2332" s="531"/>
      <c r="C2332" s="531"/>
      <c r="D2332" s="531"/>
      <c r="E2332" s="532"/>
      <c r="F2332" s="524"/>
      <c r="G2332" s="525"/>
      <c r="H2332" s="525"/>
      <c r="I2332" s="525"/>
      <c r="J2332" s="533"/>
      <c r="K2332" s="524"/>
      <c r="L2332" s="525"/>
      <c r="M2332" s="526"/>
    </row>
    <row r="2333" spans="1:13" ht="18" customHeight="1">
      <c r="A2333" s="530" t="s">
        <v>238</v>
      </c>
      <c r="B2333" s="531"/>
      <c r="C2333" s="531"/>
      <c r="D2333" s="531"/>
      <c r="E2333" s="532"/>
      <c r="F2333" s="524"/>
      <c r="G2333" s="525"/>
      <c r="H2333" s="525"/>
      <c r="I2333" s="525"/>
      <c r="J2333" s="533"/>
      <c r="K2333" s="524"/>
      <c r="L2333" s="525"/>
      <c r="M2333" s="526"/>
    </row>
    <row r="2334" spans="1:13" ht="18" customHeight="1">
      <c r="A2334" s="527" t="s">
        <v>239</v>
      </c>
      <c r="B2334" s="528"/>
      <c r="C2334" s="528"/>
      <c r="D2334" s="528"/>
      <c r="E2334" s="528"/>
      <c r="F2334" s="528"/>
      <c r="G2334" s="528"/>
      <c r="H2334" s="528"/>
      <c r="I2334" s="528"/>
      <c r="J2334" s="528"/>
      <c r="K2334" s="528"/>
      <c r="L2334" s="528"/>
      <c r="M2334" s="529"/>
    </row>
    <row r="2335" spans="1:13" ht="18" customHeight="1">
      <c r="A2335" s="527" t="s">
        <v>229</v>
      </c>
      <c r="B2335" s="528"/>
      <c r="C2335" s="528"/>
      <c r="D2335" s="528"/>
      <c r="E2335" s="528"/>
      <c r="F2335" s="528" t="s">
        <v>230</v>
      </c>
      <c r="G2335" s="528"/>
      <c r="H2335" s="528"/>
      <c r="I2335" s="528"/>
      <c r="J2335" s="528"/>
      <c r="K2335" s="528" t="s">
        <v>465</v>
      </c>
      <c r="L2335" s="528"/>
      <c r="M2335" s="529"/>
    </row>
    <row r="2336" spans="1:13" ht="18" customHeight="1">
      <c r="A2336" s="519" t="s">
        <v>240</v>
      </c>
      <c r="B2336" s="520"/>
      <c r="C2336" s="520"/>
      <c r="D2336" s="520"/>
      <c r="E2336" s="520"/>
      <c r="F2336" s="520"/>
      <c r="G2336" s="521"/>
      <c r="H2336" s="522"/>
      <c r="I2336" s="522"/>
      <c r="J2336" s="522"/>
      <c r="K2336" s="522"/>
      <c r="L2336" s="522"/>
      <c r="M2336" s="523"/>
    </row>
    <row r="2337" spans="1:13" ht="18" customHeight="1">
      <c r="A2337" s="192" t="s">
        <v>466</v>
      </c>
      <c r="B2337" s="524"/>
      <c r="C2337" s="525"/>
      <c r="D2337" s="525"/>
      <c r="E2337" s="525"/>
      <c r="F2337" s="525"/>
      <c r="G2337" s="525"/>
      <c r="H2337" s="525"/>
      <c r="I2337" s="525"/>
      <c r="J2337" s="525"/>
      <c r="K2337" s="525"/>
      <c r="L2337" s="525"/>
      <c r="M2337" s="526"/>
    </row>
    <row r="2338" spans="1:13" ht="18" customHeight="1">
      <c r="A2338" s="192" t="s">
        <v>195</v>
      </c>
      <c r="B2338" s="524"/>
      <c r="C2338" s="525"/>
      <c r="D2338" s="525"/>
      <c r="E2338" s="525"/>
      <c r="F2338" s="525"/>
      <c r="G2338" s="525"/>
      <c r="H2338" s="525"/>
      <c r="I2338" s="525"/>
      <c r="J2338" s="525"/>
      <c r="K2338" s="525"/>
      <c r="L2338" s="525"/>
      <c r="M2338" s="526"/>
    </row>
    <row r="2339" spans="1:13" ht="18" customHeight="1">
      <c r="A2339" s="527" t="s">
        <v>467</v>
      </c>
      <c r="B2339" s="528"/>
      <c r="C2339" s="528"/>
      <c r="D2339" s="522"/>
      <c r="E2339" s="522"/>
      <c r="F2339" s="522"/>
      <c r="G2339" s="522"/>
      <c r="H2339" s="522"/>
      <c r="I2339" s="522"/>
      <c r="J2339" s="528" t="s">
        <v>468</v>
      </c>
      <c r="K2339" s="528"/>
      <c r="L2339" s="528"/>
      <c r="M2339" s="529"/>
    </row>
    <row r="2340" spans="1:13" ht="18" customHeight="1">
      <c r="A2340" s="527"/>
      <c r="B2340" s="528"/>
      <c r="C2340" s="528"/>
      <c r="D2340" s="522"/>
      <c r="E2340" s="522"/>
      <c r="F2340" s="522"/>
      <c r="G2340" s="522"/>
      <c r="H2340" s="522"/>
      <c r="I2340" s="522"/>
      <c r="J2340" s="528"/>
      <c r="K2340" s="528"/>
      <c r="L2340" s="528"/>
      <c r="M2340" s="529"/>
    </row>
    <row r="2341" spans="1:13" ht="18" customHeight="1">
      <c r="A2341" s="527"/>
      <c r="B2341" s="528"/>
      <c r="C2341" s="528"/>
      <c r="D2341" s="522"/>
      <c r="E2341" s="522"/>
      <c r="F2341" s="522"/>
      <c r="G2341" s="522"/>
      <c r="H2341" s="522"/>
      <c r="I2341" s="522"/>
      <c r="J2341" s="528"/>
      <c r="K2341" s="528"/>
      <c r="L2341" s="528"/>
      <c r="M2341" s="529"/>
    </row>
    <row r="2342" spans="1:13" ht="18" customHeight="1">
      <c r="A2342" s="527"/>
      <c r="B2342" s="528"/>
      <c r="C2342" s="528"/>
      <c r="D2342" s="522"/>
      <c r="E2342" s="522"/>
      <c r="F2342" s="522"/>
      <c r="G2342" s="522"/>
      <c r="H2342" s="522"/>
      <c r="I2342" s="522"/>
      <c r="J2342" s="528"/>
      <c r="K2342" s="528"/>
      <c r="L2342" s="528"/>
      <c r="M2342" s="529"/>
    </row>
    <row r="2343" spans="1:13" ht="18" customHeight="1">
      <c r="A2343" s="514" t="s">
        <v>243</v>
      </c>
      <c r="B2343" s="515"/>
      <c r="C2343" s="515"/>
      <c r="D2343" s="515"/>
      <c r="E2343" s="515"/>
      <c r="F2343" s="515"/>
      <c r="G2343" s="515"/>
      <c r="H2343" s="516" t="s">
        <v>244</v>
      </c>
      <c r="I2343" s="517"/>
      <c r="J2343" s="517"/>
      <c r="K2343" s="517"/>
      <c r="L2343" s="517"/>
      <c r="M2343" s="518"/>
    </row>
    <row r="2344" spans="1:13" ht="18" customHeight="1">
      <c r="A2344" s="200" t="s">
        <v>245</v>
      </c>
      <c r="B2344" s="515" t="s">
        <v>12</v>
      </c>
      <c r="C2344" s="515"/>
      <c r="D2344" s="177" t="s">
        <v>245</v>
      </c>
      <c r="E2344" s="201"/>
      <c r="F2344" s="515" t="s">
        <v>12</v>
      </c>
      <c r="G2344" s="515"/>
      <c r="H2344" s="179"/>
      <c r="I2344" s="179"/>
      <c r="J2344" s="180" t="s">
        <v>246</v>
      </c>
      <c r="K2344" s="179"/>
      <c r="L2344" s="181" t="s">
        <v>12</v>
      </c>
      <c r="M2344" s="182"/>
    </row>
    <row r="2345" spans="1:13" ht="18" customHeight="1">
      <c r="A2345" s="183" t="s">
        <v>247</v>
      </c>
      <c r="B2345" s="511" t="s">
        <v>221</v>
      </c>
      <c r="C2345" s="511"/>
      <c r="D2345" s="511" t="s">
        <v>248</v>
      </c>
      <c r="E2345" s="511"/>
      <c r="F2345" s="511" t="s">
        <v>249</v>
      </c>
      <c r="G2345" s="511"/>
      <c r="H2345" s="179"/>
      <c r="I2345" s="179"/>
      <c r="J2345" s="512">
        <v>3</v>
      </c>
      <c r="K2345" s="513"/>
      <c r="L2345" s="201" t="s">
        <v>236</v>
      </c>
      <c r="M2345" s="182"/>
    </row>
    <row r="2346" spans="1:13" ht="18" customHeight="1">
      <c r="A2346" s="183" t="s">
        <v>250</v>
      </c>
      <c r="B2346" s="511" t="s">
        <v>251</v>
      </c>
      <c r="C2346" s="511"/>
      <c r="D2346" s="511" t="s">
        <v>252</v>
      </c>
      <c r="E2346" s="511"/>
      <c r="F2346" s="511" t="s">
        <v>253</v>
      </c>
      <c r="G2346" s="511"/>
      <c r="H2346" s="179"/>
      <c r="I2346" s="179"/>
      <c r="J2346" s="512">
        <v>2</v>
      </c>
      <c r="K2346" s="513"/>
      <c r="L2346" s="201" t="s">
        <v>232</v>
      </c>
      <c r="M2346" s="182"/>
    </row>
    <row r="2347" spans="1:13" ht="18" customHeight="1">
      <c r="A2347" s="183" t="s">
        <v>254</v>
      </c>
      <c r="B2347" s="511" t="s">
        <v>255</v>
      </c>
      <c r="C2347" s="511"/>
      <c r="D2347" s="511" t="s">
        <v>256</v>
      </c>
      <c r="E2347" s="511"/>
      <c r="F2347" s="511" t="s">
        <v>257</v>
      </c>
      <c r="G2347" s="511"/>
      <c r="H2347" s="179"/>
      <c r="I2347" s="179"/>
      <c r="J2347" s="512">
        <v>1</v>
      </c>
      <c r="K2347" s="513"/>
      <c r="L2347" s="201" t="s">
        <v>258</v>
      </c>
      <c r="M2347" s="182"/>
    </row>
    <row r="2348" spans="1:13" ht="18" customHeight="1" thickBot="1">
      <c r="A2348" s="184" t="s">
        <v>259</v>
      </c>
      <c r="B2348" s="509" t="s">
        <v>260</v>
      </c>
      <c r="C2348" s="509"/>
      <c r="D2348" s="510" t="s">
        <v>261</v>
      </c>
      <c r="E2348" s="510"/>
      <c r="F2348" s="510" t="s">
        <v>262</v>
      </c>
      <c r="G2348" s="510"/>
      <c r="H2348" s="185"/>
      <c r="I2348" s="185"/>
      <c r="J2348" s="185"/>
      <c r="K2348" s="185"/>
      <c r="L2348" s="185"/>
      <c r="M2348" s="186"/>
    </row>
    <row r="2351" spans="1:13" ht="18" customHeight="1" thickBot="1"/>
    <row r="2352" spans="1:13" ht="18" customHeight="1">
      <c r="A2352" s="157"/>
      <c r="B2352" s="557" t="s">
        <v>426</v>
      </c>
      <c r="C2352" s="557"/>
      <c r="D2352" s="557"/>
      <c r="E2352" s="557"/>
      <c r="F2352" s="557"/>
      <c r="G2352" s="557"/>
      <c r="H2352" s="557"/>
      <c r="I2352" s="558"/>
      <c r="J2352" s="559" t="s">
        <v>427</v>
      </c>
      <c r="K2352" s="557"/>
      <c r="L2352" s="557"/>
      <c r="M2352" s="560"/>
    </row>
    <row r="2353" spans="1:13" ht="18" customHeight="1">
      <c r="A2353" s="546" t="s">
        <v>428</v>
      </c>
      <c r="B2353" s="547"/>
      <c r="C2353" s="547"/>
      <c r="D2353" s="547"/>
      <c r="E2353" s="547"/>
      <c r="F2353" s="547"/>
      <c r="G2353" s="547"/>
      <c r="H2353" s="547"/>
      <c r="I2353" s="547"/>
      <c r="J2353" s="547"/>
      <c r="K2353" s="547"/>
      <c r="L2353" s="547"/>
      <c r="M2353" s="548"/>
    </row>
    <row r="2354" spans="1:13" ht="18" customHeight="1">
      <c r="A2354" s="158"/>
      <c r="B2354" s="549" t="s">
        <v>429</v>
      </c>
      <c r="C2354" s="549"/>
      <c r="D2354" s="549"/>
      <c r="E2354" s="550"/>
      <c r="F2354" s="159" t="s">
        <v>430</v>
      </c>
      <c r="G2354" s="159"/>
      <c r="H2354" s="551" t="s">
        <v>431</v>
      </c>
      <c r="I2354" s="552"/>
      <c r="J2354" s="553"/>
      <c r="K2354" s="160" t="s">
        <v>432</v>
      </c>
      <c r="L2354" s="193"/>
      <c r="M2354" s="162"/>
    </row>
    <row r="2355" spans="1:13" ht="18" customHeight="1">
      <c r="A2355" s="554" t="s">
        <v>433</v>
      </c>
      <c r="B2355" s="552"/>
      <c r="C2355" s="552"/>
      <c r="D2355" s="552"/>
      <c r="E2355" s="552"/>
      <c r="F2355" s="552"/>
      <c r="G2355" s="552"/>
      <c r="H2355" s="552"/>
      <c r="I2355" s="552"/>
      <c r="J2355" s="552"/>
      <c r="K2355" s="552"/>
      <c r="L2355" s="552"/>
      <c r="M2355" s="555"/>
    </row>
    <row r="2356" spans="1:13" ht="18" customHeight="1">
      <c r="A2356" s="530" t="s">
        <v>434</v>
      </c>
      <c r="B2356" s="531"/>
      <c r="C2356" s="531"/>
      <c r="D2356" s="531"/>
      <c r="E2356" s="531"/>
      <c r="F2356" s="531"/>
      <c r="G2356" s="531"/>
      <c r="H2356" s="531"/>
      <c r="I2356" s="531"/>
      <c r="J2356" s="531"/>
      <c r="K2356" s="531"/>
      <c r="L2356" s="531"/>
      <c r="M2356" s="556"/>
    </row>
    <row r="2357" spans="1:13" ht="18" customHeight="1">
      <c r="A2357" s="534" t="s">
        <v>435</v>
      </c>
      <c r="B2357" s="535"/>
      <c r="C2357" s="545"/>
      <c r="D2357" s="543"/>
      <c r="E2357" s="543"/>
      <c r="F2357" s="543"/>
      <c r="G2357" s="544"/>
      <c r="H2357" s="194" t="s">
        <v>436</v>
      </c>
      <c r="I2357" s="164"/>
      <c r="J2357" s="539"/>
      <c r="K2357" s="539"/>
      <c r="L2357" s="539"/>
      <c r="M2357" s="540"/>
    </row>
    <row r="2358" spans="1:13" ht="18" customHeight="1">
      <c r="A2358" s="534" t="s">
        <v>437</v>
      </c>
      <c r="B2358" s="535"/>
      <c r="C2358" s="545"/>
      <c r="D2358" s="543"/>
      <c r="E2358" s="543"/>
      <c r="F2358" s="543"/>
      <c r="G2358" s="544"/>
      <c r="H2358" s="194" t="s">
        <v>438</v>
      </c>
      <c r="I2358" s="164"/>
      <c r="J2358" s="539"/>
      <c r="K2358" s="539"/>
      <c r="L2358" s="539"/>
      <c r="M2358" s="540"/>
    </row>
    <row r="2359" spans="1:13" ht="18" customHeight="1">
      <c r="A2359" s="534" t="s">
        <v>439</v>
      </c>
      <c r="B2359" s="535"/>
      <c r="C2359" s="542"/>
      <c r="D2359" s="543"/>
      <c r="E2359" s="543"/>
      <c r="F2359" s="543"/>
      <c r="G2359" s="544"/>
      <c r="H2359" s="194" t="s">
        <v>440</v>
      </c>
      <c r="I2359" s="164"/>
      <c r="J2359" s="539"/>
      <c r="K2359" s="539"/>
      <c r="L2359" s="539"/>
      <c r="M2359" s="540"/>
    </row>
    <row r="2360" spans="1:13" ht="18" customHeight="1">
      <c r="A2360" s="534" t="s">
        <v>441</v>
      </c>
      <c r="B2360" s="535"/>
      <c r="C2360" s="545"/>
      <c r="D2360" s="543"/>
      <c r="E2360" s="543"/>
      <c r="F2360" s="543"/>
      <c r="G2360" s="544"/>
      <c r="H2360" s="519" t="s">
        <v>134</v>
      </c>
      <c r="I2360" s="520"/>
      <c r="J2360" s="539"/>
      <c r="K2360" s="539"/>
      <c r="L2360" s="539"/>
      <c r="M2360" s="540"/>
    </row>
    <row r="2361" spans="1:13" ht="18" customHeight="1">
      <c r="A2361" s="527" t="s">
        <v>442</v>
      </c>
      <c r="B2361" s="528"/>
      <c r="C2361" s="528"/>
      <c r="D2361" s="528"/>
      <c r="E2361" s="528"/>
      <c r="F2361" s="528"/>
      <c r="G2361" s="528"/>
      <c r="H2361" s="528"/>
      <c r="I2361" s="528"/>
      <c r="J2361" s="528"/>
      <c r="K2361" s="528"/>
      <c r="L2361" s="528"/>
      <c r="M2361" s="529"/>
    </row>
    <row r="2362" spans="1:13" ht="18" customHeight="1">
      <c r="A2362" s="541" t="s">
        <v>443</v>
      </c>
      <c r="B2362" s="528" t="s">
        <v>444</v>
      </c>
      <c r="C2362" s="528"/>
      <c r="D2362" s="528"/>
      <c r="E2362" s="528"/>
      <c r="F2362" s="528"/>
      <c r="G2362" s="528"/>
      <c r="H2362" s="528" t="s">
        <v>445</v>
      </c>
      <c r="I2362" s="528"/>
      <c r="J2362" s="528"/>
      <c r="K2362" s="528"/>
      <c r="L2362" s="528"/>
      <c r="M2362" s="529"/>
    </row>
    <row r="2363" spans="1:13" ht="18" customHeight="1">
      <c r="A2363" s="541"/>
      <c r="B2363" s="165" t="s">
        <v>446</v>
      </c>
      <c r="C2363" s="165" t="s">
        <v>447</v>
      </c>
      <c r="D2363" s="165" t="s">
        <v>448</v>
      </c>
      <c r="E2363" s="165" t="s">
        <v>449</v>
      </c>
      <c r="F2363" s="165">
        <v>100</v>
      </c>
      <c r="G2363" s="166" t="s">
        <v>126</v>
      </c>
      <c r="H2363" s="165" t="s">
        <v>450</v>
      </c>
      <c r="I2363" s="165" t="s">
        <v>447</v>
      </c>
      <c r="J2363" s="165" t="s">
        <v>448</v>
      </c>
      <c r="K2363" s="165" t="s">
        <v>451</v>
      </c>
      <c r="L2363" s="165">
        <v>100</v>
      </c>
      <c r="M2363" s="167" t="s">
        <v>126</v>
      </c>
    </row>
    <row r="2364" spans="1:13" ht="18" customHeight="1">
      <c r="A2364" s="192" t="s">
        <v>5</v>
      </c>
      <c r="B2364" s="148"/>
      <c r="C2364" s="196"/>
      <c r="D2364" s="196"/>
      <c r="E2364" s="148"/>
      <c r="F2364" s="150"/>
      <c r="G2364" s="196"/>
      <c r="H2364" s="198"/>
      <c r="I2364" s="198"/>
      <c r="J2364" s="198"/>
      <c r="K2364" s="169"/>
      <c r="L2364" s="150"/>
      <c r="M2364" s="199"/>
    </row>
    <row r="2365" spans="1:13" ht="18" customHeight="1">
      <c r="A2365" s="192" t="s">
        <v>6</v>
      </c>
      <c r="B2365" s="149"/>
      <c r="C2365" s="196"/>
      <c r="D2365" s="196"/>
      <c r="E2365" s="196"/>
      <c r="F2365" s="150"/>
      <c r="G2365" s="196"/>
      <c r="H2365" s="198"/>
      <c r="I2365" s="198"/>
      <c r="J2365" s="198"/>
      <c r="K2365" s="198"/>
      <c r="L2365" s="150"/>
      <c r="M2365" s="199"/>
    </row>
    <row r="2366" spans="1:13" ht="18" customHeight="1">
      <c r="A2366" s="192" t="s">
        <v>452</v>
      </c>
      <c r="B2366" s="196"/>
      <c r="C2366" s="196"/>
      <c r="D2366" s="196"/>
      <c r="E2366" s="196"/>
      <c r="F2366" s="191"/>
      <c r="G2366" s="196"/>
      <c r="H2366" s="198"/>
      <c r="I2366" s="196"/>
      <c r="J2366" s="196"/>
      <c r="K2366" s="151"/>
      <c r="L2366" s="191"/>
      <c r="M2366" s="199"/>
    </row>
    <row r="2367" spans="1:13" ht="18" customHeight="1">
      <c r="A2367" s="192" t="s">
        <v>417</v>
      </c>
      <c r="B2367" s="196"/>
      <c r="C2367" s="196"/>
      <c r="D2367" s="196"/>
      <c r="E2367" s="196"/>
      <c r="F2367" s="191"/>
      <c r="G2367" s="196"/>
      <c r="H2367" s="152"/>
      <c r="I2367" s="153"/>
      <c r="J2367" s="153"/>
      <c r="K2367" s="154"/>
      <c r="L2367" s="191"/>
      <c r="M2367" s="199"/>
    </row>
    <row r="2368" spans="1:13" ht="18" customHeight="1">
      <c r="A2368" s="192" t="s">
        <v>9</v>
      </c>
      <c r="B2368" s="196"/>
      <c r="C2368" s="196"/>
      <c r="D2368" s="196"/>
      <c r="E2368" s="155"/>
      <c r="F2368" s="147"/>
      <c r="G2368" s="196"/>
      <c r="H2368" s="196"/>
      <c r="I2368" s="196"/>
      <c r="J2368" s="196"/>
      <c r="K2368" s="198"/>
      <c r="L2368" s="196"/>
      <c r="M2368" s="199"/>
    </row>
    <row r="2369" spans="1:13" ht="18" customHeight="1">
      <c r="A2369" s="192" t="s">
        <v>418</v>
      </c>
      <c r="B2369" s="196"/>
      <c r="C2369" s="196"/>
      <c r="D2369" s="196"/>
      <c r="E2369" s="156"/>
      <c r="F2369" s="198"/>
      <c r="G2369" s="196"/>
      <c r="H2369" s="196"/>
      <c r="I2369" s="196"/>
      <c r="J2369" s="196"/>
      <c r="K2369" s="156"/>
      <c r="L2369" s="198"/>
      <c r="M2369" s="199"/>
    </row>
    <row r="2370" spans="1:13" ht="18" customHeight="1">
      <c r="A2370" s="192" t="s">
        <v>453</v>
      </c>
      <c r="B2370" s="196"/>
      <c r="C2370" s="196"/>
      <c r="D2370" s="196"/>
      <c r="E2370" s="198"/>
      <c r="F2370" s="196"/>
      <c r="G2370" s="196"/>
      <c r="H2370" s="196"/>
      <c r="I2370" s="196"/>
      <c r="J2370" s="196"/>
      <c r="K2370" s="198"/>
      <c r="L2370" s="196"/>
      <c r="M2370" s="199"/>
    </row>
    <row r="2371" spans="1:13" ht="18" customHeight="1">
      <c r="A2371" s="193" t="s">
        <v>454</v>
      </c>
      <c r="B2371" s="193"/>
      <c r="C2371" s="195" t="s">
        <v>455</v>
      </c>
      <c r="D2371" s="187">
        <f>(F2364+F2365+F2366+F2367+F2368)</f>
        <v>0</v>
      </c>
      <c r="E2371" s="170"/>
      <c r="F2371" s="195" t="s">
        <v>456</v>
      </c>
      <c r="G2371" s="170">
        <f>(D2371/450)*100</f>
        <v>0</v>
      </c>
      <c r="H2371" s="170"/>
      <c r="I2371" s="171"/>
      <c r="J2371" s="536" t="s">
        <v>457</v>
      </c>
      <c r="K2371" s="536"/>
      <c r="L2371" s="522" t="str">
        <f>IF(G2371&gt;=91,"A1",IF(G2371&gt;=81,"A2",IF(G2371&gt;=71,"B1",IF(G2371&gt;=61,"B2",IF(G2371&gt;=51,"C1",IF(G2371&gt;=41,"C2",IF(G2371&gt;=33,"D","E")))))))</f>
        <v>E</v>
      </c>
      <c r="M2371" s="522" t="str">
        <f t="shared" ref="M2371:M2373" si="89">IF(K2371&gt;=91,"A1",IF(K2371&gt;=81,"A2",IF(K2371&gt;=71,"B1",IF(K2371&gt;=61,"B2",IF(K2371&gt;=51,"C1",IF(K2371&gt;=41,"C2",IF(K2371&gt;=33,"D","E")))))))</f>
        <v>E</v>
      </c>
    </row>
    <row r="2372" spans="1:13" ht="18" customHeight="1">
      <c r="A2372" s="172" t="s">
        <v>458</v>
      </c>
      <c r="B2372" s="193"/>
      <c r="C2372" s="195" t="s">
        <v>459</v>
      </c>
      <c r="D2372" s="187">
        <f>(L2364+L2365+L2366+L2367+L2368)</f>
        <v>0</v>
      </c>
      <c r="E2372" s="170"/>
      <c r="F2372" s="195" t="s">
        <v>460</v>
      </c>
      <c r="G2372" s="173">
        <f>D2372/450*100</f>
        <v>0</v>
      </c>
      <c r="H2372" s="173"/>
      <c r="I2372" s="174"/>
      <c r="J2372" s="536" t="s">
        <v>461</v>
      </c>
      <c r="K2372" s="536"/>
      <c r="L2372" s="522" t="str">
        <f>IF(G2372&gt;=91,"A1",IF(G2372&gt;=81,"A2",IF(G2372&gt;=71,"B1",IF(G2372&gt;=61,"B2",IF(G2372&gt;=51,"C1",IF(G2372&gt;=41,"C2",IF(G2372&gt;=33,"D","E")))))))</f>
        <v>E</v>
      </c>
      <c r="M2372" s="522" t="str">
        <f t="shared" si="89"/>
        <v>E</v>
      </c>
    </row>
    <row r="2373" spans="1:13" ht="18" customHeight="1">
      <c r="A2373" s="197" t="s">
        <v>462</v>
      </c>
      <c r="B2373" s="197"/>
      <c r="C2373" s="197">
        <f>(D2371+D2372)</f>
        <v>0</v>
      </c>
      <c r="D2373" s="197" t="s">
        <v>463</v>
      </c>
      <c r="E2373" s="197"/>
      <c r="G2373" s="197"/>
      <c r="H2373" s="197"/>
      <c r="I2373" s="197">
        <f>(C2373/900)*100</f>
        <v>0</v>
      </c>
      <c r="J2373" s="197" t="s">
        <v>464</v>
      </c>
      <c r="K2373" s="197"/>
      <c r="L2373" s="537" t="str">
        <f>IF(I2373&gt;=91,"A1",IF(I2373&gt;=81,"A2",IF(I2373&gt;=71,"B1",IF(I2373&gt;=61,"B2",IF(I2373&gt;=51,"C1",IF(I2373&gt;=41,"C2",IF(I2373&gt;=33,"D","E")))))))</f>
        <v>E</v>
      </c>
      <c r="M2373" s="537" t="str">
        <f t="shared" si="89"/>
        <v>E</v>
      </c>
    </row>
    <row r="2374" spans="1:13" ht="18" customHeight="1">
      <c r="A2374" s="538" t="s">
        <v>227</v>
      </c>
      <c r="B2374" s="539"/>
      <c r="C2374" s="539"/>
      <c r="D2374" s="539"/>
      <c r="E2374" s="539"/>
      <c r="F2374" s="539"/>
      <c r="G2374" s="539"/>
      <c r="H2374" s="539"/>
      <c r="I2374" s="539"/>
      <c r="J2374" s="539"/>
      <c r="K2374" s="539"/>
      <c r="L2374" s="539"/>
      <c r="M2374" s="540"/>
    </row>
    <row r="2375" spans="1:13" ht="18" customHeight="1">
      <c r="A2375" s="527" t="s">
        <v>228</v>
      </c>
      <c r="B2375" s="528"/>
      <c r="C2375" s="528"/>
      <c r="D2375" s="528"/>
      <c r="E2375" s="528"/>
      <c r="F2375" s="528"/>
      <c r="G2375" s="528"/>
      <c r="H2375" s="528"/>
      <c r="I2375" s="528"/>
      <c r="J2375" s="528"/>
      <c r="K2375" s="528"/>
      <c r="L2375" s="528"/>
      <c r="M2375" s="529"/>
    </row>
    <row r="2376" spans="1:13" ht="18" customHeight="1">
      <c r="A2376" s="527" t="s">
        <v>229</v>
      </c>
      <c r="B2376" s="528"/>
      <c r="C2376" s="528"/>
      <c r="D2376" s="528"/>
      <c r="E2376" s="528"/>
      <c r="F2376" s="528" t="s">
        <v>230</v>
      </c>
      <c r="G2376" s="528"/>
      <c r="H2376" s="528"/>
      <c r="I2376" s="528"/>
      <c r="J2376" s="528"/>
      <c r="K2376" s="528" t="s">
        <v>465</v>
      </c>
      <c r="L2376" s="528"/>
      <c r="M2376" s="529"/>
    </row>
    <row r="2377" spans="1:13" ht="18" customHeight="1">
      <c r="A2377" s="519" t="s">
        <v>231</v>
      </c>
      <c r="B2377" s="520"/>
      <c r="C2377" s="520"/>
      <c r="D2377" s="520"/>
      <c r="E2377" s="520"/>
      <c r="F2377" s="521" t="s">
        <v>236</v>
      </c>
      <c r="G2377" s="522"/>
      <c r="H2377" s="522"/>
      <c r="I2377" s="522"/>
      <c r="J2377" s="522"/>
      <c r="K2377" s="521" t="s">
        <v>236</v>
      </c>
      <c r="L2377" s="522"/>
      <c r="M2377" s="523"/>
    </row>
    <row r="2378" spans="1:13" ht="18" customHeight="1">
      <c r="A2378" s="527" t="s">
        <v>233</v>
      </c>
      <c r="B2378" s="528"/>
      <c r="C2378" s="528"/>
      <c r="D2378" s="528"/>
      <c r="E2378" s="528"/>
      <c r="F2378" s="528"/>
      <c r="G2378" s="528"/>
      <c r="H2378" s="528"/>
      <c r="I2378" s="528"/>
      <c r="J2378" s="528"/>
      <c r="K2378" s="528"/>
      <c r="L2378" s="528"/>
      <c r="M2378" s="529"/>
    </row>
    <row r="2379" spans="1:13" ht="18" customHeight="1">
      <c r="A2379" s="527" t="s">
        <v>229</v>
      </c>
      <c r="B2379" s="528"/>
      <c r="C2379" s="528"/>
      <c r="D2379" s="528"/>
      <c r="E2379" s="528"/>
      <c r="F2379" s="528" t="s">
        <v>230</v>
      </c>
      <c r="G2379" s="528"/>
      <c r="H2379" s="528"/>
      <c r="I2379" s="528"/>
      <c r="J2379" s="528"/>
      <c r="K2379" s="528" t="s">
        <v>465</v>
      </c>
      <c r="L2379" s="528"/>
      <c r="M2379" s="529"/>
    </row>
    <row r="2380" spans="1:13" ht="18" customHeight="1">
      <c r="A2380" s="534" t="s">
        <v>234</v>
      </c>
      <c r="B2380" s="535"/>
      <c r="C2380" s="535"/>
      <c r="D2380" s="535"/>
      <c r="E2380" s="535"/>
      <c r="F2380" s="528"/>
      <c r="G2380" s="528"/>
      <c r="H2380" s="528"/>
      <c r="I2380" s="528"/>
      <c r="J2380" s="528"/>
      <c r="K2380" s="528"/>
      <c r="L2380" s="528"/>
      <c r="M2380" s="529"/>
    </row>
    <row r="2381" spans="1:13" ht="18" customHeight="1">
      <c r="A2381" s="534" t="s">
        <v>235</v>
      </c>
      <c r="B2381" s="535"/>
      <c r="C2381" s="535"/>
      <c r="D2381" s="535"/>
      <c r="E2381" s="535"/>
      <c r="F2381" s="521"/>
      <c r="G2381" s="522"/>
      <c r="H2381" s="522"/>
      <c r="I2381" s="522"/>
      <c r="J2381" s="522"/>
      <c r="K2381" s="521"/>
      <c r="L2381" s="522"/>
      <c r="M2381" s="523"/>
    </row>
    <row r="2382" spans="1:13" ht="18" customHeight="1">
      <c r="A2382" s="530" t="s">
        <v>237</v>
      </c>
      <c r="B2382" s="531"/>
      <c r="C2382" s="531"/>
      <c r="D2382" s="531"/>
      <c r="E2382" s="532"/>
      <c r="F2382" s="524"/>
      <c r="G2382" s="525"/>
      <c r="H2382" s="525"/>
      <c r="I2382" s="525"/>
      <c r="J2382" s="533"/>
      <c r="K2382" s="524"/>
      <c r="L2382" s="525"/>
      <c r="M2382" s="526"/>
    </row>
    <row r="2383" spans="1:13" ht="18" customHeight="1">
      <c r="A2383" s="530" t="s">
        <v>238</v>
      </c>
      <c r="B2383" s="531"/>
      <c r="C2383" s="531"/>
      <c r="D2383" s="531"/>
      <c r="E2383" s="532"/>
      <c r="F2383" s="524"/>
      <c r="G2383" s="525"/>
      <c r="H2383" s="525"/>
      <c r="I2383" s="525"/>
      <c r="J2383" s="533"/>
      <c r="K2383" s="524"/>
      <c r="L2383" s="525"/>
      <c r="M2383" s="526"/>
    </row>
    <row r="2384" spans="1:13" ht="18" customHeight="1">
      <c r="A2384" s="527" t="s">
        <v>239</v>
      </c>
      <c r="B2384" s="528"/>
      <c r="C2384" s="528"/>
      <c r="D2384" s="528"/>
      <c r="E2384" s="528"/>
      <c r="F2384" s="528"/>
      <c r="G2384" s="528"/>
      <c r="H2384" s="528"/>
      <c r="I2384" s="528"/>
      <c r="J2384" s="528"/>
      <c r="K2384" s="528"/>
      <c r="L2384" s="528"/>
      <c r="M2384" s="529"/>
    </row>
    <row r="2385" spans="1:13" ht="18" customHeight="1">
      <c r="A2385" s="527" t="s">
        <v>229</v>
      </c>
      <c r="B2385" s="528"/>
      <c r="C2385" s="528"/>
      <c r="D2385" s="528"/>
      <c r="E2385" s="528"/>
      <c r="F2385" s="528" t="s">
        <v>230</v>
      </c>
      <c r="G2385" s="528"/>
      <c r="H2385" s="528"/>
      <c r="I2385" s="528"/>
      <c r="J2385" s="528"/>
      <c r="K2385" s="528" t="s">
        <v>465</v>
      </c>
      <c r="L2385" s="528"/>
      <c r="M2385" s="529"/>
    </row>
    <row r="2386" spans="1:13" ht="18" customHeight="1">
      <c r="A2386" s="519" t="s">
        <v>240</v>
      </c>
      <c r="B2386" s="520"/>
      <c r="C2386" s="520"/>
      <c r="D2386" s="520"/>
      <c r="E2386" s="520"/>
      <c r="F2386" s="520"/>
      <c r="G2386" s="521"/>
      <c r="H2386" s="522"/>
      <c r="I2386" s="522"/>
      <c r="J2386" s="522"/>
      <c r="K2386" s="522"/>
      <c r="L2386" s="522"/>
      <c r="M2386" s="523"/>
    </row>
    <row r="2387" spans="1:13" ht="18" customHeight="1">
      <c r="A2387" s="192" t="s">
        <v>466</v>
      </c>
      <c r="B2387" s="524"/>
      <c r="C2387" s="525"/>
      <c r="D2387" s="525"/>
      <c r="E2387" s="525"/>
      <c r="F2387" s="525"/>
      <c r="G2387" s="525"/>
      <c r="H2387" s="525"/>
      <c r="I2387" s="525"/>
      <c r="J2387" s="525"/>
      <c r="K2387" s="525"/>
      <c r="L2387" s="525"/>
      <c r="M2387" s="526"/>
    </row>
    <row r="2388" spans="1:13" ht="18" customHeight="1">
      <c r="A2388" s="192" t="s">
        <v>195</v>
      </c>
      <c r="B2388" s="524"/>
      <c r="C2388" s="525"/>
      <c r="D2388" s="525"/>
      <c r="E2388" s="525"/>
      <c r="F2388" s="525"/>
      <c r="G2388" s="525"/>
      <c r="H2388" s="525"/>
      <c r="I2388" s="525"/>
      <c r="J2388" s="525"/>
      <c r="K2388" s="525"/>
      <c r="L2388" s="525"/>
      <c r="M2388" s="526"/>
    </row>
    <row r="2389" spans="1:13" ht="18" customHeight="1">
      <c r="A2389" s="527" t="s">
        <v>467</v>
      </c>
      <c r="B2389" s="528"/>
      <c r="C2389" s="528"/>
      <c r="D2389" s="522"/>
      <c r="E2389" s="522"/>
      <c r="F2389" s="522"/>
      <c r="G2389" s="522"/>
      <c r="H2389" s="522"/>
      <c r="I2389" s="522"/>
      <c r="J2389" s="528" t="s">
        <v>468</v>
      </c>
      <c r="K2389" s="528"/>
      <c r="L2389" s="528"/>
      <c r="M2389" s="529"/>
    </row>
    <row r="2390" spans="1:13" ht="18" customHeight="1">
      <c r="A2390" s="527"/>
      <c r="B2390" s="528"/>
      <c r="C2390" s="528"/>
      <c r="D2390" s="522"/>
      <c r="E2390" s="522"/>
      <c r="F2390" s="522"/>
      <c r="G2390" s="522"/>
      <c r="H2390" s="522"/>
      <c r="I2390" s="522"/>
      <c r="J2390" s="528"/>
      <c r="K2390" s="528"/>
      <c r="L2390" s="528"/>
      <c r="M2390" s="529"/>
    </row>
    <row r="2391" spans="1:13" ht="18" customHeight="1">
      <c r="A2391" s="527"/>
      <c r="B2391" s="528"/>
      <c r="C2391" s="528"/>
      <c r="D2391" s="522"/>
      <c r="E2391" s="522"/>
      <c r="F2391" s="522"/>
      <c r="G2391" s="522"/>
      <c r="H2391" s="522"/>
      <c r="I2391" s="522"/>
      <c r="J2391" s="528"/>
      <c r="K2391" s="528"/>
      <c r="L2391" s="528"/>
      <c r="M2391" s="529"/>
    </row>
    <row r="2392" spans="1:13" ht="18" customHeight="1">
      <c r="A2392" s="527"/>
      <c r="B2392" s="528"/>
      <c r="C2392" s="528"/>
      <c r="D2392" s="522"/>
      <c r="E2392" s="522"/>
      <c r="F2392" s="522"/>
      <c r="G2392" s="522"/>
      <c r="H2392" s="522"/>
      <c r="I2392" s="522"/>
      <c r="J2392" s="528"/>
      <c r="K2392" s="528"/>
      <c r="L2392" s="528"/>
      <c r="M2392" s="529"/>
    </row>
    <row r="2393" spans="1:13" ht="18" customHeight="1">
      <c r="A2393" s="514" t="s">
        <v>243</v>
      </c>
      <c r="B2393" s="515"/>
      <c r="C2393" s="515"/>
      <c r="D2393" s="515"/>
      <c r="E2393" s="515"/>
      <c r="F2393" s="515"/>
      <c r="G2393" s="515"/>
      <c r="H2393" s="516" t="s">
        <v>244</v>
      </c>
      <c r="I2393" s="517"/>
      <c r="J2393" s="517"/>
      <c r="K2393" s="517"/>
      <c r="L2393" s="517"/>
      <c r="M2393" s="518"/>
    </row>
    <row r="2394" spans="1:13" ht="18" customHeight="1">
      <c r="A2394" s="200" t="s">
        <v>245</v>
      </c>
      <c r="B2394" s="515" t="s">
        <v>12</v>
      </c>
      <c r="C2394" s="515"/>
      <c r="D2394" s="177" t="s">
        <v>245</v>
      </c>
      <c r="E2394" s="201"/>
      <c r="F2394" s="515" t="s">
        <v>12</v>
      </c>
      <c r="G2394" s="515"/>
      <c r="H2394" s="179"/>
      <c r="I2394" s="179"/>
      <c r="J2394" s="180" t="s">
        <v>246</v>
      </c>
      <c r="K2394" s="179"/>
      <c r="L2394" s="181" t="s">
        <v>12</v>
      </c>
      <c r="M2394" s="182"/>
    </row>
    <row r="2395" spans="1:13" ht="18" customHeight="1">
      <c r="A2395" s="183" t="s">
        <v>247</v>
      </c>
      <c r="B2395" s="511" t="s">
        <v>221</v>
      </c>
      <c r="C2395" s="511"/>
      <c r="D2395" s="511" t="s">
        <v>248</v>
      </c>
      <c r="E2395" s="511"/>
      <c r="F2395" s="511" t="s">
        <v>249</v>
      </c>
      <c r="G2395" s="511"/>
      <c r="H2395" s="179"/>
      <c r="I2395" s="179"/>
      <c r="J2395" s="512">
        <v>3</v>
      </c>
      <c r="K2395" s="513"/>
      <c r="L2395" s="201" t="s">
        <v>236</v>
      </c>
      <c r="M2395" s="182"/>
    </row>
    <row r="2396" spans="1:13" ht="18" customHeight="1">
      <c r="A2396" s="183" t="s">
        <v>250</v>
      </c>
      <c r="B2396" s="511" t="s">
        <v>251</v>
      </c>
      <c r="C2396" s="511"/>
      <c r="D2396" s="511" t="s">
        <v>252</v>
      </c>
      <c r="E2396" s="511"/>
      <c r="F2396" s="511" t="s">
        <v>253</v>
      </c>
      <c r="G2396" s="511"/>
      <c r="H2396" s="179"/>
      <c r="I2396" s="179"/>
      <c r="J2396" s="512">
        <v>2</v>
      </c>
      <c r="K2396" s="513"/>
      <c r="L2396" s="201" t="s">
        <v>232</v>
      </c>
      <c r="M2396" s="182"/>
    </row>
    <row r="2397" spans="1:13" ht="18" customHeight="1">
      <c r="A2397" s="183" t="s">
        <v>254</v>
      </c>
      <c r="B2397" s="511" t="s">
        <v>255</v>
      </c>
      <c r="C2397" s="511"/>
      <c r="D2397" s="511" t="s">
        <v>256</v>
      </c>
      <c r="E2397" s="511"/>
      <c r="F2397" s="511" t="s">
        <v>257</v>
      </c>
      <c r="G2397" s="511"/>
      <c r="H2397" s="179"/>
      <c r="I2397" s="179"/>
      <c r="J2397" s="512">
        <v>1</v>
      </c>
      <c r="K2397" s="513"/>
      <c r="L2397" s="201" t="s">
        <v>258</v>
      </c>
      <c r="M2397" s="182"/>
    </row>
    <row r="2398" spans="1:13" ht="18" customHeight="1" thickBot="1">
      <c r="A2398" s="184" t="s">
        <v>259</v>
      </c>
      <c r="B2398" s="509" t="s">
        <v>260</v>
      </c>
      <c r="C2398" s="509"/>
      <c r="D2398" s="510" t="s">
        <v>261</v>
      </c>
      <c r="E2398" s="510"/>
      <c r="F2398" s="510" t="s">
        <v>262</v>
      </c>
      <c r="G2398" s="510"/>
      <c r="H2398" s="185"/>
      <c r="I2398" s="185"/>
      <c r="J2398" s="185"/>
      <c r="K2398" s="185"/>
      <c r="L2398" s="185"/>
      <c r="M2398" s="186"/>
    </row>
    <row r="2402" spans="1:13" ht="18" customHeight="1" thickBot="1"/>
    <row r="2403" spans="1:13" ht="18" customHeight="1">
      <c r="A2403" s="157"/>
      <c r="B2403" s="557" t="s">
        <v>426</v>
      </c>
      <c r="C2403" s="557"/>
      <c r="D2403" s="557"/>
      <c r="E2403" s="557"/>
      <c r="F2403" s="557"/>
      <c r="G2403" s="557"/>
      <c r="H2403" s="557"/>
      <c r="I2403" s="558"/>
      <c r="J2403" s="559" t="s">
        <v>427</v>
      </c>
      <c r="K2403" s="557"/>
      <c r="L2403" s="557"/>
      <c r="M2403" s="560"/>
    </row>
    <row r="2404" spans="1:13" ht="18" customHeight="1">
      <c r="A2404" s="546" t="s">
        <v>428</v>
      </c>
      <c r="B2404" s="547"/>
      <c r="C2404" s="547"/>
      <c r="D2404" s="547"/>
      <c r="E2404" s="547"/>
      <c r="F2404" s="547"/>
      <c r="G2404" s="547"/>
      <c r="H2404" s="547"/>
      <c r="I2404" s="547"/>
      <c r="J2404" s="547"/>
      <c r="K2404" s="547"/>
      <c r="L2404" s="547"/>
      <c r="M2404" s="548"/>
    </row>
    <row r="2405" spans="1:13" ht="18" customHeight="1">
      <c r="A2405" s="158"/>
      <c r="B2405" s="549" t="s">
        <v>429</v>
      </c>
      <c r="C2405" s="549"/>
      <c r="D2405" s="549"/>
      <c r="E2405" s="550"/>
      <c r="F2405" s="159" t="s">
        <v>430</v>
      </c>
      <c r="G2405" s="159"/>
      <c r="H2405" s="551" t="s">
        <v>431</v>
      </c>
      <c r="I2405" s="552"/>
      <c r="J2405" s="553"/>
      <c r="K2405" s="160" t="s">
        <v>432</v>
      </c>
      <c r="L2405" s="193"/>
      <c r="M2405" s="162"/>
    </row>
    <row r="2406" spans="1:13" ht="18" customHeight="1">
      <c r="A2406" s="554" t="s">
        <v>433</v>
      </c>
      <c r="B2406" s="552"/>
      <c r="C2406" s="552"/>
      <c r="D2406" s="552"/>
      <c r="E2406" s="552"/>
      <c r="F2406" s="552"/>
      <c r="G2406" s="552"/>
      <c r="H2406" s="552"/>
      <c r="I2406" s="552"/>
      <c r="J2406" s="552"/>
      <c r="K2406" s="552"/>
      <c r="L2406" s="552"/>
      <c r="M2406" s="555"/>
    </row>
    <row r="2407" spans="1:13" ht="18" customHeight="1">
      <c r="A2407" s="530" t="s">
        <v>434</v>
      </c>
      <c r="B2407" s="531"/>
      <c r="C2407" s="531"/>
      <c r="D2407" s="531"/>
      <c r="E2407" s="531"/>
      <c r="F2407" s="531"/>
      <c r="G2407" s="531"/>
      <c r="H2407" s="531"/>
      <c r="I2407" s="531"/>
      <c r="J2407" s="531"/>
      <c r="K2407" s="531"/>
      <c r="L2407" s="531"/>
      <c r="M2407" s="556"/>
    </row>
    <row r="2408" spans="1:13" ht="18" customHeight="1">
      <c r="A2408" s="534" t="s">
        <v>435</v>
      </c>
      <c r="B2408" s="535"/>
      <c r="C2408" s="545"/>
      <c r="D2408" s="543"/>
      <c r="E2408" s="543"/>
      <c r="F2408" s="543"/>
      <c r="G2408" s="544"/>
      <c r="H2408" s="194" t="s">
        <v>436</v>
      </c>
      <c r="I2408" s="164"/>
      <c r="J2408" s="539"/>
      <c r="K2408" s="539"/>
      <c r="L2408" s="539"/>
      <c r="M2408" s="540"/>
    </row>
    <row r="2409" spans="1:13" ht="18" customHeight="1">
      <c r="A2409" s="534" t="s">
        <v>437</v>
      </c>
      <c r="B2409" s="535"/>
      <c r="C2409" s="545"/>
      <c r="D2409" s="543"/>
      <c r="E2409" s="543"/>
      <c r="F2409" s="543"/>
      <c r="G2409" s="544"/>
      <c r="H2409" s="194" t="s">
        <v>438</v>
      </c>
      <c r="I2409" s="164"/>
      <c r="J2409" s="539"/>
      <c r="K2409" s="539"/>
      <c r="L2409" s="539"/>
      <c r="M2409" s="540"/>
    </row>
    <row r="2410" spans="1:13" ht="18" customHeight="1">
      <c r="A2410" s="534" t="s">
        <v>439</v>
      </c>
      <c r="B2410" s="535"/>
      <c r="C2410" s="542"/>
      <c r="D2410" s="543"/>
      <c r="E2410" s="543"/>
      <c r="F2410" s="543"/>
      <c r="G2410" s="544"/>
      <c r="H2410" s="194" t="s">
        <v>440</v>
      </c>
      <c r="I2410" s="164"/>
      <c r="J2410" s="539"/>
      <c r="K2410" s="539"/>
      <c r="L2410" s="539"/>
      <c r="M2410" s="540"/>
    </row>
    <row r="2411" spans="1:13" ht="18" customHeight="1">
      <c r="A2411" s="534" t="s">
        <v>441</v>
      </c>
      <c r="B2411" s="535"/>
      <c r="C2411" s="545"/>
      <c r="D2411" s="543"/>
      <c r="E2411" s="543"/>
      <c r="F2411" s="543"/>
      <c r="G2411" s="544"/>
      <c r="H2411" s="519" t="s">
        <v>134</v>
      </c>
      <c r="I2411" s="520"/>
      <c r="J2411" s="539"/>
      <c r="K2411" s="539"/>
      <c r="L2411" s="539"/>
      <c r="M2411" s="540"/>
    </row>
    <row r="2412" spans="1:13" ht="18" customHeight="1">
      <c r="A2412" s="527" t="s">
        <v>442</v>
      </c>
      <c r="B2412" s="528"/>
      <c r="C2412" s="528"/>
      <c r="D2412" s="528"/>
      <c r="E2412" s="528"/>
      <c r="F2412" s="528"/>
      <c r="G2412" s="528"/>
      <c r="H2412" s="528"/>
      <c r="I2412" s="528"/>
      <c r="J2412" s="528"/>
      <c r="K2412" s="528"/>
      <c r="L2412" s="528"/>
      <c r="M2412" s="529"/>
    </row>
    <row r="2413" spans="1:13" ht="18" customHeight="1">
      <c r="A2413" s="541" t="s">
        <v>443</v>
      </c>
      <c r="B2413" s="528" t="s">
        <v>444</v>
      </c>
      <c r="C2413" s="528"/>
      <c r="D2413" s="528"/>
      <c r="E2413" s="528"/>
      <c r="F2413" s="528"/>
      <c r="G2413" s="528"/>
      <c r="H2413" s="528" t="s">
        <v>445</v>
      </c>
      <c r="I2413" s="528"/>
      <c r="J2413" s="528"/>
      <c r="K2413" s="528"/>
      <c r="L2413" s="528"/>
      <c r="M2413" s="529"/>
    </row>
    <row r="2414" spans="1:13" ht="18" customHeight="1">
      <c r="A2414" s="541"/>
      <c r="B2414" s="165" t="s">
        <v>446</v>
      </c>
      <c r="C2414" s="165" t="s">
        <v>447</v>
      </c>
      <c r="D2414" s="165" t="s">
        <v>448</v>
      </c>
      <c r="E2414" s="165" t="s">
        <v>449</v>
      </c>
      <c r="F2414" s="165">
        <v>100</v>
      </c>
      <c r="G2414" s="166" t="s">
        <v>126</v>
      </c>
      <c r="H2414" s="165" t="s">
        <v>450</v>
      </c>
      <c r="I2414" s="165" t="s">
        <v>447</v>
      </c>
      <c r="J2414" s="165" t="s">
        <v>448</v>
      </c>
      <c r="K2414" s="165" t="s">
        <v>451</v>
      </c>
      <c r="L2414" s="165">
        <v>100</v>
      </c>
      <c r="M2414" s="167" t="s">
        <v>126</v>
      </c>
    </row>
    <row r="2415" spans="1:13" ht="18" customHeight="1">
      <c r="A2415" s="192" t="s">
        <v>5</v>
      </c>
      <c r="B2415" s="148"/>
      <c r="C2415" s="196"/>
      <c r="D2415" s="196"/>
      <c r="E2415" s="148"/>
      <c r="F2415" s="150"/>
      <c r="G2415" s="196"/>
      <c r="H2415" s="198"/>
      <c r="I2415" s="198"/>
      <c r="J2415" s="198"/>
      <c r="K2415" s="169"/>
      <c r="L2415" s="150"/>
      <c r="M2415" s="199"/>
    </row>
    <row r="2416" spans="1:13" ht="18" customHeight="1">
      <c r="A2416" s="192" t="s">
        <v>6</v>
      </c>
      <c r="B2416" s="149"/>
      <c r="C2416" s="196"/>
      <c r="D2416" s="196"/>
      <c r="E2416" s="196"/>
      <c r="F2416" s="150"/>
      <c r="G2416" s="196"/>
      <c r="H2416" s="198"/>
      <c r="I2416" s="198"/>
      <c r="J2416" s="198"/>
      <c r="K2416" s="198"/>
      <c r="L2416" s="150"/>
      <c r="M2416" s="199"/>
    </row>
    <row r="2417" spans="1:13" ht="18" customHeight="1">
      <c r="A2417" s="192" t="s">
        <v>452</v>
      </c>
      <c r="B2417" s="196"/>
      <c r="C2417" s="196"/>
      <c r="D2417" s="196"/>
      <c r="E2417" s="196"/>
      <c r="F2417" s="191"/>
      <c r="G2417" s="196"/>
      <c r="H2417" s="198"/>
      <c r="I2417" s="196"/>
      <c r="J2417" s="196"/>
      <c r="K2417" s="151"/>
      <c r="L2417" s="191"/>
      <c r="M2417" s="199"/>
    </row>
    <row r="2418" spans="1:13" ht="18" customHeight="1">
      <c r="A2418" s="192" t="s">
        <v>417</v>
      </c>
      <c r="B2418" s="196"/>
      <c r="C2418" s="196"/>
      <c r="D2418" s="196"/>
      <c r="E2418" s="196"/>
      <c r="F2418" s="191"/>
      <c r="G2418" s="196"/>
      <c r="H2418" s="152"/>
      <c r="I2418" s="153"/>
      <c r="J2418" s="153"/>
      <c r="K2418" s="154"/>
      <c r="L2418" s="191"/>
      <c r="M2418" s="199"/>
    </row>
    <row r="2419" spans="1:13" ht="18" customHeight="1">
      <c r="A2419" s="192" t="s">
        <v>9</v>
      </c>
      <c r="B2419" s="196"/>
      <c r="C2419" s="196"/>
      <c r="D2419" s="196"/>
      <c r="E2419" s="155"/>
      <c r="F2419" s="147"/>
      <c r="G2419" s="196"/>
      <c r="H2419" s="196"/>
      <c r="I2419" s="196"/>
      <c r="J2419" s="196"/>
      <c r="K2419" s="198"/>
      <c r="L2419" s="196"/>
      <c r="M2419" s="199"/>
    </row>
    <row r="2420" spans="1:13" ht="18" customHeight="1">
      <c r="A2420" s="192" t="s">
        <v>418</v>
      </c>
      <c r="B2420" s="196"/>
      <c r="C2420" s="196"/>
      <c r="D2420" s="196"/>
      <c r="E2420" s="156"/>
      <c r="F2420" s="198"/>
      <c r="G2420" s="196"/>
      <c r="H2420" s="196"/>
      <c r="I2420" s="196"/>
      <c r="J2420" s="196"/>
      <c r="K2420" s="156"/>
      <c r="L2420" s="198"/>
      <c r="M2420" s="199"/>
    </row>
    <row r="2421" spans="1:13" ht="18" customHeight="1">
      <c r="A2421" s="192" t="s">
        <v>453</v>
      </c>
      <c r="B2421" s="196"/>
      <c r="C2421" s="196"/>
      <c r="D2421" s="196"/>
      <c r="E2421" s="198"/>
      <c r="F2421" s="196"/>
      <c r="G2421" s="196"/>
      <c r="H2421" s="196"/>
      <c r="I2421" s="196"/>
      <c r="J2421" s="196"/>
      <c r="K2421" s="198"/>
      <c r="L2421" s="196"/>
      <c r="M2421" s="199"/>
    </row>
    <row r="2422" spans="1:13" ht="18" customHeight="1">
      <c r="A2422" s="193" t="s">
        <v>454</v>
      </c>
      <c r="B2422" s="193"/>
      <c r="C2422" s="195" t="s">
        <v>455</v>
      </c>
      <c r="D2422" s="187">
        <f>(F2415+F2416+F2417+F2418+F2419)</f>
        <v>0</v>
      </c>
      <c r="E2422" s="170"/>
      <c r="F2422" s="195" t="s">
        <v>456</v>
      </c>
      <c r="G2422" s="170">
        <f>(D2422/450)*100</f>
        <v>0</v>
      </c>
      <c r="H2422" s="170"/>
      <c r="I2422" s="171"/>
      <c r="J2422" s="536" t="s">
        <v>457</v>
      </c>
      <c r="K2422" s="536"/>
      <c r="L2422" s="522" t="str">
        <f>IF(G2422&gt;=91,"A1",IF(G2422&gt;=81,"A2",IF(G2422&gt;=71,"B1",IF(G2422&gt;=61,"B2",IF(G2422&gt;=51,"C1",IF(G2422&gt;=41,"C2",IF(G2422&gt;=33,"D","E")))))))</f>
        <v>E</v>
      </c>
      <c r="M2422" s="522" t="str">
        <f t="shared" ref="M2422:M2424" si="90">IF(K2422&gt;=91,"A1",IF(K2422&gt;=81,"A2",IF(K2422&gt;=71,"B1",IF(K2422&gt;=61,"B2",IF(K2422&gt;=51,"C1",IF(K2422&gt;=41,"C2",IF(K2422&gt;=33,"D","E")))))))</f>
        <v>E</v>
      </c>
    </row>
    <row r="2423" spans="1:13" ht="18" customHeight="1">
      <c r="A2423" s="172" t="s">
        <v>458</v>
      </c>
      <c r="B2423" s="193"/>
      <c r="C2423" s="195" t="s">
        <v>459</v>
      </c>
      <c r="D2423" s="187">
        <f>(L2415+L2416+L2417+L2418+L2419)</f>
        <v>0</v>
      </c>
      <c r="E2423" s="170"/>
      <c r="F2423" s="195" t="s">
        <v>460</v>
      </c>
      <c r="G2423" s="173">
        <f>D2423/450*100</f>
        <v>0</v>
      </c>
      <c r="H2423" s="173"/>
      <c r="I2423" s="174"/>
      <c r="J2423" s="536" t="s">
        <v>461</v>
      </c>
      <c r="K2423" s="536"/>
      <c r="L2423" s="522" t="str">
        <f>IF(G2423&gt;=91,"A1",IF(G2423&gt;=81,"A2",IF(G2423&gt;=71,"B1",IF(G2423&gt;=61,"B2",IF(G2423&gt;=51,"C1",IF(G2423&gt;=41,"C2",IF(G2423&gt;=33,"D","E")))))))</f>
        <v>E</v>
      </c>
      <c r="M2423" s="522" t="str">
        <f t="shared" si="90"/>
        <v>E</v>
      </c>
    </row>
    <row r="2424" spans="1:13" ht="18" customHeight="1">
      <c r="A2424" s="197" t="s">
        <v>462</v>
      </c>
      <c r="B2424" s="197"/>
      <c r="C2424" s="197">
        <f>(D2422+D2423)</f>
        <v>0</v>
      </c>
      <c r="D2424" s="197" t="s">
        <v>463</v>
      </c>
      <c r="E2424" s="197"/>
      <c r="G2424" s="197"/>
      <c r="H2424" s="197"/>
      <c r="I2424" s="197">
        <f>(C2424/900)*100</f>
        <v>0</v>
      </c>
      <c r="J2424" s="197" t="s">
        <v>464</v>
      </c>
      <c r="K2424" s="197"/>
      <c r="L2424" s="537" t="str">
        <f>IF(I2424&gt;=91,"A1",IF(I2424&gt;=81,"A2",IF(I2424&gt;=71,"B1",IF(I2424&gt;=61,"B2",IF(I2424&gt;=51,"C1",IF(I2424&gt;=41,"C2",IF(I2424&gt;=33,"D","E")))))))</f>
        <v>E</v>
      </c>
      <c r="M2424" s="537" t="str">
        <f t="shared" si="90"/>
        <v>E</v>
      </c>
    </row>
    <row r="2425" spans="1:13" ht="18" customHeight="1">
      <c r="A2425" s="538" t="s">
        <v>227</v>
      </c>
      <c r="B2425" s="539"/>
      <c r="C2425" s="539"/>
      <c r="D2425" s="539"/>
      <c r="E2425" s="539"/>
      <c r="F2425" s="539"/>
      <c r="G2425" s="539"/>
      <c r="H2425" s="539"/>
      <c r="I2425" s="539"/>
      <c r="J2425" s="539"/>
      <c r="K2425" s="539"/>
      <c r="L2425" s="539"/>
      <c r="M2425" s="540"/>
    </row>
    <row r="2426" spans="1:13" ht="18" customHeight="1">
      <c r="A2426" s="527" t="s">
        <v>228</v>
      </c>
      <c r="B2426" s="528"/>
      <c r="C2426" s="528"/>
      <c r="D2426" s="528"/>
      <c r="E2426" s="528"/>
      <c r="F2426" s="528"/>
      <c r="G2426" s="528"/>
      <c r="H2426" s="528"/>
      <c r="I2426" s="528"/>
      <c r="J2426" s="528"/>
      <c r="K2426" s="528"/>
      <c r="L2426" s="528"/>
      <c r="M2426" s="529"/>
    </row>
    <row r="2427" spans="1:13" ht="18" customHeight="1">
      <c r="A2427" s="527" t="s">
        <v>229</v>
      </c>
      <c r="B2427" s="528"/>
      <c r="C2427" s="528"/>
      <c r="D2427" s="528"/>
      <c r="E2427" s="528"/>
      <c r="F2427" s="528" t="s">
        <v>230</v>
      </c>
      <c r="G2427" s="528"/>
      <c r="H2427" s="528"/>
      <c r="I2427" s="528"/>
      <c r="J2427" s="528"/>
      <c r="K2427" s="528" t="s">
        <v>465</v>
      </c>
      <c r="L2427" s="528"/>
      <c r="M2427" s="529"/>
    </row>
    <row r="2428" spans="1:13" ht="18" customHeight="1">
      <c r="A2428" s="519" t="s">
        <v>231</v>
      </c>
      <c r="B2428" s="520"/>
      <c r="C2428" s="520"/>
      <c r="D2428" s="520"/>
      <c r="E2428" s="520"/>
      <c r="F2428" s="521" t="s">
        <v>236</v>
      </c>
      <c r="G2428" s="522"/>
      <c r="H2428" s="522"/>
      <c r="I2428" s="522"/>
      <c r="J2428" s="522"/>
      <c r="K2428" s="521" t="s">
        <v>236</v>
      </c>
      <c r="L2428" s="522"/>
      <c r="M2428" s="523"/>
    </row>
    <row r="2429" spans="1:13" ht="18" customHeight="1">
      <c r="A2429" s="527" t="s">
        <v>233</v>
      </c>
      <c r="B2429" s="528"/>
      <c r="C2429" s="528"/>
      <c r="D2429" s="528"/>
      <c r="E2429" s="528"/>
      <c r="F2429" s="528"/>
      <c r="G2429" s="528"/>
      <c r="H2429" s="528"/>
      <c r="I2429" s="528"/>
      <c r="J2429" s="528"/>
      <c r="K2429" s="528"/>
      <c r="L2429" s="528"/>
      <c r="M2429" s="529"/>
    </row>
    <row r="2430" spans="1:13" ht="18" customHeight="1">
      <c r="A2430" s="527" t="s">
        <v>229</v>
      </c>
      <c r="B2430" s="528"/>
      <c r="C2430" s="528"/>
      <c r="D2430" s="528"/>
      <c r="E2430" s="528"/>
      <c r="F2430" s="528" t="s">
        <v>230</v>
      </c>
      <c r="G2430" s="528"/>
      <c r="H2430" s="528"/>
      <c r="I2430" s="528"/>
      <c r="J2430" s="528"/>
      <c r="K2430" s="528" t="s">
        <v>465</v>
      </c>
      <c r="L2430" s="528"/>
      <c r="M2430" s="529"/>
    </row>
    <row r="2431" spans="1:13" ht="18" customHeight="1">
      <c r="A2431" s="534" t="s">
        <v>234</v>
      </c>
      <c r="B2431" s="535"/>
      <c r="C2431" s="535"/>
      <c r="D2431" s="535"/>
      <c r="E2431" s="535"/>
      <c r="F2431" s="528"/>
      <c r="G2431" s="528"/>
      <c r="H2431" s="528"/>
      <c r="I2431" s="528"/>
      <c r="J2431" s="528"/>
      <c r="K2431" s="528"/>
      <c r="L2431" s="528"/>
      <c r="M2431" s="529"/>
    </row>
    <row r="2432" spans="1:13" ht="18" customHeight="1">
      <c r="A2432" s="534" t="s">
        <v>235</v>
      </c>
      <c r="B2432" s="535"/>
      <c r="C2432" s="535"/>
      <c r="D2432" s="535"/>
      <c r="E2432" s="535"/>
      <c r="F2432" s="521"/>
      <c r="G2432" s="522"/>
      <c r="H2432" s="522"/>
      <c r="I2432" s="522"/>
      <c r="J2432" s="522"/>
      <c r="K2432" s="521"/>
      <c r="L2432" s="522"/>
      <c r="M2432" s="523"/>
    </row>
    <row r="2433" spans="1:13" ht="18" customHeight="1">
      <c r="A2433" s="530" t="s">
        <v>237</v>
      </c>
      <c r="B2433" s="531"/>
      <c r="C2433" s="531"/>
      <c r="D2433" s="531"/>
      <c r="E2433" s="532"/>
      <c r="F2433" s="524"/>
      <c r="G2433" s="525"/>
      <c r="H2433" s="525"/>
      <c r="I2433" s="525"/>
      <c r="J2433" s="533"/>
      <c r="K2433" s="524"/>
      <c r="L2433" s="525"/>
      <c r="M2433" s="526"/>
    </row>
    <row r="2434" spans="1:13" ht="18" customHeight="1">
      <c r="A2434" s="530" t="s">
        <v>238</v>
      </c>
      <c r="B2434" s="531"/>
      <c r="C2434" s="531"/>
      <c r="D2434" s="531"/>
      <c r="E2434" s="532"/>
      <c r="F2434" s="524"/>
      <c r="G2434" s="525"/>
      <c r="H2434" s="525"/>
      <c r="I2434" s="525"/>
      <c r="J2434" s="533"/>
      <c r="K2434" s="524"/>
      <c r="L2434" s="525"/>
      <c r="M2434" s="526"/>
    </row>
    <row r="2435" spans="1:13" ht="18" customHeight="1">
      <c r="A2435" s="527" t="s">
        <v>239</v>
      </c>
      <c r="B2435" s="528"/>
      <c r="C2435" s="528"/>
      <c r="D2435" s="528"/>
      <c r="E2435" s="528"/>
      <c r="F2435" s="528"/>
      <c r="G2435" s="528"/>
      <c r="H2435" s="528"/>
      <c r="I2435" s="528"/>
      <c r="J2435" s="528"/>
      <c r="K2435" s="528"/>
      <c r="L2435" s="528"/>
      <c r="M2435" s="529"/>
    </row>
    <row r="2436" spans="1:13" ht="18" customHeight="1">
      <c r="A2436" s="527" t="s">
        <v>229</v>
      </c>
      <c r="B2436" s="528"/>
      <c r="C2436" s="528"/>
      <c r="D2436" s="528"/>
      <c r="E2436" s="528"/>
      <c r="F2436" s="528" t="s">
        <v>230</v>
      </c>
      <c r="G2436" s="528"/>
      <c r="H2436" s="528"/>
      <c r="I2436" s="528"/>
      <c r="J2436" s="528"/>
      <c r="K2436" s="528" t="s">
        <v>465</v>
      </c>
      <c r="L2436" s="528"/>
      <c r="M2436" s="529"/>
    </row>
    <row r="2437" spans="1:13" ht="18" customHeight="1">
      <c r="A2437" s="519" t="s">
        <v>240</v>
      </c>
      <c r="B2437" s="520"/>
      <c r="C2437" s="520"/>
      <c r="D2437" s="520"/>
      <c r="E2437" s="520"/>
      <c r="F2437" s="520"/>
      <c r="G2437" s="521"/>
      <c r="H2437" s="522"/>
      <c r="I2437" s="522"/>
      <c r="J2437" s="522"/>
      <c r="K2437" s="522"/>
      <c r="L2437" s="522"/>
      <c r="M2437" s="523"/>
    </row>
    <row r="2438" spans="1:13" ht="18" customHeight="1">
      <c r="A2438" s="192" t="s">
        <v>466</v>
      </c>
      <c r="B2438" s="524"/>
      <c r="C2438" s="525"/>
      <c r="D2438" s="525"/>
      <c r="E2438" s="525"/>
      <c r="F2438" s="525"/>
      <c r="G2438" s="525"/>
      <c r="H2438" s="525"/>
      <c r="I2438" s="525"/>
      <c r="J2438" s="525"/>
      <c r="K2438" s="525"/>
      <c r="L2438" s="525"/>
      <c r="M2438" s="526"/>
    </row>
    <row r="2439" spans="1:13" ht="18" customHeight="1">
      <c r="A2439" s="192" t="s">
        <v>195</v>
      </c>
      <c r="B2439" s="524"/>
      <c r="C2439" s="525"/>
      <c r="D2439" s="525"/>
      <c r="E2439" s="525"/>
      <c r="F2439" s="525"/>
      <c r="G2439" s="525"/>
      <c r="H2439" s="525"/>
      <c r="I2439" s="525"/>
      <c r="J2439" s="525"/>
      <c r="K2439" s="525"/>
      <c r="L2439" s="525"/>
      <c r="M2439" s="526"/>
    </row>
    <row r="2440" spans="1:13" ht="18" customHeight="1">
      <c r="A2440" s="527" t="s">
        <v>467</v>
      </c>
      <c r="B2440" s="528"/>
      <c r="C2440" s="528"/>
      <c r="D2440" s="522"/>
      <c r="E2440" s="522"/>
      <c r="F2440" s="522"/>
      <c r="G2440" s="522"/>
      <c r="H2440" s="522"/>
      <c r="I2440" s="522"/>
      <c r="J2440" s="528" t="s">
        <v>468</v>
      </c>
      <c r="K2440" s="528"/>
      <c r="L2440" s="528"/>
      <c r="M2440" s="529"/>
    </row>
    <row r="2441" spans="1:13" ht="18" customHeight="1">
      <c r="A2441" s="527"/>
      <c r="B2441" s="528"/>
      <c r="C2441" s="528"/>
      <c r="D2441" s="522"/>
      <c r="E2441" s="522"/>
      <c r="F2441" s="522"/>
      <c r="G2441" s="522"/>
      <c r="H2441" s="522"/>
      <c r="I2441" s="522"/>
      <c r="J2441" s="528"/>
      <c r="K2441" s="528"/>
      <c r="L2441" s="528"/>
      <c r="M2441" s="529"/>
    </row>
    <row r="2442" spans="1:13" ht="18" customHeight="1">
      <c r="A2442" s="527"/>
      <c r="B2442" s="528"/>
      <c r="C2442" s="528"/>
      <c r="D2442" s="522"/>
      <c r="E2442" s="522"/>
      <c r="F2442" s="522"/>
      <c r="G2442" s="522"/>
      <c r="H2442" s="522"/>
      <c r="I2442" s="522"/>
      <c r="J2442" s="528"/>
      <c r="K2442" s="528"/>
      <c r="L2442" s="528"/>
      <c r="M2442" s="529"/>
    </row>
    <row r="2443" spans="1:13" ht="18" customHeight="1">
      <c r="A2443" s="527"/>
      <c r="B2443" s="528"/>
      <c r="C2443" s="528"/>
      <c r="D2443" s="522"/>
      <c r="E2443" s="522"/>
      <c r="F2443" s="522"/>
      <c r="G2443" s="522"/>
      <c r="H2443" s="522"/>
      <c r="I2443" s="522"/>
      <c r="J2443" s="528"/>
      <c r="K2443" s="528"/>
      <c r="L2443" s="528"/>
      <c r="M2443" s="529"/>
    </row>
    <row r="2444" spans="1:13" ht="18" customHeight="1">
      <c r="A2444" s="514" t="s">
        <v>243</v>
      </c>
      <c r="B2444" s="515"/>
      <c r="C2444" s="515"/>
      <c r="D2444" s="515"/>
      <c r="E2444" s="515"/>
      <c r="F2444" s="515"/>
      <c r="G2444" s="515"/>
      <c r="H2444" s="516" t="s">
        <v>244</v>
      </c>
      <c r="I2444" s="517"/>
      <c r="J2444" s="517"/>
      <c r="K2444" s="517"/>
      <c r="L2444" s="517"/>
      <c r="M2444" s="518"/>
    </row>
    <row r="2445" spans="1:13" ht="18" customHeight="1">
      <c r="A2445" s="200" t="s">
        <v>245</v>
      </c>
      <c r="B2445" s="515" t="s">
        <v>12</v>
      </c>
      <c r="C2445" s="515"/>
      <c r="D2445" s="177" t="s">
        <v>245</v>
      </c>
      <c r="E2445" s="201"/>
      <c r="F2445" s="515" t="s">
        <v>12</v>
      </c>
      <c r="G2445" s="515"/>
      <c r="H2445" s="179"/>
      <c r="I2445" s="179"/>
      <c r="J2445" s="180" t="s">
        <v>246</v>
      </c>
      <c r="K2445" s="179"/>
      <c r="L2445" s="181" t="s">
        <v>12</v>
      </c>
      <c r="M2445" s="182"/>
    </row>
    <row r="2446" spans="1:13" ht="18" customHeight="1">
      <c r="A2446" s="183" t="s">
        <v>247</v>
      </c>
      <c r="B2446" s="511" t="s">
        <v>221</v>
      </c>
      <c r="C2446" s="511"/>
      <c r="D2446" s="511" t="s">
        <v>248</v>
      </c>
      <c r="E2446" s="511"/>
      <c r="F2446" s="511" t="s">
        <v>249</v>
      </c>
      <c r="G2446" s="511"/>
      <c r="H2446" s="179"/>
      <c r="I2446" s="179"/>
      <c r="J2446" s="512">
        <v>3</v>
      </c>
      <c r="K2446" s="513"/>
      <c r="L2446" s="201" t="s">
        <v>236</v>
      </c>
      <c r="M2446" s="182"/>
    </row>
    <row r="2447" spans="1:13" ht="18" customHeight="1">
      <c r="A2447" s="183" t="s">
        <v>250</v>
      </c>
      <c r="B2447" s="511" t="s">
        <v>251</v>
      </c>
      <c r="C2447" s="511"/>
      <c r="D2447" s="511" t="s">
        <v>252</v>
      </c>
      <c r="E2447" s="511"/>
      <c r="F2447" s="511" t="s">
        <v>253</v>
      </c>
      <c r="G2447" s="511"/>
      <c r="H2447" s="179"/>
      <c r="I2447" s="179"/>
      <c r="J2447" s="512">
        <v>2</v>
      </c>
      <c r="K2447" s="513"/>
      <c r="L2447" s="201" t="s">
        <v>232</v>
      </c>
      <c r="M2447" s="182"/>
    </row>
    <row r="2448" spans="1:13" ht="18" customHeight="1">
      <c r="A2448" s="183" t="s">
        <v>254</v>
      </c>
      <c r="B2448" s="511" t="s">
        <v>255</v>
      </c>
      <c r="C2448" s="511"/>
      <c r="D2448" s="511" t="s">
        <v>256</v>
      </c>
      <c r="E2448" s="511"/>
      <c r="F2448" s="511" t="s">
        <v>257</v>
      </c>
      <c r="G2448" s="511"/>
      <c r="H2448" s="179"/>
      <c r="I2448" s="179"/>
      <c r="J2448" s="512">
        <v>1</v>
      </c>
      <c r="K2448" s="513"/>
      <c r="L2448" s="201" t="s">
        <v>258</v>
      </c>
      <c r="M2448" s="182"/>
    </row>
    <row r="2449" spans="1:13" ht="18" customHeight="1" thickBot="1">
      <c r="A2449" s="184" t="s">
        <v>259</v>
      </c>
      <c r="B2449" s="509" t="s">
        <v>260</v>
      </c>
      <c r="C2449" s="509"/>
      <c r="D2449" s="510" t="s">
        <v>261</v>
      </c>
      <c r="E2449" s="510"/>
      <c r="F2449" s="510" t="s">
        <v>262</v>
      </c>
      <c r="G2449" s="510"/>
      <c r="H2449" s="185"/>
      <c r="I2449" s="185"/>
      <c r="J2449" s="185"/>
      <c r="K2449" s="185"/>
      <c r="L2449" s="185"/>
      <c r="M2449" s="186"/>
    </row>
    <row r="2453" spans="1:13" ht="18" customHeight="1" thickBot="1"/>
    <row r="2454" spans="1:13" ht="18" customHeight="1">
      <c r="A2454" s="157"/>
      <c r="B2454" s="557" t="s">
        <v>426</v>
      </c>
      <c r="C2454" s="557"/>
      <c r="D2454" s="557"/>
      <c r="E2454" s="557"/>
      <c r="F2454" s="557"/>
      <c r="G2454" s="557"/>
      <c r="H2454" s="557"/>
      <c r="I2454" s="558"/>
      <c r="J2454" s="559" t="s">
        <v>427</v>
      </c>
      <c r="K2454" s="557"/>
      <c r="L2454" s="557"/>
      <c r="M2454" s="560"/>
    </row>
    <row r="2455" spans="1:13" ht="18" customHeight="1">
      <c r="A2455" s="546" t="s">
        <v>428</v>
      </c>
      <c r="B2455" s="547"/>
      <c r="C2455" s="547"/>
      <c r="D2455" s="547"/>
      <c r="E2455" s="547"/>
      <c r="F2455" s="547"/>
      <c r="G2455" s="547"/>
      <c r="H2455" s="547"/>
      <c r="I2455" s="547"/>
      <c r="J2455" s="547"/>
      <c r="K2455" s="547"/>
      <c r="L2455" s="547"/>
      <c r="M2455" s="548"/>
    </row>
    <row r="2456" spans="1:13" ht="18" customHeight="1">
      <c r="A2456" s="158"/>
      <c r="B2456" s="549" t="s">
        <v>429</v>
      </c>
      <c r="C2456" s="549"/>
      <c r="D2456" s="549"/>
      <c r="E2456" s="550"/>
      <c r="F2456" s="159" t="s">
        <v>430</v>
      </c>
      <c r="G2456" s="159"/>
      <c r="H2456" s="551" t="s">
        <v>431</v>
      </c>
      <c r="I2456" s="552"/>
      <c r="J2456" s="553"/>
      <c r="K2456" s="160" t="s">
        <v>432</v>
      </c>
      <c r="L2456" s="193"/>
      <c r="M2456" s="162"/>
    </row>
    <row r="2457" spans="1:13" ht="18" customHeight="1">
      <c r="A2457" s="554" t="s">
        <v>433</v>
      </c>
      <c r="B2457" s="552"/>
      <c r="C2457" s="552"/>
      <c r="D2457" s="552"/>
      <c r="E2457" s="552"/>
      <c r="F2457" s="552"/>
      <c r="G2457" s="552"/>
      <c r="H2457" s="552"/>
      <c r="I2457" s="552"/>
      <c r="J2457" s="552"/>
      <c r="K2457" s="552"/>
      <c r="L2457" s="552"/>
      <c r="M2457" s="555"/>
    </row>
    <row r="2458" spans="1:13" ht="18" customHeight="1">
      <c r="A2458" s="530" t="s">
        <v>434</v>
      </c>
      <c r="B2458" s="531"/>
      <c r="C2458" s="531"/>
      <c r="D2458" s="531"/>
      <c r="E2458" s="531"/>
      <c r="F2458" s="531"/>
      <c r="G2458" s="531"/>
      <c r="H2458" s="531"/>
      <c r="I2458" s="531"/>
      <c r="J2458" s="531"/>
      <c r="K2458" s="531"/>
      <c r="L2458" s="531"/>
      <c r="M2458" s="556"/>
    </row>
    <row r="2459" spans="1:13" ht="18" customHeight="1">
      <c r="A2459" s="534" t="s">
        <v>435</v>
      </c>
      <c r="B2459" s="535"/>
      <c r="C2459" s="545"/>
      <c r="D2459" s="543"/>
      <c r="E2459" s="543"/>
      <c r="F2459" s="543"/>
      <c r="G2459" s="544"/>
      <c r="H2459" s="194" t="s">
        <v>436</v>
      </c>
      <c r="I2459" s="164"/>
      <c r="J2459" s="539"/>
      <c r="K2459" s="539"/>
      <c r="L2459" s="539"/>
      <c r="M2459" s="540"/>
    </row>
    <row r="2460" spans="1:13" ht="18" customHeight="1">
      <c r="A2460" s="534" t="s">
        <v>437</v>
      </c>
      <c r="B2460" s="535"/>
      <c r="C2460" s="545"/>
      <c r="D2460" s="543"/>
      <c r="E2460" s="543"/>
      <c r="F2460" s="543"/>
      <c r="G2460" s="544"/>
      <c r="H2460" s="194" t="s">
        <v>438</v>
      </c>
      <c r="I2460" s="164"/>
      <c r="J2460" s="539"/>
      <c r="K2460" s="539"/>
      <c r="L2460" s="539"/>
      <c r="M2460" s="540"/>
    </row>
    <row r="2461" spans="1:13" ht="18" customHeight="1">
      <c r="A2461" s="534" t="s">
        <v>439</v>
      </c>
      <c r="B2461" s="535"/>
      <c r="C2461" s="542"/>
      <c r="D2461" s="543"/>
      <c r="E2461" s="543"/>
      <c r="F2461" s="543"/>
      <c r="G2461" s="544"/>
      <c r="H2461" s="194" t="s">
        <v>440</v>
      </c>
      <c r="I2461" s="164"/>
      <c r="J2461" s="539"/>
      <c r="K2461" s="539"/>
      <c r="L2461" s="539"/>
      <c r="M2461" s="540"/>
    </row>
    <row r="2462" spans="1:13" ht="18" customHeight="1">
      <c r="A2462" s="534" t="s">
        <v>441</v>
      </c>
      <c r="B2462" s="535"/>
      <c r="C2462" s="545"/>
      <c r="D2462" s="543"/>
      <c r="E2462" s="543"/>
      <c r="F2462" s="543"/>
      <c r="G2462" s="544"/>
      <c r="H2462" s="519" t="s">
        <v>134</v>
      </c>
      <c r="I2462" s="520"/>
      <c r="J2462" s="539"/>
      <c r="K2462" s="539"/>
      <c r="L2462" s="539"/>
      <c r="M2462" s="540"/>
    </row>
    <row r="2463" spans="1:13" ht="18" customHeight="1">
      <c r="A2463" s="527" t="s">
        <v>442</v>
      </c>
      <c r="B2463" s="528"/>
      <c r="C2463" s="528"/>
      <c r="D2463" s="528"/>
      <c r="E2463" s="528"/>
      <c r="F2463" s="528"/>
      <c r="G2463" s="528"/>
      <c r="H2463" s="528"/>
      <c r="I2463" s="528"/>
      <c r="J2463" s="528"/>
      <c r="K2463" s="528"/>
      <c r="L2463" s="528"/>
      <c r="M2463" s="529"/>
    </row>
    <row r="2464" spans="1:13" ht="18" customHeight="1">
      <c r="A2464" s="541" t="s">
        <v>443</v>
      </c>
      <c r="B2464" s="528" t="s">
        <v>444</v>
      </c>
      <c r="C2464" s="528"/>
      <c r="D2464" s="528"/>
      <c r="E2464" s="528"/>
      <c r="F2464" s="528"/>
      <c r="G2464" s="528"/>
      <c r="H2464" s="528" t="s">
        <v>445</v>
      </c>
      <c r="I2464" s="528"/>
      <c r="J2464" s="528"/>
      <c r="K2464" s="528"/>
      <c r="L2464" s="528"/>
      <c r="M2464" s="529"/>
    </row>
    <row r="2465" spans="1:13" ht="18" customHeight="1">
      <c r="A2465" s="541"/>
      <c r="B2465" s="165" t="s">
        <v>446</v>
      </c>
      <c r="C2465" s="165" t="s">
        <v>447</v>
      </c>
      <c r="D2465" s="165" t="s">
        <v>448</v>
      </c>
      <c r="E2465" s="165" t="s">
        <v>449</v>
      </c>
      <c r="F2465" s="165">
        <v>100</v>
      </c>
      <c r="G2465" s="166" t="s">
        <v>126</v>
      </c>
      <c r="H2465" s="165" t="s">
        <v>450</v>
      </c>
      <c r="I2465" s="165" t="s">
        <v>447</v>
      </c>
      <c r="J2465" s="165" t="s">
        <v>448</v>
      </c>
      <c r="K2465" s="165" t="s">
        <v>451</v>
      </c>
      <c r="L2465" s="165">
        <v>100</v>
      </c>
      <c r="M2465" s="167" t="s">
        <v>126</v>
      </c>
    </row>
    <row r="2466" spans="1:13" ht="18" customHeight="1">
      <c r="A2466" s="192" t="s">
        <v>5</v>
      </c>
      <c r="B2466" s="148"/>
      <c r="C2466" s="196"/>
      <c r="D2466" s="196"/>
      <c r="E2466" s="148"/>
      <c r="F2466" s="150"/>
      <c r="G2466" s="196"/>
      <c r="H2466" s="198"/>
      <c r="I2466" s="198"/>
      <c r="J2466" s="198"/>
      <c r="K2466" s="169"/>
      <c r="L2466" s="150"/>
      <c r="M2466" s="199"/>
    </row>
    <row r="2467" spans="1:13" ht="18" customHeight="1">
      <c r="A2467" s="192" t="s">
        <v>6</v>
      </c>
      <c r="B2467" s="149"/>
      <c r="C2467" s="196"/>
      <c r="D2467" s="196"/>
      <c r="E2467" s="196"/>
      <c r="F2467" s="150"/>
      <c r="G2467" s="196"/>
      <c r="H2467" s="198"/>
      <c r="I2467" s="198"/>
      <c r="J2467" s="198"/>
      <c r="K2467" s="198"/>
      <c r="L2467" s="150"/>
      <c r="M2467" s="199"/>
    </row>
    <row r="2468" spans="1:13" ht="18" customHeight="1">
      <c r="A2468" s="192" t="s">
        <v>452</v>
      </c>
      <c r="B2468" s="196"/>
      <c r="C2468" s="196"/>
      <c r="D2468" s="196"/>
      <c r="E2468" s="196"/>
      <c r="F2468" s="191"/>
      <c r="G2468" s="196"/>
      <c r="H2468" s="198"/>
      <c r="I2468" s="196"/>
      <c r="J2468" s="196"/>
      <c r="K2468" s="151"/>
      <c r="L2468" s="191"/>
      <c r="M2468" s="199"/>
    </row>
    <row r="2469" spans="1:13" ht="18" customHeight="1">
      <c r="A2469" s="192" t="s">
        <v>417</v>
      </c>
      <c r="B2469" s="196"/>
      <c r="C2469" s="196"/>
      <c r="D2469" s="196"/>
      <c r="E2469" s="196"/>
      <c r="F2469" s="191"/>
      <c r="G2469" s="196"/>
      <c r="H2469" s="152"/>
      <c r="I2469" s="153"/>
      <c r="J2469" s="153"/>
      <c r="K2469" s="154"/>
      <c r="L2469" s="191"/>
      <c r="M2469" s="199"/>
    </row>
    <row r="2470" spans="1:13" ht="18" customHeight="1">
      <c r="A2470" s="192" t="s">
        <v>9</v>
      </c>
      <c r="B2470" s="196"/>
      <c r="C2470" s="196"/>
      <c r="D2470" s="196"/>
      <c r="E2470" s="155"/>
      <c r="F2470" s="147"/>
      <c r="G2470" s="196"/>
      <c r="H2470" s="196"/>
      <c r="I2470" s="196"/>
      <c r="J2470" s="196"/>
      <c r="K2470" s="198"/>
      <c r="L2470" s="196"/>
      <c r="M2470" s="199"/>
    </row>
    <row r="2471" spans="1:13" ht="18" customHeight="1">
      <c r="A2471" s="192" t="s">
        <v>418</v>
      </c>
      <c r="B2471" s="196"/>
      <c r="C2471" s="196"/>
      <c r="D2471" s="196"/>
      <c r="E2471" s="156"/>
      <c r="F2471" s="198"/>
      <c r="G2471" s="196"/>
      <c r="H2471" s="196"/>
      <c r="I2471" s="196"/>
      <c r="J2471" s="196"/>
      <c r="K2471" s="156"/>
      <c r="L2471" s="198"/>
      <c r="M2471" s="199"/>
    </row>
    <row r="2472" spans="1:13" ht="18" customHeight="1">
      <c r="A2472" s="192" t="s">
        <v>453</v>
      </c>
      <c r="B2472" s="196"/>
      <c r="C2472" s="196"/>
      <c r="D2472" s="196"/>
      <c r="E2472" s="198"/>
      <c r="F2472" s="196"/>
      <c r="G2472" s="196"/>
      <c r="H2472" s="196"/>
      <c r="I2472" s="196"/>
      <c r="J2472" s="196"/>
      <c r="K2472" s="198"/>
      <c r="L2472" s="196"/>
      <c r="M2472" s="199"/>
    </row>
    <row r="2473" spans="1:13" ht="18" customHeight="1">
      <c r="A2473" s="193" t="s">
        <v>454</v>
      </c>
      <c r="B2473" s="193"/>
      <c r="C2473" s="195" t="s">
        <v>455</v>
      </c>
      <c r="D2473" s="187">
        <f>(F2466+F2467+F2468+F2469+F2470)</f>
        <v>0</v>
      </c>
      <c r="E2473" s="170"/>
      <c r="F2473" s="195" t="s">
        <v>456</v>
      </c>
      <c r="G2473" s="170">
        <f>(D2473/450)*100</f>
        <v>0</v>
      </c>
      <c r="H2473" s="170"/>
      <c r="I2473" s="171"/>
      <c r="J2473" s="536" t="s">
        <v>457</v>
      </c>
      <c r="K2473" s="536"/>
      <c r="L2473" s="522" t="str">
        <f>IF(G2473&gt;=91,"A1",IF(G2473&gt;=81,"A2",IF(G2473&gt;=71,"B1",IF(G2473&gt;=61,"B2",IF(G2473&gt;=51,"C1",IF(G2473&gt;=41,"C2",IF(G2473&gt;=33,"D","E")))))))</f>
        <v>E</v>
      </c>
      <c r="M2473" s="522" t="str">
        <f t="shared" ref="M2473:M2475" si="91">IF(K2473&gt;=91,"A1",IF(K2473&gt;=81,"A2",IF(K2473&gt;=71,"B1",IF(K2473&gt;=61,"B2",IF(K2473&gt;=51,"C1",IF(K2473&gt;=41,"C2",IF(K2473&gt;=33,"D","E")))))))</f>
        <v>E</v>
      </c>
    </row>
    <row r="2474" spans="1:13" ht="18" customHeight="1">
      <c r="A2474" s="172" t="s">
        <v>458</v>
      </c>
      <c r="B2474" s="193"/>
      <c r="C2474" s="195" t="s">
        <v>459</v>
      </c>
      <c r="D2474" s="187">
        <f>(L2466+L2467+L2468+L2469+L2470)</f>
        <v>0</v>
      </c>
      <c r="E2474" s="170"/>
      <c r="F2474" s="195" t="s">
        <v>460</v>
      </c>
      <c r="G2474" s="173">
        <f>D2474/450*100</f>
        <v>0</v>
      </c>
      <c r="H2474" s="173"/>
      <c r="I2474" s="174"/>
      <c r="J2474" s="536" t="s">
        <v>461</v>
      </c>
      <c r="K2474" s="536"/>
      <c r="L2474" s="522" t="str">
        <f>IF(G2474&gt;=91,"A1",IF(G2474&gt;=81,"A2",IF(G2474&gt;=71,"B1",IF(G2474&gt;=61,"B2",IF(G2474&gt;=51,"C1",IF(G2474&gt;=41,"C2",IF(G2474&gt;=33,"D","E")))))))</f>
        <v>E</v>
      </c>
      <c r="M2474" s="522" t="str">
        <f t="shared" si="91"/>
        <v>E</v>
      </c>
    </row>
    <row r="2475" spans="1:13" ht="18" customHeight="1">
      <c r="A2475" s="197" t="s">
        <v>462</v>
      </c>
      <c r="B2475" s="197"/>
      <c r="C2475" s="197">
        <f>(D2473+D2474)</f>
        <v>0</v>
      </c>
      <c r="D2475" s="197" t="s">
        <v>463</v>
      </c>
      <c r="E2475" s="197"/>
      <c r="G2475" s="197"/>
      <c r="H2475" s="197"/>
      <c r="I2475" s="197">
        <f>(C2475/900)*100</f>
        <v>0</v>
      </c>
      <c r="J2475" s="197" t="s">
        <v>464</v>
      </c>
      <c r="K2475" s="197"/>
      <c r="L2475" s="537" t="str">
        <f>IF(I2475&gt;=91,"A1",IF(I2475&gt;=81,"A2",IF(I2475&gt;=71,"B1",IF(I2475&gt;=61,"B2",IF(I2475&gt;=51,"C1",IF(I2475&gt;=41,"C2",IF(I2475&gt;=33,"D","E")))))))</f>
        <v>E</v>
      </c>
      <c r="M2475" s="537" t="str">
        <f t="shared" si="91"/>
        <v>E</v>
      </c>
    </row>
    <row r="2476" spans="1:13" ht="18" customHeight="1">
      <c r="A2476" s="538" t="s">
        <v>227</v>
      </c>
      <c r="B2476" s="539"/>
      <c r="C2476" s="539"/>
      <c r="D2476" s="539"/>
      <c r="E2476" s="539"/>
      <c r="F2476" s="539"/>
      <c r="G2476" s="539"/>
      <c r="H2476" s="539"/>
      <c r="I2476" s="539"/>
      <c r="J2476" s="539"/>
      <c r="K2476" s="539"/>
      <c r="L2476" s="539"/>
      <c r="M2476" s="540"/>
    </row>
    <row r="2477" spans="1:13" ht="18" customHeight="1">
      <c r="A2477" s="527" t="s">
        <v>228</v>
      </c>
      <c r="B2477" s="528"/>
      <c r="C2477" s="528"/>
      <c r="D2477" s="528"/>
      <c r="E2477" s="528"/>
      <c r="F2477" s="528"/>
      <c r="G2477" s="528"/>
      <c r="H2477" s="528"/>
      <c r="I2477" s="528"/>
      <c r="J2477" s="528"/>
      <c r="K2477" s="528"/>
      <c r="L2477" s="528"/>
      <c r="M2477" s="529"/>
    </row>
    <row r="2478" spans="1:13" ht="18" customHeight="1">
      <c r="A2478" s="527" t="s">
        <v>229</v>
      </c>
      <c r="B2478" s="528"/>
      <c r="C2478" s="528"/>
      <c r="D2478" s="528"/>
      <c r="E2478" s="528"/>
      <c r="F2478" s="528" t="s">
        <v>230</v>
      </c>
      <c r="G2478" s="528"/>
      <c r="H2478" s="528"/>
      <c r="I2478" s="528"/>
      <c r="J2478" s="528"/>
      <c r="K2478" s="528" t="s">
        <v>465</v>
      </c>
      <c r="L2478" s="528"/>
      <c r="M2478" s="529"/>
    </row>
    <row r="2479" spans="1:13" ht="18" customHeight="1">
      <c r="A2479" s="519" t="s">
        <v>231</v>
      </c>
      <c r="B2479" s="520"/>
      <c r="C2479" s="520"/>
      <c r="D2479" s="520"/>
      <c r="E2479" s="520"/>
      <c r="F2479" s="521" t="s">
        <v>236</v>
      </c>
      <c r="G2479" s="522"/>
      <c r="H2479" s="522"/>
      <c r="I2479" s="522"/>
      <c r="J2479" s="522"/>
      <c r="K2479" s="521" t="s">
        <v>236</v>
      </c>
      <c r="L2479" s="522"/>
      <c r="M2479" s="523"/>
    </row>
    <row r="2480" spans="1:13" ht="18" customHeight="1">
      <c r="A2480" s="527" t="s">
        <v>233</v>
      </c>
      <c r="B2480" s="528"/>
      <c r="C2480" s="528"/>
      <c r="D2480" s="528"/>
      <c r="E2480" s="528"/>
      <c r="F2480" s="528"/>
      <c r="G2480" s="528"/>
      <c r="H2480" s="528"/>
      <c r="I2480" s="528"/>
      <c r="J2480" s="528"/>
      <c r="K2480" s="528"/>
      <c r="L2480" s="528"/>
      <c r="M2480" s="529"/>
    </row>
    <row r="2481" spans="1:13" ht="18" customHeight="1">
      <c r="A2481" s="527" t="s">
        <v>229</v>
      </c>
      <c r="B2481" s="528"/>
      <c r="C2481" s="528"/>
      <c r="D2481" s="528"/>
      <c r="E2481" s="528"/>
      <c r="F2481" s="528" t="s">
        <v>230</v>
      </c>
      <c r="G2481" s="528"/>
      <c r="H2481" s="528"/>
      <c r="I2481" s="528"/>
      <c r="J2481" s="528"/>
      <c r="K2481" s="528" t="s">
        <v>465</v>
      </c>
      <c r="L2481" s="528"/>
      <c r="M2481" s="529"/>
    </row>
    <row r="2482" spans="1:13" ht="18" customHeight="1">
      <c r="A2482" s="534" t="s">
        <v>234</v>
      </c>
      <c r="B2482" s="535"/>
      <c r="C2482" s="535"/>
      <c r="D2482" s="535"/>
      <c r="E2482" s="535"/>
      <c r="F2482" s="528"/>
      <c r="G2482" s="528"/>
      <c r="H2482" s="528"/>
      <c r="I2482" s="528"/>
      <c r="J2482" s="528"/>
      <c r="K2482" s="528"/>
      <c r="L2482" s="528"/>
      <c r="M2482" s="529"/>
    </row>
    <row r="2483" spans="1:13" ht="18" customHeight="1">
      <c r="A2483" s="534" t="s">
        <v>235</v>
      </c>
      <c r="B2483" s="535"/>
      <c r="C2483" s="535"/>
      <c r="D2483" s="535"/>
      <c r="E2483" s="535"/>
      <c r="F2483" s="521"/>
      <c r="G2483" s="522"/>
      <c r="H2483" s="522"/>
      <c r="I2483" s="522"/>
      <c r="J2483" s="522"/>
      <c r="K2483" s="521"/>
      <c r="L2483" s="522"/>
      <c r="M2483" s="523"/>
    </row>
    <row r="2484" spans="1:13" ht="18" customHeight="1">
      <c r="A2484" s="530" t="s">
        <v>237</v>
      </c>
      <c r="B2484" s="531"/>
      <c r="C2484" s="531"/>
      <c r="D2484" s="531"/>
      <c r="E2484" s="532"/>
      <c r="F2484" s="524"/>
      <c r="G2484" s="525"/>
      <c r="H2484" s="525"/>
      <c r="I2484" s="525"/>
      <c r="J2484" s="533"/>
      <c r="K2484" s="524"/>
      <c r="L2484" s="525"/>
      <c r="M2484" s="526"/>
    </row>
    <row r="2485" spans="1:13" ht="18" customHeight="1">
      <c r="A2485" s="530" t="s">
        <v>238</v>
      </c>
      <c r="B2485" s="531"/>
      <c r="C2485" s="531"/>
      <c r="D2485" s="531"/>
      <c r="E2485" s="532"/>
      <c r="F2485" s="524"/>
      <c r="G2485" s="525"/>
      <c r="H2485" s="525"/>
      <c r="I2485" s="525"/>
      <c r="J2485" s="533"/>
      <c r="K2485" s="524"/>
      <c r="L2485" s="525"/>
      <c r="M2485" s="526"/>
    </row>
    <row r="2486" spans="1:13" ht="18" customHeight="1">
      <c r="A2486" s="527" t="s">
        <v>239</v>
      </c>
      <c r="B2486" s="528"/>
      <c r="C2486" s="528"/>
      <c r="D2486" s="528"/>
      <c r="E2486" s="528"/>
      <c r="F2486" s="528"/>
      <c r="G2486" s="528"/>
      <c r="H2486" s="528"/>
      <c r="I2486" s="528"/>
      <c r="J2486" s="528"/>
      <c r="K2486" s="528"/>
      <c r="L2486" s="528"/>
      <c r="M2486" s="529"/>
    </row>
    <row r="2487" spans="1:13" ht="18" customHeight="1">
      <c r="A2487" s="527" t="s">
        <v>229</v>
      </c>
      <c r="B2487" s="528"/>
      <c r="C2487" s="528"/>
      <c r="D2487" s="528"/>
      <c r="E2487" s="528"/>
      <c r="F2487" s="528" t="s">
        <v>230</v>
      </c>
      <c r="G2487" s="528"/>
      <c r="H2487" s="528"/>
      <c r="I2487" s="528"/>
      <c r="J2487" s="528"/>
      <c r="K2487" s="528" t="s">
        <v>465</v>
      </c>
      <c r="L2487" s="528"/>
      <c r="M2487" s="529"/>
    </row>
    <row r="2488" spans="1:13" ht="18" customHeight="1">
      <c r="A2488" s="519" t="s">
        <v>240</v>
      </c>
      <c r="B2488" s="520"/>
      <c r="C2488" s="520"/>
      <c r="D2488" s="520"/>
      <c r="E2488" s="520"/>
      <c r="F2488" s="520"/>
      <c r="G2488" s="521"/>
      <c r="H2488" s="522"/>
      <c r="I2488" s="522"/>
      <c r="J2488" s="522"/>
      <c r="K2488" s="522"/>
      <c r="L2488" s="522"/>
      <c r="M2488" s="523"/>
    </row>
    <row r="2489" spans="1:13" ht="18" customHeight="1">
      <c r="A2489" s="192" t="s">
        <v>466</v>
      </c>
      <c r="B2489" s="524"/>
      <c r="C2489" s="525"/>
      <c r="D2489" s="525"/>
      <c r="E2489" s="525"/>
      <c r="F2489" s="525"/>
      <c r="G2489" s="525"/>
      <c r="H2489" s="525"/>
      <c r="I2489" s="525"/>
      <c r="J2489" s="525"/>
      <c r="K2489" s="525"/>
      <c r="L2489" s="525"/>
      <c r="M2489" s="526"/>
    </row>
    <row r="2490" spans="1:13" ht="18" customHeight="1">
      <c r="A2490" s="192" t="s">
        <v>195</v>
      </c>
      <c r="B2490" s="524"/>
      <c r="C2490" s="525"/>
      <c r="D2490" s="525"/>
      <c r="E2490" s="525"/>
      <c r="F2490" s="525"/>
      <c r="G2490" s="525"/>
      <c r="H2490" s="525"/>
      <c r="I2490" s="525"/>
      <c r="J2490" s="525"/>
      <c r="K2490" s="525"/>
      <c r="L2490" s="525"/>
      <c r="M2490" s="526"/>
    </row>
    <row r="2491" spans="1:13" ht="18" customHeight="1">
      <c r="A2491" s="527" t="s">
        <v>467</v>
      </c>
      <c r="B2491" s="528"/>
      <c r="C2491" s="528"/>
      <c r="D2491" s="522"/>
      <c r="E2491" s="522"/>
      <c r="F2491" s="522"/>
      <c r="G2491" s="522"/>
      <c r="H2491" s="522"/>
      <c r="I2491" s="522"/>
      <c r="J2491" s="528" t="s">
        <v>468</v>
      </c>
      <c r="K2491" s="528"/>
      <c r="L2491" s="528"/>
      <c r="M2491" s="529"/>
    </row>
    <row r="2492" spans="1:13" ht="18" customHeight="1">
      <c r="A2492" s="527"/>
      <c r="B2492" s="528"/>
      <c r="C2492" s="528"/>
      <c r="D2492" s="522"/>
      <c r="E2492" s="522"/>
      <c r="F2492" s="522"/>
      <c r="G2492" s="522"/>
      <c r="H2492" s="522"/>
      <c r="I2492" s="522"/>
      <c r="J2492" s="528"/>
      <c r="K2492" s="528"/>
      <c r="L2492" s="528"/>
      <c r="M2492" s="529"/>
    </row>
    <row r="2493" spans="1:13" ht="18" customHeight="1">
      <c r="A2493" s="527"/>
      <c r="B2493" s="528"/>
      <c r="C2493" s="528"/>
      <c r="D2493" s="522"/>
      <c r="E2493" s="522"/>
      <c r="F2493" s="522"/>
      <c r="G2493" s="522"/>
      <c r="H2493" s="522"/>
      <c r="I2493" s="522"/>
      <c r="J2493" s="528"/>
      <c r="K2493" s="528"/>
      <c r="L2493" s="528"/>
      <c r="M2493" s="529"/>
    </row>
    <row r="2494" spans="1:13" ht="18" customHeight="1">
      <c r="A2494" s="527"/>
      <c r="B2494" s="528"/>
      <c r="C2494" s="528"/>
      <c r="D2494" s="522"/>
      <c r="E2494" s="522"/>
      <c r="F2494" s="522"/>
      <c r="G2494" s="522"/>
      <c r="H2494" s="522"/>
      <c r="I2494" s="522"/>
      <c r="J2494" s="528"/>
      <c r="K2494" s="528"/>
      <c r="L2494" s="528"/>
      <c r="M2494" s="529"/>
    </row>
    <row r="2495" spans="1:13" ht="18" customHeight="1">
      <c r="A2495" s="514" t="s">
        <v>243</v>
      </c>
      <c r="B2495" s="515"/>
      <c r="C2495" s="515"/>
      <c r="D2495" s="515"/>
      <c r="E2495" s="515"/>
      <c r="F2495" s="515"/>
      <c r="G2495" s="515"/>
      <c r="H2495" s="516" t="s">
        <v>244</v>
      </c>
      <c r="I2495" s="517"/>
      <c r="J2495" s="517"/>
      <c r="K2495" s="517"/>
      <c r="L2495" s="517"/>
      <c r="M2495" s="518"/>
    </row>
    <row r="2496" spans="1:13" ht="18" customHeight="1">
      <c r="A2496" s="200" t="s">
        <v>245</v>
      </c>
      <c r="B2496" s="515" t="s">
        <v>12</v>
      </c>
      <c r="C2496" s="515"/>
      <c r="D2496" s="177" t="s">
        <v>245</v>
      </c>
      <c r="E2496" s="201"/>
      <c r="F2496" s="515" t="s">
        <v>12</v>
      </c>
      <c r="G2496" s="515"/>
      <c r="H2496" s="179"/>
      <c r="I2496" s="179"/>
      <c r="J2496" s="180" t="s">
        <v>246</v>
      </c>
      <c r="K2496" s="179"/>
      <c r="L2496" s="181" t="s">
        <v>12</v>
      </c>
      <c r="M2496" s="182"/>
    </row>
    <row r="2497" spans="1:13" ht="18" customHeight="1">
      <c r="A2497" s="183" t="s">
        <v>247</v>
      </c>
      <c r="B2497" s="511" t="s">
        <v>221</v>
      </c>
      <c r="C2497" s="511"/>
      <c r="D2497" s="511" t="s">
        <v>248</v>
      </c>
      <c r="E2497" s="511"/>
      <c r="F2497" s="511" t="s">
        <v>249</v>
      </c>
      <c r="G2497" s="511"/>
      <c r="H2497" s="179"/>
      <c r="I2497" s="179"/>
      <c r="J2497" s="512">
        <v>3</v>
      </c>
      <c r="K2497" s="513"/>
      <c r="L2497" s="201" t="s">
        <v>236</v>
      </c>
      <c r="M2497" s="182"/>
    </row>
    <row r="2498" spans="1:13" ht="18" customHeight="1">
      <c r="A2498" s="183" t="s">
        <v>250</v>
      </c>
      <c r="B2498" s="511" t="s">
        <v>251</v>
      </c>
      <c r="C2498" s="511"/>
      <c r="D2498" s="511" t="s">
        <v>252</v>
      </c>
      <c r="E2498" s="511"/>
      <c r="F2498" s="511" t="s">
        <v>253</v>
      </c>
      <c r="G2498" s="511"/>
      <c r="H2498" s="179"/>
      <c r="I2498" s="179"/>
      <c r="J2498" s="512">
        <v>2</v>
      </c>
      <c r="K2498" s="513"/>
      <c r="L2498" s="201" t="s">
        <v>232</v>
      </c>
      <c r="M2498" s="182"/>
    </row>
    <row r="2499" spans="1:13" ht="18" customHeight="1">
      <c r="A2499" s="183" t="s">
        <v>254</v>
      </c>
      <c r="B2499" s="511" t="s">
        <v>255</v>
      </c>
      <c r="C2499" s="511"/>
      <c r="D2499" s="511" t="s">
        <v>256</v>
      </c>
      <c r="E2499" s="511"/>
      <c r="F2499" s="511" t="s">
        <v>257</v>
      </c>
      <c r="G2499" s="511"/>
      <c r="H2499" s="179"/>
      <c r="I2499" s="179"/>
      <c r="J2499" s="512">
        <v>1</v>
      </c>
      <c r="K2499" s="513"/>
      <c r="L2499" s="201" t="s">
        <v>258</v>
      </c>
      <c r="M2499" s="182"/>
    </row>
    <row r="2500" spans="1:13" ht="18" customHeight="1" thickBot="1">
      <c r="A2500" s="184" t="s">
        <v>259</v>
      </c>
      <c r="B2500" s="509" t="s">
        <v>260</v>
      </c>
      <c r="C2500" s="509"/>
      <c r="D2500" s="510" t="s">
        <v>261</v>
      </c>
      <c r="E2500" s="510"/>
      <c r="F2500" s="510" t="s">
        <v>262</v>
      </c>
      <c r="G2500" s="510"/>
      <c r="H2500" s="185"/>
      <c r="I2500" s="185"/>
      <c r="J2500" s="185"/>
      <c r="K2500" s="185"/>
      <c r="L2500" s="185"/>
      <c r="M2500" s="186"/>
    </row>
    <row r="2504" spans="1:13" ht="18" customHeight="1" thickBot="1"/>
    <row r="2505" spans="1:13" ht="18" customHeight="1">
      <c r="A2505" s="157"/>
      <c r="B2505" s="557" t="s">
        <v>426</v>
      </c>
      <c r="C2505" s="557"/>
      <c r="D2505" s="557"/>
      <c r="E2505" s="557"/>
      <c r="F2505" s="557"/>
      <c r="G2505" s="557"/>
      <c r="H2505" s="557"/>
      <c r="I2505" s="558"/>
      <c r="J2505" s="559" t="s">
        <v>427</v>
      </c>
      <c r="K2505" s="557"/>
      <c r="L2505" s="557"/>
      <c r="M2505" s="560"/>
    </row>
    <row r="2506" spans="1:13" ht="18" customHeight="1">
      <c r="A2506" s="546" t="s">
        <v>428</v>
      </c>
      <c r="B2506" s="547"/>
      <c r="C2506" s="547"/>
      <c r="D2506" s="547"/>
      <c r="E2506" s="547"/>
      <c r="F2506" s="547"/>
      <c r="G2506" s="547"/>
      <c r="H2506" s="547"/>
      <c r="I2506" s="547"/>
      <c r="J2506" s="547"/>
      <c r="K2506" s="547"/>
      <c r="L2506" s="547"/>
      <c r="M2506" s="548"/>
    </row>
    <row r="2507" spans="1:13" ht="18" customHeight="1">
      <c r="A2507" s="158"/>
      <c r="B2507" s="549" t="s">
        <v>429</v>
      </c>
      <c r="C2507" s="549"/>
      <c r="D2507" s="549"/>
      <c r="E2507" s="550"/>
      <c r="F2507" s="159" t="s">
        <v>430</v>
      </c>
      <c r="G2507" s="159"/>
      <c r="H2507" s="551" t="s">
        <v>431</v>
      </c>
      <c r="I2507" s="552"/>
      <c r="J2507" s="553"/>
      <c r="K2507" s="160" t="s">
        <v>432</v>
      </c>
      <c r="L2507" s="193"/>
      <c r="M2507" s="162"/>
    </row>
    <row r="2508" spans="1:13" ht="18" customHeight="1">
      <c r="A2508" s="554" t="s">
        <v>433</v>
      </c>
      <c r="B2508" s="552"/>
      <c r="C2508" s="552"/>
      <c r="D2508" s="552"/>
      <c r="E2508" s="552"/>
      <c r="F2508" s="552"/>
      <c r="G2508" s="552"/>
      <c r="H2508" s="552"/>
      <c r="I2508" s="552"/>
      <c r="J2508" s="552"/>
      <c r="K2508" s="552"/>
      <c r="L2508" s="552"/>
      <c r="M2508" s="555"/>
    </row>
    <row r="2509" spans="1:13" ht="18" customHeight="1">
      <c r="A2509" s="530" t="s">
        <v>434</v>
      </c>
      <c r="B2509" s="531"/>
      <c r="C2509" s="531"/>
      <c r="D2509" s="531"/>
      <c r="E2509" s="531"/>
      <c r="F2509" s="531"/>
      <c r="G2509" s="531"/>
      <c r="H2509" s="531"/>
      <c r="I2509" s="531"/>
      <c r="J2509" s="531"/>
      <c r="K2509" s="531"/>
      <c r="L2509" s="531"/>
      <c r="M2509" s="556"/>
    </row>
    <row r="2510" spans="1:13" ht="18" customHeight="1">
      <c r="A2510" s="534" t="s">
        <v>435</v>
      </c>
      <c r="B2510" s="535"/>
      <c r="C2510" s="545"/>
      <c r="D2510" s="543"/>
      <c r="E2510" s="543"/>
      <c r="F2510" s="543"/>
      <c r="G2510" s="544"/>
      <c r="H2510" s="194" t="s">
        <v>436</v>
      </c>
      <c r="I2510" s="164"/>
      <c r="J2510" s="539"/>
      <c r="K2510" s="539"/>
      <c r="L2510" s="539"/>
      <c r="M2510" s="540"/>
    </row>
    <row r="2511" spans="1:13" ht="18" customHeight="1">
      <c r="A2511" s="534" t="s">
        <v>437</v>
      </c>
      <c r="B2511" s="535"/>
      <c r="C2511" s="545"/>
      <c r="D2511" s="543"/>
      <c r="E2511" s="543"/>
      <c r="F2511" s="543"/>
      <c r="G2511" s="544"/>
      <c r="H2511" s="194" t="s">
        <v>438</v>
      </c>
      <c r="I2511" s="164"/>
      <c r="J2511" s="539"/>
      <c r="K2511" s="539"/>
      <c r="L2511" s="539"/>
      <c r="M2511" s="540"/>
    </row>
    <row r="2512" spans="1:13" ht="18" customHeight="1">
      <c r="A2512" s="534" t="s">
        <v>439</v>
      </c>
      <c r="B2512" s="535"/>
      <c r="C2512" s="542"/>
      <c r="D2512" s="543"/>
      <c r="E2512" s="543"/>
      <c r="F2512" s="543"/>
      <c r="G2512" s="544"/>
      <c r="H2512" s="194" t="s">
        <v>440</v>
      </c>
      <c r="I2512" s="164"/>
      <c r="J2512" s="539"/>
      <c r="K2512" s="539"/>
      <c r="L2512" s="539"/>
      <c r="M2512" s="540"/>
    </row>
    <row r="2513" spans="1:13" ht="18" customHeight="1">
      <c r="A2513" s="534" t="s">
        <v>441</v>
      </c>
      <c r="B2513" s="535"/>
      <c r="C2513" s="545"/>
      <c r="D2513" s="543"/>
      <c r="E2513" s="543"/>
      <c r="F2513" s="543"/>
      <c r="G2513" s="544"/>
      <c r="H2513" s="519" t="s">
        <v>134</v>
      </c>
      <c r="I2513" s="520"/>
      <c r="J2513" s="539"/>
      <c r="K2513" s="539"/>
      <c r="L2513" s="539"/>
      <c r="M2513" s="540"/>
    </row>
    <row r="2514" spans="1:13" ht="18" customHeight="1">
      <c r="A2514" s="527" t="s">
        <v>442</v>
      </c>
      <c r="B2514" s="528"/>
      <c r="C2514" s="528"/>
      <c r="D2514" s="528"/>
      <c r="E2514" s="528"/>
      <c r="F2514" s="528"/>
      <c r="G2514" s="528"/>
      <c r="H2514" s="528"/>
      <c r="I2514" s="528"/>
      <c r="J2514" s="528"/>
      <c r="K2514" s="528"/>
      <c r="L2514" s="528"/>
      <c r="M2514" s="529"/>
    </row>
    <row r="2515" spans="1:13" ht="18" customHeight="1">
      <c r="A2515" s="541" t="s">
        <v>443</v>
      </c>
      <c r="B2515" s="528" t="s">
        <v>444</v>
      </c>
      <c r="C2515" s="528"/>
      <c r="D2515" s="528"/>
      <c r="E2515" s="528"/>
      <c r="F2515" s="528"/>
      <c r="G2515" s="528"/>
      <c r="H2515" s="528" t="s">
        <v>445</v>
      </c>
      <c r="I2515" s="528"/>
      <c r="J2515" s="528"/>
      <c r="K2515" s="528"/>
      <c r="L2515" s="528"/>
      <c r="M2515" s="529"/>
    </row>
    <row r="2516" spans="1:13" ht="18" customHeight="1">
      <c r="A2516" s="541"/>
      <c r="B2516" s="165" t="s">
        <v>446</v>
      </c>
      <c r="C2516" s="165" t="s">
        <v>447</v>
      </c>
      <c r="D2516" s="165" t="s">
        <v>448</v>
      </c>
      <c r="E2516" s="165" t="s">
        <v>449</v>
      </c>
      <c r="F2516" s="165">
        <v>100</v>
      </c>
      <c r="G2516" s="166" t="s">
        <v>126</v>
      </c>
      <c r="H2516" s="165" t="s">
        <v>450</v>
      </c>
      <c r="I2516" s="165" t="s">
        <v>447</v>
      </c>
      <c r="J2516" s="165" t="s">
        <v>448</v>
      </c>
      <c r="K2516" s="165" t="s">
        <v>451</v>
      </c>
      <c r="L2516" s="165">
        <v>100</v>
      </c>
      <c r="M2516" s="167" t="s">
        <v>126</v>
      </c>
    </row>
    <row r="2517" spans="1:13" ht="18" customHeight="1">
      <c r="A2517" s="192" t="s">
        <v>5</v>
      </c>
      <c r="B2517" s="148"/>
      <c r="C2517" s="196"/>
      <c r="D2517" s="196"/>
      <c r="E2517" s="148"/>
      <c r="F2517" s="150"/>
      <c r="G2517" s="196"/>
      <c r="H2517" s="198"/>
      <c r="I2517" s="198"/>
      <c r="J2517" s="198"/>
      <c r="K2517" s="169"/>
      <c r="L2517" s="150"/>
      <c r="M2517" s="199"/>
    </row>
    <row r="2518" spans="1:13" ht="18" customHeight="1">
      <c r="A2518" s="192" t="s">
        <v>6</v>
      </c>
      <c r="B2518" s="149"/>
      <c r="C2518" s="196"/>
      <c r="D2518" s="196"/>
      <c r="E2518" s="196"/>
      <c r="F2518" s="150"/>
      <c r="G2518" s="196"/>
      <c r="H2518" s="198"/>
      <c r="I2518" s="198"/>
      <c r="J2518" s="198"/>
      <c r="K2518" s="198"/>
      <c r="L2518" s="150"/>
      <c r="M2518" s="199"/>
    </row>
    <row r="2519" spans="1:13" ht="18" customHeight="1">
      <c r="A2519" s="192" t="s">
        <v>452</v>
      </c>
      <c r="B2519" s="196"/>
      <c r="C2519" s="196"/>
      <c r="D2519" s="196"/>
      <c r="E2519" s="196"/>
      <c r="F2519" s="191"/>
      <c r="G2519" s="196"/>
      <c r="H2519" s="198"/>
      <c r="I2519" s="196"/>
      <c r="J2519" s="196"/>
      <c r="K2519" s="151"/>
      <c r="L2519" s="191"/>
      <c r="M2519" s="199"/>
    </row>
    <row r="2520" spans="1:13" ht="18" customHeight="1">
      <c r="A2520" s="192" t="s">
        <v>417</v>
      </c>
      <c r="B2520" s="196"/>
      <c r="C2520" s="196"/>
      <c r="D2520" s="196"/>
      <c r="E2520" s="196"/>
      <c r="F2520" s="191"/>
      <c r="G2520" s="196"/>
      <c r="H2520" s="152"/>
      <c r="I2520" s="153"/>
      <c r="J2520" s="153"/>
      <c r="K2520" s="154"/>
      <c r="L2520" s="191"/>
      <c r="M2520" s="199"/>
    </row>
    <row r="2521" spans="1:13" ht="18" customHeight="1">
      <c r="A2521" s="192" t="s">
        <v>9</v>
      </c>
      <c r="B2521" s="196"/>
      <c r="C2521" s="196"/>
      <c r="D2521" s="196"/>
      <c r="E2521" s="155"/>
      <c r="F2521" s="147"/>
      <c r="G2521" s="196"/>
      <c r="H2521" s="196"/>
      <c r="I2521" s="196"/>
      <c r="J2521" s="196"/>
      <c r="K2521" s="198"/>
      <c r="L2521" s="196"/>
      <c r="M2521" s="199"/>
    </row>
    <row r="2522" spans="1:13" ht="18" customHeight="1">
      <c r="A2522" s="192" t="s">
        <v>418</v>
      </c>
      <c r="B2522" s="196"/>
      <c r="C2522" s="196"/>
      <c r="D2522" s="196"/>
      <c r="E2522" s="156"/>
      <c r="F2522" s="198"/>
      <c r="G2522" s="196"/>
      <c r="H2522" s="196"/>
      <c r="I2522" s="196"/>
      <c r="J2522" s="196"/>
      <c r="K2522" s="156"/>
      <c r="L2522" s="198"/>
      <c r="M2522" s="199"/>
    </row>
    <row r="2523" spans="1:13" ht="18" customHeight="1">
      <c r="A2523" s="192" t="s">
        <v>453</v>
      </c>
      <c r="B2523" s="196"/>
      <c r="C2523" s="196"/>
      <c r="D2523" s="196"/>
      <c r="E2523" s="198"/>
      <c r="F2523" s="196"/>
      <c r="G2523" s="196"/>
      <c r="H2523" s="196"/>
      <c r="I2523" s="196"/>
      <c r="J2523" s="196"/>
      <c r="K2523" s="198"/>
      <c r="L2523" s="196"/>
      <c r="M2523" s="199"/>
    </row>
    <row r="2524" spans="1:13" ht="18" customHeight="1">
      <c r="A2524" s="193" t="s">
        <v>454</v>
      </c>
      <c r="B2524" s="193"/>
      <c r="C2524" s="195" t="s">
        <v>455</v>
      </c>
      <c r="D2524" s="187">
        <f>(F2517+F2518+F2519+F2520+F2521)</f>
        <v>0</v>
      </c>
      <c r="E2524" s="170"/>
      <c r="F2524" s="195" t="s">
        <v>456</v>
      </c>
      <c r="G2524" s="170">
        <f>(D2524/450)*100</f>
        <v>0</v>
      </c>
      <c r="H2524" s="170"/>
      <c r="I2524" s="171"/>
      <c r="J2524" s="536" t="s">
        <v>457</v>
      </c>
      <c r="K2524" s="536"/>
      <c r="L2524" s="522" t="str">
        <f>IF(G2524&gt;=91,"A1",IF(G2524&gt;=81,"A2",IF(G2524&gt;=71,"B1",IF(G2524&gt;=61,"B2",IF(G2524&gt;=51,"C1",IF(G2524&gt;=41,"C2",IF(G2524&gt;=33,"D","E")))))))</f>
        <v>E</v>
      </c>
      <c r="M2524" s="522" t="str">
        <f t="shared" ref="M2524:M2526" si="92">IF(K2524&gt;=91,"A1",IF(K2524&gt;=81,"A2",IF(K2524&gt;=71,"B1",IF(K2524&gt;=61,"B2",IF(K2524&gt;=51,"C1",IF(K2524&gt;=41,"C2",IF(K2524&gt;=33,"D","E")))))))</f>
        <v>E</v>
      </c>
    </row>
    <row r="2525" spans="1:13" ht="18" customHeight="1">
      <c r="A2525" s="172" t="s">
        <v>458</v>
      </c>
      <c r="B2525" s="193"/>
      <c r="C2525" s="195" t="s">
        <v>459</v>
      </c>
      <c r="D2525" s="187">
        <f>(L2517+L2518+L2519+L2520+L2521)</f>
        <v>0</v>
      </c>
      <c r="E2525" s="170"/>
      <c r="F2525" s="195" t="s">
        <v>460</v>
      </c>
      <c r="G2525" s="173">
        <f>D2525/450*100</f>
        <v>0</v>
      </c>
      <c r="H2525" s="173"/>
      <c r="I2525" s="174"/>
      <c r="J2525" s="536" t="s">
        <v>461</v>
      </c>
      <c r="K2525" s="536"/>
      <c r="L2525" s="522" t="str">
        <f>IF(G2525&gt;=91,"A1",IF(G2525&gt;=81,"A2",IF(G2525&gt;=71,"B1",IF(G2525&gt;=61,"B2",IF(G2525&gt;=51,"C1",IF(G2525&gt;=41,"C2",IF(G2525&gt;=33,"D","E")))))))</f>
        <v>E</v>
      </c>
      <c r="M2525" s="522" t="str">
        <f t="shared" si="92"/>
        <v>E</v>
      </c>
    </row>
    <row r="2526" spans="1:13" ht="18" customHeight="1">
      <c r="A2526" s="197" t="s">
        <v>462</v>
      </c>
      <c r="B2526" s="197"/>
      <c r="C2526" s="197">
        <f>(D2524+D2525)</f>
        <v>0</v>
      </c>
      <c r="D2526" s="197" t="s">
        <v>463</v>
      </c>
      <c r="E2526" s="197"/>
      <c r="G2526" s="197"/>
      <c r="H2526" s="197"/>
      <c r="I2526" s="197">
        <f>(C2526/900)*100</f>
        <v>0</v>
      </c>
      <c r="J2526" s="197" t="s">
        <v>464</v>
      </c>
      <c r="K2526" s="197"/>
      <c r="L2526" s="537" t="str">
        <f>IF(I2526&gt;=91,"A1",IF(I2526&gt;=81,"A2",IF(I2526&gt;=71,"B1",IF(I2526&gt;=61,"B2",IF(I2526&gt;=51,"C1",IF(I2526&gt;=41,"C2",IF(I2526&gt;=33,"D","E")))))))</f>
        <v>E</v>
      </c>
      <c r="M2526" s="537" t="str">
        <f t="shared" si="92"/>
        <v>E</v>
      </c>
    </row>
    <row r="2527" spans="1:13" ht="18" customHeight="1">
      <c r="A2527" s="538" t="s">
        <v>227</v>
      </c>
      <c r="B2527" s="539"/>
      <c r="C2527" s="539"/>
      <c r="D2527" s="539"/>
      <c r="E2527" s="539"/>
      <c r="F2527" s="539"/>
      <c r="G2527" s="539"/>
      <c r="H2527" s="539"/>
      <c r="I2527" s="539"/>
      <c r="J2527" s="539"/>
      <c r="K2527" s="539"/>
      <c r="L2527" s="539"/>
      <c r="M2527" s="540"/>
    </row>
    <row r="2528" spans="1:13" ht="18" customHeight="1">
      <c r="A2528" s="527" t="s">
        <v>228</v>
      </c>
      <c r="B2528" s="528"/>
      <c r="C2528" s="528"/>
      <c r="D2528" s="528"/>
      <c r="E2528" s="528"/>
      <c r="F2528" s="528"/>
      <c r="G2528" s="528"/>
      <c r="H2528" s="528"/>
      <c r="I2528" s="528"/>
      <c r="J2528" s="528"/>
      <c r="K2528" s="528"/>
      <c r="L2528" s="528"/>
      <c r="M2528" s="529"/>
    </row>
    <row r="2529" spans="1:13" ht="18" customHeight="1">
      <c r="A2529" s="527" t="s">
        <v>229</v>
      </c>
      <c r="B2529" s="528"/>
      <c r="C2529" s="528"/>
      <c r="D2529" s="528"/>
      <c r="E2529" s="528"/>
      <c r="F2529" s="528" t="s">
        <v>230</v>
      </c>
      <c r="G2529" s="528"/>
      <c r="H2529" s="528"/>
      <c r="I2529" s="528"/>
      <c r="J2529" s="528"/>
      <c r="K2529" s="528" t="s">
        <v>465</v>
      </c>
      <c r="L2529" s="528"/>
      <c r="M2529" s="529"/>
    </row>
    <row r="2530" spans="1:13" ht="18" customHeight="1">
      <c r="A2530" s="519" t="s">
        <v>231</v>
      </c>
      <c r="B2530" s="520"/>
      <c r="C2530" s="520"/>
      <c r="D2530" s="520"/>
      <c r="E2530" s="520"/>
      <c r="F2530" s="521" t="s">
        <v>236</v>
      </c>
      <c r="G2530" s="522"/>
      <c r="H2530" s="522"/>
      <c r="I2530" s="522"/>
      <c r="J2530" s="522"/>
      <c r="K2530" s="521" t="s">
        <v>236</v>
      </c>
      <c r="L2530" s="522"/>
      <c r="M2530" s="523"/>
    </row>
    <row r="2531" spans="1:13" ht="18" customHeight="1">
      <c r="A2531" s="527" t="s">
        <v>233</v>
      </c>
      <c r="B2531" s="528"/>
      <c r="C2531" s="528"/>
      <c r="D2531" s="528"/>
      <c r="E2531" s="528"/>
      <c r="F2531" s="528"/>
      <c r="G2531" s="528"/>
      <c r="H2531" s="528"/>
      <c r="I2531" s="528"/>
      <c r="J2531" s="528"/>
      <c r="K2531" s="528"/>
      <c r="L2531" s="528"/>
      <c r="M2531" s="529"/>
    </row>
    <row r="2532" spans="1:13" ht="18" customHeight="1">
      <c r="A2532" s="527" t="s">
        <v>229</v>
      </c>
      <c r="B2532" s="528"/>
      <c r="C2532" s="528"/>
      <c r="D2532" s="528"/>
      <c r="E2532" s="528"/>
      <c r="F2532" s="528" t="s">
        <v>230</v>
      </c>
      <c r="G2532" s="528"/>
      <c r="H2532" s="528"/>
      <c r="I2532" s="528"/>
      <c r="J2532" s="528"/>
      <c r="K2532" s="528" t="s">
        <v>465</v>
      </c>
      <c r="L2532" s="528"/>
      <c r="M2532" s="529"/>
    </row>
    <row r="2533" spans="1:13" ht="18" customHeight="1">
      <c r="A2533" s="534" t="s">
        <v>234</v>
      </c>
      <c r="B2533" s="535"/>
      <c r="C2533" s="535"/>
      <c r="D2533" s="535"/>
      <c r="E2533" s="535"/>
      <c r="F2533" s="528"/>
      <c r="G2533" s="528"/>
      <c r="H2533" s="528"/>
      <c r="I2533" s="528"/>
      <c r="J2533" s="528"/>
      <c r="K2533" s="528"/>
      <c r="L2533" s="528"/>
      <c r="M2533" s="529"/>
    </row>
    <row r="2534" spans="1:13" ht="18" customHeight="1">
      <c r="A2534" s="534" t="s">
        <v>235</v>
      </c>
      <c r="B2534" s="535"/>
      <c r="C2534" s="535"/>
      <c r="D2534" s="535"/>
      <c r="E2534" s="535"/>
      <c r="F2534" s="521"/>
      <c r="G2534" s="522"/>
      <c r="H2534" s="522"/>
      <c r="I2534" s="522"/>
      <c r="J2534" s="522"/>
      <c r="K2534" s="521"/>
      <c r="L2534" s="522"/>
      <c r="M2534" s="523"/>
    </row>
    <row r="2535" spans="1:13" ht="18" customHeight="1">
      <c r="A2535" s="530" t="s">
        <v>237</v>
      </c>
      <c r="B2535" s="531"/>
      <c r="C2535" s="531"/>
      <c r="D2535" s="531"/>
      <c r="E2535" s="532"/>
      <c r="F2535" s="524"/>
      <c r="G2535" s="525"/>
      <c r="H2535" s="525"/>
      <c r="I2535" s="525"/>
      <c r="J2535" s="533"/>
      <c r="K2535" s="524"/>
      <c r="L2535" s="525"/>
      <c r="M2535" s="526"/>
    </row>
    <row r="2536" spans="1:13" ht="18" customHeight="1">
      <c r="A2536" s="530" t="s">
        <v>238</v>
      </c>
      <c r="B2536" s="531"/>
      <c r="C2536" s="531"/>
      <c r="D2536" s="531"/>
      <c r="E2536" s="532"/>
      <c r="F2536" s="524"/>
      <c r="G2536" s="525"/>
      <c r="H2536" s="525"/>
      <c r="I2536" s="525"/>
      <c r="J2536" s="533"/>
      <c r="K2536" s="524"/>
      <c r="L2536" s="525"/>
      <c r="M2536" s="526"/>
    </row>
    <row r="2537" spans="1:13" ht="18" customHeight="1">
      <c r="A2537" s="527" t="s">
        <v>239</v>
      </c>
      <c r="B2537" s="528"/>
      <c r="C2537" s="528"/>
      <c r="D2537" s="528"/>
      <c r="E2537" s="528"/>
      <c r="F2537" s="528"/>
      <c r="G2537" s="528"/>
      <c r="H2537" s="528"/>
      <c r="I2537" s="528"/>
      <c r="J2537" s="528"/>
      <c r="K2537" s="528"/>
      <c r="L2537" s="528"/>
      <c r="M2537" s="529"/>
    </row>
    <row r="2538" spans="1:13" ht="18" customHeight="1">
      <c r="A2538" s="527" t="s">
        <v>229</v>
      </c>
      <c r="B2538" s="528"/>
      <c r="C2538" s="528"/>
      <c r="D2538" s="528"/>
      <c r="E2538" s="528"/>
      <c r="F2538" s="528" t="s">
        <v>230</v>
      </c>
      <c r="G2538" s="528"/>
      <c r="H2538" s="528"/>
      <c r="I2538" s="528"/>
      <c r="J2538" s="528"/>
      <c r="K2538" s="528" t="s">
        <v>465</v>
      </c>
      <c r="L2538" s="528"/>
      <c r="M2538" s="529"/>
    </row>
    <row r="2539" spans="1:13" ht="18" customHeight="1">
      <c r="A2539" s="519" t="s">
        <v>240</v>
      </c>
      <c r="B2539" s="520"/>
      <c r="C2539" s="520"/>
      <c r="D2539" s="520"/>
      <c r="E2539" s="520"/>
      <c r="F2539" s="520"/>
      <c r="G2539" s="521"/>
      <c r="H2539" s="522"/>
      <c r="I2539" s="522"/>
      <c r="J2539" s="522"/>
      <c r="K2539" s="522"/>
      <c r="L2539" s="522"/>
      <c r="M2539" s="523"/>
    </row>
    <row r="2540" spans="1:13" ht="18" customHeight="1">
      <c r="A2540" s="192" t="s">
        <v>466</v>
      </c>
      <c r="B2540" s="524"/>
      <c r="C2540" s="525"/>
      <c r="D2540" s="525"/>
      <c r="E2540" s="525"/>
      <c r="F2540" s="525"/>
      <c r="G2540" s="525"/>
      <c r="H2540" s="525"/>
      <c r="I2540" s="525"/>
      <c r="J2540" s="525"/>
      <c r="K2540" s="525"/>
      <c r="L2540" s="525"/>
      <c r="M2540" s="526"/>
    </row>
    <row r="2541" spans="1:13" ht="18" customHeight="1">
      <c r="A2541" s="192" t="s">
        <v>195</v>
      </c>
      <c r="B2541" s="524"/>
      <c r="C2541" s="525"/>
      <c r="D2541" s="525"/>
      <c r="E2541" s="525"/>
      <c r="F2541" s="525"/>
      <c r="G2541" s="525"/>
      <c r="H2541" s="525"/>
      <c r="I2541" s="525"/>
      <c r="J2541" s="525"/>
      <c r="K2541" s="525"/>
      <c r="L2541" s="525"/>
      <c r="M2541" s="526"/>
    </row>
    <row r="2542" spans="1:13" ht="18" customHeight="1">
      <c r="A2542" s="527" t="s">
        <v>467</v>
      </c>
      <c r="B2542" s="528"/>
      <c r="C2542" s="528"/>
      <c r="D2542" s="522"/>
      <c r="E2542" s="522"/>
      <c r="F2542" s="522"/>
      <c r="G2542" s="522"/>
      <c r="H2542" s="522"/>
      <c r="I2542" s="522"/>
      <c r="J2542" s="528" t="s">
        <v>468</v>
      </c>
      <c r="K2542" s="528"/>
      <c r="L2542" s="528"/>
      <c r="M2542" s="529"/>
    </row>
    <row r="2543" spans="1:13" ht="18" customHeight="1">
      <c r="A2543" s="527"/>
      <c r="B2543" s="528"/>
      <c r="C2543" s="528"/>
      <c r="D2543" s="522"/>
      <c r="E2543" s="522"/>
      <c r="F2543" s="522"/>
      <c r="G2543" s="522"/>
      <c r="H2543" s="522"/>
      <c r="I2543" s="522"/>
      <c r="J2543" s="528"/>
      <c r="K2543" s="528"/>
      <c r="L2543" s="528"/>
      <c r="M2543" s="529"/>
    </row>
    <row r="2544" spans="1:13" ht="18" customHeight="1">
      <c r="A2544" s="527"/>
      <c r="B2544" s="528"/>
      <c r="C2544" s="528"/>
      <c r="D2544" s="522"/>
      <c r="E2544" s="522"/>
      <c r="F2544" s="522"/>
      <c r="G2544" s="522"/>
      <c r="H2544" s="522"/>
      <c r="I2544" s="522"/>
      <c r="J2544" s="528"/>
      <c r="K2544" s="528"/>
      <c r="L2544" s="528"/>
      <c r="M2544" s="529"/>
    </row>
    <row r="2545" spans="1:13" ht="18" customHeight="1">
      <c r="A2545" s="527"/>
      <c r="B2545" s="528"/>
      <c r="C2545" s="528"/>
      <c r="D2545" s="522"/>
      <c r="E2545" s="522"/>
      <c r="F2545" s="522"/>
      <c r="G2545" s="522"/>
      <c r="H2545" s="522"/>
      <c r="I2545" s="522"/>
      <c r="J2545" s="528"/>
      <c r="K2545" s="528"/>
      <c r="L2545" s="528"/>
      <c r="M2545" s="529"/>
    </row>
    <row r="2546" spans="1:13" ht="18" customHeight="1">
      <c r="A2546" s="514" t="s">
        <v>243</v>
      </c>
      <c r="B2546" s="515"/>
      <c r="C2546" s="515"/>
      <c r="D2546" s="515"/>
      <c r="E2546" s="515"/>
      <c r="F2546" s="515"/>
      <c r="G2546" s="515"/>
      <c r="H2546" s="516" t="s">
        <v>244</v>
      </c>
      <c r="I2546" s="517"/>
      <c r="J2546" s="517"/>
      <c r="K2546" s="517"/>
      <c r="L2546" s="517"/>
      <c r="M2546" s="518"/>
    </row>
    <row r="2547" spans="1:13" ht="18" customHeight="1">
      <c r="A2547" s="200" t="s">
        <v>245</v>
      </c>
      <c r="B2547" s="515" t="s">
        <v>12</v>
      </c>
      <c r="C2547" s="515"/>
      <c r="D2547" s="177" t="s">
        <v>245</v>
      </c>
      <c r="E2547" s="201"/>
      <c r="F2547" s="515" t="s">
        <v>12</v>
      </c>
      <c r="G2547" s="515"/>
      <c r="H2547" s="179"/>
      <c r="I2547" s="179"/>
      <c r="J2547" s="180" t="s">
        <v>246</v>
      </c>
      <c r="K2547" s="179"/>
      <c r="L2547" s="181" t="s">
        <v>12</v>
      </c>
      <c r="M2547" s="182"/>
    </row>
    <row r="2548" spans="1:13" ht="18" customHeight="1">
      <c r="A2548" s="183" t="s">
        <v>247</v>
      </c>
      <c r="B2548" s="511" t="s">
        <v>221</v>
      </c>
      <c r="C2548" s="511"/>
      <c r="D2548" s="511" t="s">
        <v>248</v>
      </c>
      <c r="E2548" s="511"/>
      <c r="F2548" s="511" t="s">
        <v>249</v>
      </c>
      <c r="G2548" s="511"/>
      <c r="H2548" s="179"/>
      <c r="I2548" s="179"/>
      <c r="J2548" s="512">
        <v>3</v>
      </c>
      <c r="K2548" s="513"/>
      <c r="L2548" s="201" t="s">
        <v>236</v>
      </c>
      <c r="M2548" s="182"/>
    </row>
    <row r="2549" spans="1:13" ht="18" customHeight="1">
      <c r="A2549" s="183" t="s">
        <v>250</v>
      </c>
      <c r="B2549" s="511" t="s">
        <v>251</v>
      </c>
      <c r="C2549" s="511"/>
      <c r="D2549" s="511" t="s">
        <v>252</v>
      </c>
      <c r="E2549" s="511"/>
      <c r="F2549" s="511" t="s">
        <v>253</v>
      </c>
      <c r="G2549" s="511"/>
      <c r="H2549" s="179"/>
      <c r="I2549" s="179"/>
      <c r="J2549" s="512">
        <v>2</v>
      </c>
      <c r="K2549" s="513"/>
      <c r="L2549" s="201" t="s">
        <v>232</v>
      </c>
      <c r="M2549" s="182"/>
    </row>
    <row r="2550" spans="1:13" ht="18" customHeight="1">
      <c r="A2550" s="183" t="s">
        <v>254</v>
      </c>
      <c r="B2550" s="511" t="s">
        <v>255</v>
      </c>
      <c r="C2550" s="511"/>
      <c r="D2550" s="511" t="s">
        <v>256</v>
      </c>
      <c r="E2550" s="511"/>
      <c r="F2550" s="511" t="s">
        <v>257</v>
      </c>
      <c r="G2550" s="511"/>
      <c r="H2550" s="179"/>
      <c r="I2550" s="179"/>
      <c r="J2550" s="512">
        <v>1</v>
      </c>
      <c r="K2550" s="513"/>
      <c r="L2550" s="201" t="s">
        <v>258</v>
      </c>
      <c r="M2550" s="182"/>
    </row>
    <row r="2551" spans="1:13" ht="18" customHeight="1" thickBot="1">
      <c r="A2551" s="184" t="s">
        <v>259</v>
      </c>
      <c r="B2551" s="509" t="s">
        <v>260</v>
      </c>
      <c r="C2551" s="509"/>
      <c r="D2551" s="510" t="s">
        <v>261</v>
      </c>
      <c r="E2551" s="510"/>
      <c r="F2551" s="510" t="s">
        <v>262</v>
      </c>
      <c r="G2551" s="510"/>
      <c r="H2551" s="185"/>
      <c r="I2551" s="185"/>
      <c r="J2551" s="185"/>
      <c r="K2551" s="185"/>
      <c r="L2551" s="185"/>
      <c r="M2551" s="186"/>
    </row>
    <row r="2555" spans="1:13" ht="18" customHeight="1" thickBot="1"/>
    <row r="2556" spans="1:13" ht="18" customHeight="1">
      <c r="A2556" s="157"/>
      <c r="B2556" s="557" t="s">
        <v>426</v>
      </c>
      <c r="C2556" s="557"/>
      <c r="D2556" s="557"/>
      <c r="E2556" s="557"/>
      <c r="F2556" s="557"/>
      <c r="G2556" s="557"/>
      <c r="H2556" s="557"/>
      <c r="I2556" s="558"/>
      <c r="J2556" s="559" t="s">
        <v>427</v>
      </c>
      <c r="K2556" s="557"/>
      <c r="L2556" s="557"/>
      <c r="M2556" s="560"/>
    </row>
    <row r="2557" spans="1:13" ht="18" customHeight="1">
      <c r="A2557" s="546" t="s">
        <v>428</v>
      </c>
      <c r="B2557" s="547"/>
      <c r="C2557" s="547"/>
      <c r="D2557" s="547"/>
      <c r="E2557" s="547"/>
      <c r="F2557" s="547"/>
      <c r="G2557" s="547"/>
      <c r="H2557" s="547"/>
      <c r="I2557" s="547"/>
      <c r="J2557" s="547"/>
      <c r="K2557" s="547"/>
      <c r="L2557" s="547"/>
      <c r="M2557" s="548"/>
    </row>
    <row r="2558" spans="1:13" ht="18" customHeight="1">
      <c r="A2558" s="158"/>
      <c r="B2558" s="549" t="s">
        <v>429</v>
      </c>
      <c r="C2558" s="549"/>
      <c r="D2558" s="549"/>
      <c r="E2558" s="550"/>
      <c r="F2558" s="159" t="s">
        <v>430</v>
      </c>
      <c r="G2558" s="159"/>
      <c r="H2558" s="551" t="s">
        <v>431</v>
      </c>
      <c r="I2558" s="552"/>
      <c r="J2558" s="553"/>
      <c r="K2558" s="160" t="s">
        <v>432</v>
      </c>
      <c r="L2558" s="193"/>
      <c r="M2558" s="162"/>
    </row>
    <row r="2559" spans="1:13" ht="18" customHeight="1">
      <c r="A2559" s="554" t="s">
        <v>433</v>
      </c>
      <c r="B2559" s="552"/>
      <c r="C2559" s="552"/>
      <c r="D2559" s="552"/>
      <c r="E2559" s="552"/>
      <c r="F2559" s="552"/>
      <c r="G2559" s="552"/>
      <c r="H2559" s="552"/>
      <c r="I2559" s="552"/>
      <c r="J2559" s="552"/>
      <c r="K2559" s="552"/>
      <c r="L2559" s="552"/>
      <c r="M2559" s="555"/>
    </row>
    <row r="2560" spans="1:13" ht="18" customHeight="1">
      <c r="A2560" s="530" t="s">
        <v>434</v>
      </c>
      <c r="B2560" s="531"/>
      <c r="C2560" s="531"/>
      <c r="D2560" s="531"/>
      <c r="E2560" s="531"/>
      <c r="F2560" s="531"/>
      <c r="G2560" s="531"/>
      <c r="H2560" s="531"/>
      <c r="I2560" s="531"/>
      <c r="J2560" s="531"/>
      <c r="K2560" s="531"/>
      <c r="L2560" s="531"/>
      <c r="M2560" s="556"/>
    </row>
    <row r="2561" spans="1:13" ht="18" customHeight="1">
      <c r="A2561" s="534" t="s">
        <v>435</v>
      </c>
      <c r="B2561" s="535"/>
      <c r="C2561" s="545"/>
      <c r="D2561" s="543"/>
      <c r="E2561" s="543"/>
      <c r="F2561" s="543"/>
      <c r="G2561" s="544"/>
      <c r="H2561" s="194" t="s">
        <v>436</v>
      </c>
      <c r="I2561" s="164"/>
      <c r="J2561" s="539"/>
      <c r="K2561" s="539"/>
      <c r="L2561" s="539"/>
      <c r="M2561" s="540"/>
    </row>
    <row r="2562" spans="1:13" ht="18" customHeight="1">
      <c r="A2562" s="534" t="s">
        <v>437</v>
      </c>
      <c r="B2562" s="535"/>
      <c r="C2562" s="545"/>
      <c r="D2562" s="543"/>
      <c r="E2562" s="543"/>
      <c r="F2562" s="543"/>
      <c r="G2562" s="544"/>
      <c r="H2562" s="194" t="s">
        <v>438</v>
      </c>
      <c r="I2562" s="164"/>
      <c r="J2562" s="539"/>
      <c r="K2562" s="539"/>
      <c r="L2562" s="539"/>
      <c r="M2562" s="540"/>
    </row>
    <row r="2563" spans="1:13" ht="18" customHeight="1">
      <c r="A2563" s="534" t="s">
        <v>439</v>
      </c>
      <c r="B2563" s="535"/>
      <c r="C2563" s="542"/>
      <c r="D2563" s="543"/>
      <c r="E2563" s="543"/>
      <c r="F2563" s="543"/>
      <c r="G2563" s="544"/>
      <c r="H2563" s="194" t="s">
        <v>440</v>
      </c>
      <c r="I2563" s="164"/>
      <c r="J2563" s="539"/>
      <c r="K2563" s="539"/>
      <c r="L2563" s="539"/>
      <c r="M2563" s="540"/>
    </row>
    <row r="2564" spans="1:13" ht="18" customHeight="1">
      <c r="A2564" s="534" t="s">
        <v>441</v>
      </c>
      <c r="B2564" s="535"/>
      <c r="C2564" s="545"/>
      <c r="D2564" s="543"/>
      <c r="E2564" s="543"/>
      <c r="F2564" s="543"/>
      <c r="G2564" s="544"/>
      <c r="H2564" s="519" t="s">
        <v>134</v>
      </c>
      <c r="I2564" s="520"/>
      <c r="J2564" s="539"/>
      <c r="K2564" s="539"/>
      <c r="L2564" s="539"/>
      <c r="M2564" s="540"/>
    </row>
    <row r="2565" spans="1:13" ht="18" customHeight="1">
      <c r="A2565" s="527" t="s">
        <v>442</v>
      </c>
      <c r="B2565" s="528"/>
      <c r="C2565" s="528"/>
      <c r="D2565" s="528"/>
      <c r="E2565" s="528"/>
      <c r="F2565" s="528"/>
      <c r="G2565" s="528"/>
      <c r="H2565" s="528"/>
      <c r="I2565" s="528"/>
      <c r="J2565" s="528"/>
      <c r="K2565" s="528"/>
      <c r="L2565" s="528"/>
      <c r="M2565" s="529"/>
    </row>
    <row r="2566" spans="1:13" ht="18" customHeight="1">
      <c r="A2566" s="541" t="s">
        <v>443</v>
      </c>
      <c r="B2566" s="528" t="s">
        <v>444</v>
      </c>
      <c r="C2566" s="528"/>
      <c r="D2566" s="528"/>
      <c r="E2566" s="528"/>
      <c r="F2566" s="528"/>
      <c r="G2566" s="528"/>
      <c r="H2566" s="528" t="s">
        <v>445</v>
      </c>
      <c r="I2566" s="528"/>
      <c r="J2566" s="528"/>
      <c r="K2566" s="528"/>
      <c r="L2566" s="528"/>
      <c r="M2566" s="529"/>
    </row>
    <row r="2567" spans="1:13" ht="18" customHeight="1">
      <c r="A2567" s="541"/>
      <c r="B2567" s="165" t="s">
        <v>446</v>
      </c>
      <c r="C2567" s="165" t="s">
        <v>447</v>
      </c>
      <c r="D2567" s="165" t="s">
        <v>448</v>
      </c>
      <c r="E2567" s="165" t="s">
        <v>449</v>
      </c>
      <c r="F2567" s="165">
        <v>100</v>
      </c>
      <c r="G2567" s="166" t="s">
        <v>126</v>
      </c>
      <c r="H2567" s="165" t="s">
        <v>450</v>
      </c>
      <c r="I2567" s="165" t="s">
        <v>447</v>
      </c>
      <c r="J2567" s="165" t="s">
        <v>448</v>
      </c>
      <c r="K2567" s="165" t="s">
        <v>451</v>
      </c>
      <c r="L2567" s="165">
        <v>100</v>
      </c>
      <c r="M2567" s="167" t="s">
        <v>126</v>
      </c>
    </row>
    <row r="2568" spans="1:13" ht="18" customHeight="1">
      <c r="A2568" s="192" t="s">
        <v>5</v>
      </c>
      <c r="B2568" s="148"/>
      <c r="C2568" s="196"/>
      <c r="D2568" s="196"/>
      <c r="E2568" s="148"/>
      <c r="F2568" s="150"/>
      <c r="G2568" s="196"/>
      <c r="H2568" s="198"/>
      <c r="I2568" s="198"/>
      <c r="J2568" s="198"/>
      <c r="K2568" s="169"/>
      <c r="L2568" s="150"/>
      <c r="M2568" s="199"/>
    </row>
    <row r="2569" spans="1:13" ht="18" customHeight="1">
      <c r="A2569" s="192" t="s">
        <v>6</v>
      </c>
      <c r="B2569" s="149"/>
      <c r="C2569" s="196"/>
      <c r="D2569" s="196"/>
      <c r="E2569" s="196"/>
      <c r="F2569" s="150"/>
      <c r="G2569" s="196"/>
      <c r="H2569" s="198"/>
      <c r="I2569" s="198"/>
      <c r="J2569" s="198"/>
      <c r="K2569" s="198"/>
      <c r="L2569" s="150"/>
      <c r="M2569" s="199"/>
    </row>
    <row r="2570" spans="1:13" ht="18" customHeight="1">
      <c r="A2570" s="192" t="s">
        <v>452</v>
      </c>
      <c r="B2570" s="196"/>
      <c r="C2570" s="196"/>
      <c r="D2570" s="196"/>
      <c r="E2570" s="196"/>
      <c r="F2570" s="191"/>
      <c r="G2570" s="196"/>
      <c r="H2570" s="198"/>
      <c r="I2570" s="196"/>
      <c r="J2570" s="196"/>
      <c r="K2570" s="151"/>
      <c r="L2570" s="191"/>
      <c r="M2570" s="199"/>
    </row>
    <row r="2571" spans="1:13" ht="18" customHeight="1">
      <c r="A2571" s="192" t="s">
        <v>417</v>
      </c>
      <c r="B2571" s="196"/>
      <c r="C2571" s="196"/>
      <c r="D2571" s="196"/>
      <c r="E2571" s="196"/>
      <c r="F2571" s="191"/>
      <c r="G2571" s="196"/>
      <c r="H2571" s="152"/>
      <c r="I2571" s="153"/>
      <c r="J2571" s="153"/>
      <c r="K2571" s="154"/>
      <c r="L2571" s="191"/>
      <c r="M2571" s="199"/>
    </row>
    <row r="2572" spans="1:13" ht="18" customHeight="1">
      <c r="A2572" s="192" t="s">
        <v>9</v>
      </c>
      <c r="B2572" s="196"/>
      <c r="C2572" s="196"/>
      <c r="D2572" s="196"/>
      <c r="E2572" s="155"/>
      <c r="F2572" s="147"/>
      <c r="G2572" s="196"/>
      <c r="H2572" s="196"/>
      <c r="I2572" s="196"/>
      <c r="J2572" s="196"/>
      <c r="K2572" s="198"/>
      <c r="L2572" s="196"/>
      <c r="M2572" s="199"/>
    </row>
    <row r="2573" spans="1:13" ht="18" customHeight="1">
      <c r="A2573" s="192" t="s">
        <v>418</v>
      </c>
      <c r="B2573" s="196"/>
      <c r="C2573" s="196"/>
      <c r="D2573" s="196"/>
      <c r="E2573" s="156"/>
      <c r="F2573" s="198"/>
      <c r="G2573" s="196"/>
      <c r="H2573" s="196"/>
      <c r="I2573" s="196"/>
      <c r="J2573" s="196"/>
      <c r="K2573" s="156"/>
      <c r="L2573" s="198"/>
      <c r="M2573" s="199"/>
    </row>
    <row r="2574" spans="1:13" ht="18" customHeight="1">
      <c r="A2574" s="192" t="s">
        <v>453</v>
      </c>
      <c r="B2574" s="196"/>
      <c r="C2574" s="196"/>
      <c r="D2574" s="196"/>
      <c r="E2574" s="198"/>
      <c r="F2574" s="196"/>
      <c r="G2574" s="196"/>
      <c r="H2574" s="196"/>
      <c r="I2574" s="196"/>
      <c r="J2574" s="196"/>
      <c r="K2574" s="198"/>
      <c r="L2574" s="196"/>
      <c r="M2574" s="199"/>
    </row>
    <row r="2575" spans="1:13" ht="18" customHeight="1">
      <c r="A2575" s="193" t="s">
        <v>454</v>
      </c>
      <c r="B2575" s="193"/>
      <c r="C2575" s="195" t="s">
        <v>455</v>
      </c>
      <c r="D2575" s="187">
        <f>(F2568+F2569+F2570+F2571+F2572)</f>
        <v>0</v>
      </c>
      <c r="E2575" s="170"/>
      <c r="F2575" s="195" t="s">
        <v>456</v>
      </c>
      <c r="G2575" s="170">
        <f>(D2575/450)*100</f>
        <v>0</v>
      </c>
      <c r="H2575" s="170"/>
      <c r="I2575" s="171"/>
      <c r="J2575" s="536" t="s">
        <v>457</v>
      </c>
      <c r="K2575" s="536"/>
      <c r="L2575" s="522" t="str">
        <f>IF(G2575&gt;=91,"A1",IF(G2575&gt;=81,"A2",IF(G2575&gt;=71,"B1",IF(G2575&gt;=61,"B2",IF(G2575&gt;=51,"C1",IF(G2575&gt;=41,"C2",IF(G2575&gt;=33,"D","E")))))))</f>
        <v>E</v>
      </c>
      <c r="M2575" s="522" t="str">
        <f t="shared" ref="M2575:M2577" si="93">IF(K2575&gt;=91,"A1",IF(K2575&gt;=81,"A2",IF(K2575&gt;=71,"B1",IF(K2575&gt;=61,"B2",IF(K2575&gt;=51,"C1",IF(K2575&gt;=41,"C2",IF(K2575&gt;=33,"D","E")))))))</f>
        <v>E</v>
      </c>
    </row>
    <row r="2576" spans="1:13" ht="18" customHeight="1">
      <c r="A2576" s="172" t="s">
        <v>458</v>
      </c>
      <c r="B2576" s="193"/>
      <c r="C2576" s="195" t="s">
        <v>459</v>
      </c>
      <c r="D2576" s="187">
        <f>(L2568+L2569+L2570+L2571+L2572)</f>
        <v>0</v>
      </c>
      <c r="E2576" s="170"/>
      <c r="F2576" s="195" t="s">
        <v>460</v>
      </c>
      <c r="G2576" s="173">
        <f>D2576/450*100</f>
        <v>0</v>
      </c>
      <c r="H2576" s="173"/>
      <c r="I2576" s="174"/>
      <c r="J2576" s="536" t="s">
        <v>461</v>
      </c>
      <c r="K2576" s="536"/>
      <c r="L2576" s="522" t="str">
        <f>IF(G2576&gt;=91,"A1",IF(G2576&gt;=81,"A2",IF(G2576&gt;=71,"B1",IF(G2576&gt;=61,"B2",IF(G2576&gt;=51,"C1",IF(G2576&gt;=41,"C2",IF(G2576&gt;=33,"D","E")))))))</f>
        <v>E</v>
      </c>
      <c r="M2576" s="522" t="str">
        <f t="shared" si="93"/>
        <v>E</v>
      </c>
    </row>
    <row r="2577" spans="1:13" ht="18" customHeight="1">
      <c r="A2577" s="197" t="s">
        <v>462</v>
      </c>
      <c r="B2577" s="197"/>
      <c r="C2577" s="197">
        <f>(D2575+D2576)</f>
        <v>0</v>
      </c>
      <c r="D2577" s="197" t="s">
        <v>463</v>
      </c>
      <c r="E2577" s="197"/>
      <c r="G2577" s="197"/>
      <c r="H2577" s="197"/>
      <c r="I2577" s="197">
        <f>(C2577/900)*100</f>
        <v>0</v>
      </c>
      <c r="J2577" s="197" t="s">
        <v>464</v>
      </c>
      <c r="K2577" s="197"/>
      <c r="L2577" s="537" t="str">
        <f>IF(I2577&gt;=91,"A1",IF(I2577&gt;=81,"A2",IF(I2577&gt;=71,"B1",IF(I2577&gt;=61,"B2",IF(I2577&gt;=51,"C1",IF(I2577&gt;=41,"C2",IF(I2577&gt;=33,"D","E")))))))</f>
        <v>E</v>
      </c>
      <c r="M2577" s="537" t="str">
        <f t="shared" si="93"/>
        <v>E</v>
      </c>
    </row>
    <row r="2578" spans="1:13" ht="18" customHeight="1">
      <c r="A2578" s="538" t="s">
        <v>227</v>
      </c>
      <c r="B2578" s="539"/>
      <c r="C2578" s="539"/>
      <c r="D2578" s="539"/>
      <c r="E2578" s="539"/>
      <c r="F2578" s="539"/>
      <c r="G2578" s="539"/>
      <c r="H2578" s="539"/>
      <c r="I2578" s="539"/>
      <c r="J2578" s="539"/>
      <c r="K2578" s="539"/>
      <c r="L2578" s="539"/>
      <c r="M2578" s="540"/>
    </row>
    <row r="2579" spans="1:13" ht="18" customHeight="1">
      <c r="A2579" s="527" t="s">
        <v>228</v>
      </c>
      <c r="B2579" s="528"/>
      <c r="C2579" s="528"/>
      <c r="D2579" s="528"/>
      <c r="E2579" s="528"/>
      <c r="F2579" s="528"/>
      <c r="G2579" s="528"/>
      <c r="H2579" s="528"/>
      <c r="I2579" s="528"/>
      <c r="J2579" s="528"/>
      <c r="K2579" s="528"/>
      <c r="L2579" s="528"/>
      <c r="M2579" s="529"/>
    </row>
    <row r="2580" spans="1:13" ht="18" customHeight="1">
      <c r="A2580" s="527" t="s">
        <v>229</v>
      </c>
      <c r="B2580" s="528"/>
      <c r="C2580" s="528"/>
      <c r="D2580" s="528"/>
      <c r="E2580" s="528"/>
      <c r="F2580" s="528" t="s">
        <v>230</v>
      </c>
      <c r="G2580" s="528"/>
      <c r="H2580" s="528"/>
      <c r="I2580" s="528"/>
      <c r="J2580" s="528"/>
      <c r="K2580" s="528" t="s">
        <v>465</v>
      </c>
      <c r="L2580" s="528"/>
      <c r="M2580" s="529"/>
    </row>
    <row r="2581" spans="1:13" ht="18" customHeight="1">
      <c r="A2581" s="519" t="s">
        <v>231</v>
      </c>
      <c r="B2581" s="520"/>
      <c r="C2581" s="520"/>
      <c r="D2581" s="520"/>
      <c r="E2581" s="520"/>
      <c r="F2581" s="521" t="s">
        <v>236</v>
      </c>
      <c r="G2581" s="522"/>
      <c r="H2581" s="522"/>
      <c r="I2581" s="522"/>
      <c r="J2581" s="522"/>
      <c r="K2581" s="521" t="s">
        <v>236</v>
      </c>
      <c r="L2581" s="522"/>
      <c r="M2581" s="523"/>
    </row>
    <row r="2582" spans="1:13" ht="18" customHeight="1">
      <c r="A2582" s="527" t="s">
        <v>233</v>
      </c>
      <c r="B2582" s="528"/>
      <c r="C2582" s="528"/>
      <c r="D2582" s="528"/>
      <c r="E2582" s="528"/>
      <c r="F2582" s="528"/>
      <c r="G2582" s="528"/>
      <c r="H2582" s="528"/>
      <c r="I2582" s="528"/>
      <c r="J2582" s="528"/>
      <c r="K2582" s="528"/>
      <c r="L2582" s="528"/>
      <c r="M2582" s="529"/>
    </row>
    <row r="2583" spans="1:13" ht="18" customHeight="1">
      <c r="A2583" s="527" t="s">
        <v>229</v>
      </c>
      <c r="B2583" s="528"/>
      <c r="C2583" s="528"/>
      <c r="D2583" s="528"/>
      <c r="E2583" s="528"/>
      <c r="F2583" s="528" t="s">
        <v>230</v>
      </c>
      <c r="G2583" s="528"/>
      <c r="H2583" s="528"/>
      <c r="I2583" s="528"/>
      <c r="J2583" s="528"/>
      <c r="K2583" s="528" t="s">
        <v>465</v>
      </c>
      <c r="L2583" s="528"/>
      <c r="M2583" s="529"/>
    </row>
    <row r="2584" spans="1:13" ht="18" customHeight="1">
      <c r="A2584" s="534" t="s">
        <v>234</v>
      </c>
      <c r="B2584" s="535"/>
      <c r="C2584" s="535"/>
      <c r="D2584" s="535"/>
      <c r="E2584" s="535"/>
      <c r="F2584" s="528"/>
      <c r="G2584" s="528"/>
      <c r="H2584" s="528"/>
      <c r="I2584" s="528"/>
      <c r="J2584" s="528"/>
      <c r="K2584" s="528"/>
      <c r="L2584" s="528"/>
      <c r="M2584" s="529"/>
    </row>
    <row r="2585" spans="1:13" ht="18" customHeight="1">
      <c r="A2585" s="534" t="s">
        <v>235</v>
      </c>
      <c r="B2585" s="535"/>
      <c r="C2585" s="535"/>
      <c r="D2585" s="535"/>
      <c r="E2585" s="535"/>
      <c r="F2585" s="521"/>
      <c r="G2585" s="522"/>
      <c r="H2585" s="522"/>
      <c r="I2585" s="522"/>
      <c r="J2585" s="522"/>
      <c r="K2585" s="521"/>
      <c r="L2585" s="522"/>
      <c r="M2585" s="523"/>
    </row>
    <row r="2586" spans="1:13" ht="18" customHeight="1">
      <c r="A2586" s="530" t="s">
        <v>237</v>
      </c>
      <c r="B2586" s="531"/>
      <c r="C2586" s="531"/>
      <c r="D2586" s="531"/>
      <c r="E2586" s="532"/>
      <c r="F2586" s="524"/>
      <c r="G2586" s="525"/>
      <c r="H2586" s="525"/>
      <c r="I2586" s="525"/>
      <c r="J2586" s="533"/>
      <c r="K2586" s="524"/>
      <c r="L2586" s="525"/>
      <c r="M2586" s="526"/>
    </row>
    <row r="2587" spans="1:13" ht="18" customHeight="1">
      <c r="A2587" s="530" t="s">
        <v>238</v>
      </c>
      <c r="B2587" s="531"/>
      <c r="C2587" s="531"/>
      <c r="D2587" s="531"/>
      <c r="E2587" s="532"/>
      <c r="F2587" s="524"/>
      <c r="G2587" s="525"/>
      <c r="H2587" s="525"/>
      <c r="I2587" s="525"/>
      <c r="J2587" s="533"/>
      <c r="K2587" s="524"/>
      <c r="L2587" s="525"/>
      <c r="M2587" s="526"/>
    </row>
    <row r="2588" spans="1:13" ht="18" customHeight="1">
      <c r="A2588" s="527" t="s">
        <v>239</v>
      </c>
      <c r="B2588" s="528"/>
      <c r="C2588" s="528"/>
      <c r="D2588" s="528"/>
      <c r="E2588" s="528"/>
      <c r="F2588" s="528"/>
      <c r="G2588" s="528"/>
      <c r="H2588" s="528"/>
      <c r="I2588" s="528"/>
      <c r="J2588" s="528"/>
      <c r="K2588" s="528"/>
      <c r="L2588" s="528"/>
      <c r="M2588" s="529"/>
    </row>
    <row r="2589" spans="1:13" ht="18" customHeight="1">
      <c r="A2589" s="527" t="s">
        <v>229</v>
      </c>
      <c r="B2589" s="528"/>
      <c r="C2589" s="528"/>
      <c r="D2589" s="528"/>
      <c r="E2589" s="528"/>
      <c r="F2589" s="528" t="s">
        <v>230</v>
      </c>
      <c r="G2589" s="528"/>
      <c r="H2589" s="528"/>
      <c r="I2589" s="528"/>
      <c r="J2589" s="528"/>
      <c r="K2589" s="528" t="s">
        <v>465</v>
      </c>
      <c r="L2589" s="528"/>
      <c r="M2589" s="529"/>
    </row>
    <row r="2590" spans="1:13" ht="18" customHeight="1">
      <c r="A2590" s="519" t="s">
        <v>240</v>
      </c>
      <c r="B2590" s="520"/>
      <c r="C2590" s="520"/>
      <c r="D2590" s="520"/>
      <c r="E2590" s="520"/>
      <c r="F2590" s="520"/>
      <c r="G2590" s="521"/>
      <c r="H2590" s="522"/>
      <c r="I2590" s="522"/>
      <c r="J2590" s="522"/>
      <c r="K2590" s="522"/>
      <c r="L2590" s="522"/>
      <c r="M2590" s="523"/>
    </row>
    <row r="2591" spans="1:13" ht="18" customHeight="1">
      <c r="A2591" s="192" t="s">
        <v>466</v>
      </c>
      <c r="B2591" s="524"/>
      <c r="C2591" s="525"/>
      <c r="D2591" s="525"/>
      <c r="E2591" s="525"/>
      <c r="F2591" s="525"/>
      <c r="G2591" s="525"/>
      <c r="H2591" s="525"/>
      <c r="I2591" s="525"/>
      <c r="J2591" s="525"/>
      <c r="K2591" s="525"/>
      <c r="L2591" s="525"/>
      <c r="M2591" s="526"/>
    </row>
    <row r="2592" spans="1:13" ht="18" customHeight="1">
      <c r="A2592" s="192" t="s">
        <v>195</v>
      </c>
      <c r="B2592" s="524"/>
      <c r="C2592" s="525"/>
      <c r="D2592" s="525"/>
      <c r="E2592" s="525"/>
      <c r="F2592" s="525"/>
      <c r="G2592" s="525"/>
      <c r="H2592" s="525"/>
      <c r="I2592" s="525"/>
      <c r="J2592" s="525"/>
      <c r="K2592" s="525"/>
      <c r="L2592" s="525"/>
      <c r="M2592" s="526"/>
    </row>
    <row r="2593" spans="1:13" ht="18" customHeight="1">
      <c r="A2593" s="527" t="s">
        <v>467</v>
      </c>
      <c r="B2593" s="528"/>
      <c r="C2593" s="528"/>
      <c r="D2593" s="522"/>
      <c r="E2593" s="522"/>
      <c r="F2593" s="522"/>
      <c r="G2593" s="522"/>
      <c r="H2593" s="522"/>
      <c r="I2593" s="522"/>
      <c r="J2593" s="528" t="s">
        <v>468</v>
      </c>
      <c r="K2593" s="528"/>
      <c r="L2593" s="528"/>
      <c r="M2593" s="529"/>
    </row>
    <row r="2594" spans="1:13" ht="18" customHeight="1">
      <c r="A2594" s="527"/>
      <c r="B2594" s="528"/>
      <c r="C2594" s="528"/>
      <c r="D2594" s="522"/>
      <c r="E2594" s="522"/>
      <c r="F2594" s="522"/>
      <c r="G2594" s="522"/>
      <c r="H2594" s="522"/>
      <c r="I2594" s="522"/>
      <c r="J2594" s="528"/>
      <c r="K2594" s="528"/>
      <c r="L2594" s="528"/>
      <c r="M2594" s="529"/>
    </row>
    <row r="2595" spans="1:13" ht="18" customHeight="1">
      <c r="A2595" s="527"/>
      <c r="B2595" s="528"/>
      <c r="C2595" s="528"/>
      <c r="D2595" s="522"/>
      <c r="E2595" s="522"/>
      <c r="F2595" s="522"/>
      <c r="G2595" s="522"/>
      <c r="H2595" s="522"/>
      <c r="I2595" s="522"/>
      <c r="J2595" s="528"/>
      <c r="K2595" s="528"/>
      <c r="L2595" s="528"/>
      <c r="M2595" s="529"/>
    </row>
    <row r="2596" spans="1:13" ht="18" customHeight="1">
      <c r="A2596" s="527"/>
      <c r="B2596" s="528"/>
      <c r="C2596" s="528"/>
      <c r="D2596" s="522"/>
      <c r="E2596" s="522"/>
      <c r="F2596" s="522"/>
      <c r="G2596" s="522"/>
      <c r="H2596" s="522"/>
      <c r="I2596" s="522"/>
      <c r="J2596" s="528"/>
      <c r="K2596" s="528"/>
      <c r="L2596" s="528"/>
      <c r="M2596" s="529"/>
    </row>
    <row r="2597" spans="1:13" ht="18" customHeight="1">
      <c r="A2597" s="514" t="s">
        <v>243</v>
      </c>
      <c r="B2597" s="515"/>
      <c r="C2597" s="515"/>
      <c r="D2597" s="515"/>
      <c r="E2597" s="515"/>
      <c r="F2597" s="515"/>
      <c r="G2597" s="515"/>
      <c r="H2597" s="516" t="s">
        <v>244</v>
      </c>
      <c r="I2597" s="517"/>
      <c r="J2597" s="517"/>
      <c r="K2597" s="517"/>
      <c r="L2597" s="517"/>
      <c r="M2597" s="518"/>
    </row>
    <row r="2598" spans="1:13" ht="18" customHeight="1">
      <c r="A2598" s="200" t="s">
        <v>245</v>
      </c>
      <c r="B2598" s="515" t="s">
        <v>12</v>
      </c>
      <c r="C2598" s="515"/>
      <c r="D2598" s="177" t="s">
        <v>245</v>
      </c>
      <c r="E2598" s="201"/>
      <c r="F2598" s="515" t="s">
        <v>12</v>
      </c>
      <c r="G2598" s="515"/>
      <c r="H2598" s="179"/>
      <c r="I2598" s="179"/>
      <c r="J2598" s="180" t="s">
        <v>246</v>
      </c>
      <c r="K2598" s="179"/>
      <c r="L2598" s="181" t="s">
        <v>12</v>
      </c>
      <c r="M2598" s="182"/>
    </row>
    <row r="2599" spans="1:13" ht="18" customHeight="1">
      <c r="A2599" s="183" t="s">
        <v>247</v>
      </c>
      <c r="B2599" s="511" t="s">
        <v>221</v>
      </c>
      <c r="C2599" s="511"/>
      <c r="D2599" s="511" t="s">
        <v>248</v>
      </c>
      <c r="E2599" s="511"/>
      <c r="F2599" s="511" t="s">
        <v>249</v>
      </c>
      <c r="G2599" s="511"/>
      <c r="H2599" s="179"/>
      <c r="I2599" s="179"/>
      <c r="J2599" s="512">
        <v>3</v>
      </c>
      <c r="K2599" s="513"/>
      <c r="L2599" s="201" t="s">
        <v>236</v>
      </c>
      <c r="M2599" s="182"/>
    </row>
    <row r="2600" spans="1:13" ht="18" customHeight="1">
      <c r="A2600" s="183" t="s">
        <v>250</v>
      </c>
      <c r="B2600" s="511" t="s">
        <v>251</v>
      </c>
      <c r="C2600" s="511"/>
      <c r="D2600" s="511" t="s">
        <v>252</v>
      </c>
      <c r="E2600" s="511"/>
      <c r="F2600" s="511" t="s">
        <v>253</v>
      </c>
      <c r="G2600" s="511"/>
      <c r="H2600" s="179"/>
      <c r="I2600" s="179"/>
      <c r="J2600" s="512">
        <v>2</v>
      </c>
      <c r="K2600" s="513"/>
      <c r="L2600" s="201" t="s">
        <v>232</v>
      </c>
      <c r="M2600" s="182"/>
    </row>
    <row r="2601" spans="1:13" ht="18" customHeight="1">
      <c r="A2601" s="183" t="s">
        <v>254</v>
      </c>
      <c r="B2601" s="511" t="s">
        <v>255</v>
      </c>
      <c r="C2601" s="511"/>
      <c r="D2601" s="511" t="s">
        <v>256</v>
      </c>
      <c r="E2601" s="511"/>
      <c r="F2601" s="511" t="s">
        <v>257</v>
      </c>
      <c r="G2601" s="511"/>
      <c r="H2601" s="179"/>
      <c r="I2601" s="179"/>
      <c r="J2601" s="512">
        <v>1</v>
      </c>
      <c r="K2601" s="513"/>
      <c r="L2601" s="201" t="s">
        <v>258</v>
      </c>
      <c r="M2601" s="182"/>
    </row>
    <row r="2602" spans="1:13" ht="18" customHeight="1" thickBot="1">
      <c r="A2602" s="184" t="s">
        <v>259</v>
      </c>
      <c r="B2602" s="509" t="s">
        <v>260</v>
      </c>
      <c r="C2602" s="509"/>
      <c r="D2602" s="510" t="s">
        <v>261</v>
      </c>
      <c r="E2602" s="510"/>
      <c r="F2602" s="510" t="s">
        <v>262</v>
      </c>
      <c r="G2602" s="510"/>
      <c r="H2602" s="185"/>
      <c r="I2602" s="185"/>
      <c r="J2602" s="185"/>
      <c r="K2602" s="185"/>
      <c r="L2602" s="185"/>
      <c r="M2602" s="186"/>
    </row>
    <row r="2607" spans="1:13" ht="18" customHeight="1" thickBot="1"/>
    <row r="2608" spans="1:13" ht="18" customHeight="1">
      <c r="A2608" s="157"/>
      <c r="B2608" s="557" t="s">
        <v>426</v>
      </c>
      <c r="C2608" s="557"/>
      <c r="D2608" s="557"/>
      <c r="E2608" s="557"/>
      <c r="F2608" s="557"/>
      <c r="G2608" s="557"/>
      <c r="H2608" s="557"/>
      <c r="I2608" s="558"/>
      <c r="J2608" s="559" t="s">
        <v>427</v>
      </c>
      <c r="K2608" s="557"/>
      <c r="L2608" s="557"/>
      <c r="M2608" s="560"/>
    </row>
    <row r="2609" spans="1:13" ht="18" customHeight="1">
      <c r="A2609" s="546" t="s">
        <v>428</v>
      </c>
      <c r="B2609" s="547"/>
      <c r="C2609" s="547"/>
      <c r="D2609" s="547"/>
      <c r="E2609" s="547"/>
      <c r="F2609" s="547"/>
      <c r="G2609" s="547"/>
      <c r="H2609" s="547"/>
      <c r="I2609" s="547"/>
      <c r="J2609" s="547"/>
      <c r="K2609" s="547"/>
      <c r="L2609" s="547"/>
      <c r="M2609" s="548"/>
    </row>
    <row r="2610" spans="1:13" ht="18" customHeight="1">
      <c r="A2610" s="158"/>
      <c r="B2610" s="549" t="s">
        <v>429</v>
      </c>
      <c r="C2610" s="549"/>
      <c r="D2610" s="549"/>
      <c r="E2610" s="550"/>
      <c r="F2610" s="159" t="s">
        <v>430</v>
      </c>
      <c r="G2610" s="159"/>
      <c r="H2610" s="551" t="s">
        <v>431</v>
      </c>
      <c r="I2610" s="552"/>
      <c r="J2610" s="553"/>
      <c r="K2610" s="160" t="s">
        <v>432</v>
      </c>
      <c r="L2610" s="193"/>
      <c r="M2610" s="162"/>
    </row>
    <row r="2611" spans="1:13" ht="18" customHeight="1">
      <c r="A2611" s="554" t="s">
        <v>433</v>
      </c>
      <c r="B2611" s="552"/>
      <c r="C2611" s="552"/>
      <c r="D2611" s="552"/>
      <c r="E2611" s="552"/>
      <c r="F2611" s="552"/>
      <c r="G2611" s="552"/>
      <c r="H2611" s="552"/>
      <c r="I2611" s="552"/>
      <c r="J2611" s="552"/>
      <c r="K2611" s="552"/>
      <c r="L2611" s="552"/>
      <c r="M2611" s="555"/>
    </row>
    <row r="2612" spans="1:13" ht="18" customHeight="1">
      <c r="A2612" s="530" t="s">
        <v>434</v>
      </c>
      <c r="B2612" s="531"/>
      <c r="C2612" s="531"/>
      <c r="D2612" s="531"/>
      <c r="E2612" s="531"/>
      <c r="F2612" s="531"/>
      <c r="G2612" s="531"/>
      <c r="H2612" s="531"/>
      <c r="I2612" s="531"/>
      <c r="J2612" s="531"/>
      <c r="K2612" s="531"/>
      <c r="L2612" s="531"/>
      <c r="M2612" s="556"/>
    </row>
    <row r="2613" spans="1:13" ht="18" customHeight="1">
      <c r="A2613" s="534" t="s">
        <v>435</v>
      </c>
      <c r="B2613" s="535"/>
      <c r="C2613" s="545"/>
      <c r="D2613" s="543"/>
      <c r="E2613" s="543"/>
      <c r="F2613" s="543"/>
      <c r="G2613" s="544"/>
      <c r="H2613" s="194" t="s">
        <v>436</v>
      </c>
      <c r="I2613" s="164"/>
      <c r="J2613" s="539"/>
      <c r="K2613" s="539"/>
      <c r="L2613" s="539"/>
      <c r="M2613" s="540"/>
    </row>
    <row r="2614" spans="1:13" ht="18" customHeight="1">
      <c r="A2614" s="534" t="s">
        <v>437</v>
      </c>
      <c r="B2614" s="535"/>
      <c r="C2614" s="545"/>
      <c r="D2614" s="543"/>
      <c r="E2614" s="543"/>
      <c r="F2614" s="543"/>
      <c r="G2614" s="544"/>
      <c r="H2614" s="194" t="s">
        <v>438</v>
      </c>
      <c r="I2614" s="164"/>
      <c r="J2614" s="539"/>
      <c r="K2614" s="539"/>
      <c r="L2614" s="539"/>
      <c r="M2614" s="540"/>
    </row>
    <row r="2615" spans="1:13" ht="18" customHeight="1">
      <c r="A2615" s="534" t="s">
        <v>439</v>
      </c>
      <c r="B2615" s="535"/>
      <c r="C2615" s="542"/>
      <c r="D2615" s="543"/>
      <c r="E2615" s="543"/>
      <c r="F2615" s="543"/>
      <c r="G2615" s="544"/>
      <c r="H2615" s="194" t="s">
        <v>440</v>
      </c>
      <c r="I2615" s="164"/>
      <c r="J2615" s="539"/>
      <c r="K2615" s="539"/>
      <c r="L2615" s="539"/>
      <c r="M2615" s="540"/>
    </row>
    <row r="2616" spans="1:13" ht="18" customHeight="1">
      <c r="A2616" s="534" t="s">
        <v>441</v>
      </c>
      <c r="B2616" s="535"/>
      <c r="C2616" s="545"/>
      <c r="D2616" s="543"/>
      <c r="E2616" s="543"/>
      <c r="F2616" s="543"/>
      <c r="G2616" s="544"/>
      <c r="H2616" s="519" t="s">
        <v>134</v>
      </c>
      <c r="I2616" s="520"/>
      <c r="J2616" s="539"/>
      <c r="K2616" s="539"/>
      <c r="L2616" s="539"/>
      <c r="M2616" s="540"/>
    </row>
    <row r="2617" spans="1:13" ht="18" customHeight="1">
      <c r="A2617" s="527" t="s">
        <v>442</v>
      </c>
      <c r="B2617" s="528"/>
      <c r="C2617" s="528"/>
      <c r="D2617" s="528"/>
      <c r="E2617" s="528"/>
      <c r="F2617" s="528"/>
      <c r="G2617" s="528"/>
      <c r="H2617" s="528"/>
      <c r="I2617" s="528"/>
      <c r="J2617" s="528"/>
      <c r="K2617" s="528"/>
      <c r="L2617" s="528"/>
      <c r="M2617" s="529"/>
    </row>
    <row r="2618" spans="1:13" ht="18" customHeight="1">
      <c r="A2618" s="541" t="s">
        <v>443</v>
      </c>
      <c r="B2618" s="528" t="s">
        <v>444</v>
      </c>
      <c r="C2618" s="528"/>
      <c r="D2618" s="528"/>
      <c r="E2618" s="528"/>
      <c r="F2618" s="528"/>
      <c r="G2618" s="528"/>
      <c r="H2618" s="528" t="s">
        <v>445</v>
      </c>
      <c r="I2618" s="528"/>
      <c r="J2618" s="528"/>
      <c r="K2618" s="528"/>
      <c r="L2618" s="528"/>
      <c r="M2618" s="529"/>
    </row>
    <row r="2619" spans="1:13" ht="18" customHeight="1">
      <c r="A2619" s="541"/>
      <c r="B2619" s="165" t="s">
        <v>446</v>
      </c>
      <c r="C2619" s="165" t="s">
        <v>447</v>
      </c>
      <c r="D2619" s="165" t="s">
        <v>448</v>
      </c>
      <c r="E2619" s="165" t="s">
        <v>449</v>
      </c>
      <c r="F2619" s="165">
        <v>100</v>
      </c>
      <c r="G2619" s="166" t="s">
        <v>126</v>
      </c>
      <c r="H2619" s="165" t="s">
        <v>450</v>
      </c>
      <c r="I2619" s="165" t="s">
        <v>447</v>
      </c>
      <c r="J2619" s="165" t="s">
        <v>448</v>
      </c>
      <c r="K2619" s="165" t="s">
        <v>451</v>
      </c>
      <c r="L2619" s="165">
        <v>100</v>
      </c>
      <c r="M2619" s="167" t="s">
        <v>126</v>
      </c>
    </row>
    <row r="2620" spans="1:13" ht="18" customHeight="1">
      <c r="A2620" s="192" t="s">
        <v>5</v>
      </c>
      <c r="B2620" s="148"/>
      <c r="C2620" s="196"/>
      <c r="D2620" s="196"/>
      <c r="E2620" s="148"/>
      <c r="F2620" s="150"/>
      <c r="G2620" s="196"/>
      <c r="H2620" s="198"/>
      <c r="I2620" s="198"/>
      <c r="J2620" s="198"/>
      <c r="K2620" s="169"/>
      <c r="L2620" s="150"/>
      <c r="M2620" s="199"/>
    </row>
    <row r="2621" spans="1:13" ht="18" customHeight="1">
      <c r="A2621" s="192" t="s">
        <v>6</v>
      </c>
      <c r="B2621" s="149"/>
      <c r="C2621" s="196"/>
      <c r="D2621" s="196"/>
      <c r="E2621" s="196"/>
      <c r="F2621" s="150"/>
      <c r="G2621" s="196"/>
      <c r="H2621" s="198"/>
      <c r="I2621" s="198"/>
      <c r="J2621" s="198"/>
      <c r="K2621" s="198"/>
      <c r="L2621" s="150"/>
      <c r="M2621" s="199"/>
    </row>
    <row r="2622" spans="1:13" ht="18" customHeight="1">
      <c r="A2622" s="192" t="s">
        <v>452</v>
      </c>
      <c r="B2622" s="196"/>
      <c r="C2622" s="196"/>
      <c r="D2622" s="196"/>
      <c r="E2622" s="196"/>
      <c r="F2622" s="191"/>
      <c r="G2622" s="196"/>
      <c r="H2622" s="198"/>
      <c r="I2622" s="196"/>
      <c r="J2622" s="196"/>
      <c r="K2622" s="151"/>
      <c r="L2622" s="191"/>
      <c r="M2622" s="199"/>
    </row>
    <row r="2623" spans="1:13" ht="18" customHeight="1">
      <c r="A2623" s="192" t="s">
        <v>417</v>
      </c>
      <c r="B2623" s="196"/>
      <c r="C2623" s="196"/>
      <c r="D2623" s="196"/>
      <c r="E2623" s="196"/>
      <c r="F2623" s="191"/>
      <c r="G2623" s="196"/>
      <c r="H2623" s="152"/>
      <c r="I2623" s="153"/>
      <c r="J2623" s="153"/>
      <c r="K2623" s="154"/>
      <c r="L2623" s="191"/>
      <c r="M2623" s="199"/>
    </row>
    <row r="2624" spans="1:13" ht="18" customHeight="1">
      <c r="A2624" s="192" t="s">
        <v>9</v>
      </c>
      <c r="B2624" s="196"/>
      <c r="C2624" s="196"/>
      <c r="D2624" s="196"/>
      <c r="E2624" s="155"/>
      <c r="F2624" s="147"/>
      <c r="G2624" s="196"/>
      <c r="H2624" s="196"/>
      <c r="I2624" s="196"/>
      <c r="J2624" s="196"/>
      <c r="K2624" s="198"/>
      <c r="L2624" s="196"/>
      <c r="M2624" s="199"/>
    </row>
    <row r="2625" spans="1:13" ht="18" customHeight="1">
      <c r="A2625" s="192" t="s">
        <v>418</v>
      </c>
      <c r="B2625" s="196"/>
      <c r="C2625" s="196"/>
      <c r="D2625" s="196"/>
      <c r="E2625" s="156"/>
      <c r="F2625" s="198"/>
      <c r="G2625" s="196"/>
      <c r="H2625" s="196"/>
      <c r="I2625" s="196"/>
      <c r="J2625" s="196"/>
      <c r="K2625" s="156"/>
      <c r="L2625" s="198"/>
      <c r="M2625" s="199"/>
    </row>
    <row r="2626" spans="1:13" ht="18" customHeight="1">
      <c r="A2626" s="192" t="s">
        <v>453</v>
      </c>
      <c r="B2626" s="196"/>
      <c r="C2626" s="196"/>
      <c r="D2626" s="196"/>
      <c r="E2626" s="198"/>
      <c r="F2626" s="196"/>
      <c r="G2626" s="196"/>
      <c r="H2626" s="196"/>
      <c r="I2626" s="196"/>
      <c r="J2626" s="196"/>
      <c r="K2626" s="198"/>
      <c r="L2626" s="196"/>
      <c r="M2626" s="199"/>
    </row>
    <row r="2627" spans="1:13" ht="18" customHeight="1">
      <c r="A2627" s="193" t="s">
        <v>454</v>
      </c>
      <c r="B2627" s="193"/>
      <c r="C2627" s="195" t="s">
        <v>455</v>
      </c>
      <c r="D2627" s="187">
        <f>(F2620+F2621+F2622+F2623+F2624)</f>
        <v>0</v>
      </c>
      <c r="E2627" s="170"/>
      <c r="F2627" s="195" t="s">
        <v>456</v>
      </c>
      <c r="G2627" s="170">
        <f>(D2627/450)*100</f>
        <v>0</v>
      </c>
      <c r="H2627" s="170"/>
      <c r="I2627" s="171"/>
      <c r="J2627" s="536" t="s">
        <v>457</v>
      </c>
      <c r="K2627" s="536"/>
      <c r="L2627" s="522" t="str">
        <f>IF(G2627&gt;=91,"A1",IF(G2627&gt;=81,"A2",IF(G2627&gt;=71,"B1",IF(G2627&gt;=61,"B2",IF(G2627&gt;=51,"C1",IF(G2627&gt;=41,"C2",IF(G2627&gt;=33,"D","E")))))))</f>
        <v>E</v>
      </c>
      <c r="M2627" s="522" t="str">
        <f t="shared" ref="M2627:M2629" si="94">IF(K2627&gt;=91,"A1",IF(K2627&gt;=81,"A2",IF(K2627&gt;=71,"B1",IF(K2627&gt;=61,"B2",IF(K2627&gt;=51,"C1",IF(K2627&gt;=41,"C2",IF(K2627&gt;=33,"D","E")))))))</f>
        <v>E</v>
      </c>
    </row>
    <row r="2628" spans="1:13" ht="18" customHeight="1">
      <c r="A2628" s="172" t="s">
        <v>458</v>
      </c>
      <c r="B2628" s="193"/>
      <c r="C2628" s="195" t="s">
        <v>459</v>
      </c>
      <c r="D2628" s="187">
        <f>(L2620+L2621+L2622+L2623+L2624)</f>
        <v>0</v>
      </c>
      <c r="E2628" s="170"/>
      <c r="F2628" s="195" t="s">
        <v>460</v>
      </c>
      <c r="G2628" s="173">
        <f>D2628/450*100</f>
        <v>0</v>
      </c>
      <c r="H2628" s="173"/>
      <c r="I2628" s="174"/>
      <c r="J2628" s="536" t="s">
        <v>461</v>
      </c>
      <c r="K2628" s="536"/>
      <c r="L2628" s="522" t="str">
        <f>IF(G2628&gt;=91,"A1",IF(G2628&gt;=81,"A2",IF(G2628&gt;=71,"B1",IF(G2628&gt;=61,"B2",IF(G2628&gt;=51,"C1",IF(G2628&gt;=41,"C2",IF(G2628&gt;=33,"D","E")))))))</f>
        <v>E</v>
      </c>
      <c r="M2628" s="522" t="str">
        <f t="shared" si="94"/>
        <v>E</v>
      </c>
    </row>
    <row r="2629" spans="1:13" ht="18" customHeight="1">
      <c r="A2629" s="197" t="s">
        <v>462</v>
      </c>
      <c r="B2629" s="197"/>
      <c r="C2629" s="197">
        <f>(D2627+D2628)</f>
        <v>0</v>
      </c>
      <c r="D2629" s="197" t="s">
        <v>463</v>
      </c>
      <c r="E2629" s="197"/>
      <c r="G2629" s="197"/>
      <c r="H2629" s="197"/>
      <c r="I2629" s="197">
        <f>(C2629/900)*100</f>
        <v>0</v>
      </c>
      <c r="J2629" s="197" t="s">
        <v>464</v>
      </c>
      <c r="K2629" s="197"/>
      <c r="L2629" s="537" t="str">
        <f>IF(I2629&gt;=91,"A1",IF(I2629&gt;=81,"A2",IF(I2629&gt;=71,"B1",IF(I2629&gt;=61,"B2",IF(I2629&gt;=51,"C1",IF(I2629&gt;=41,"C2",IF(I2629&gt;=33,"D","E")))))))</f>
        <v>E</v>
      </c>
      <c r="M2629" s="537" t="str">
        <f t="shared" si="94"/>
        <v>E</v>
      </c>
    </row>
    <row r="2630" spans="1:13" ht="18" customHeight="1">
      <c r="A2630" s="538" t="s">
        <v>227</v>
      </c>
      <c r="B2630" s="539"/>
      <c r="C2630" s="539"/>
      <c r="D2630" s="539"/>
      <c r="E2630" s="539"/>
      <c r="F2630" s="539"/>
      <c r="G2630" s="539"/>
      <c r="H2630" s="539"/>
      <c r="I2630" s="539"/>
      <c r="J2630" s="539"/>
      <c r="K2630" s="539"/>
      <c r="L2630" s="539"/>
      <c r="M2630" s="540"/>
    </row>
    <row r="2631" spans="1:13" ht="18" customHeight="1">
      <c r="A2631" s="527" t="s">
        <v>228</v>
      </c>
      <c r="B2631" s="528"/>
      <c r="C2631" s="528"/>
      <c r="D2631" s="528"/>
      <c r="E2631" s="528"/>
      <c r="F2631" s="528"/>
      <c r="G2631" s="528"/>
      <c r="H2631" s="528"/>
      <c r="I2631" s="528"/>
      <c r="J2631" s="528"/>
      <c r="K2631" s="528"/>
      <c r="L2631" s="528"/>
      <c r="M2631" s="529"/>
    </row>
    <row r="2632" spans="1:13" ht="18" customHeight="1">
      <c r="A2632" s="527" t="s">
        <v>229</v>
      </c>
      <c r="B2632" s="528"/>
      <c r="C2632" s="528"/>
      <c r="D2632" s="528"/>
      <c r="E2632" s="528"/>
      <c r="F2632" s="528" t="s">
        <v>230</v>
      </c>
      <c r="G2632" s="528"/>
      <c r="H2632" s="528"/>
      <c r="I2632" s="528"/>
      <c r="J2632" s="528"/>
      <c r="K2632" s="528" t="s">
        <v>465</v>
      </c>
      <c r="L2632" s="528"/>
      <c r="M2632" s="529"/>
    </row>
    <row r="2633" spans="1:13" ht="18" customHeight="1">
      <c r="A2633" s="519" t="s">
        <v>231</v>
      </c>
      <c r="B2633" s="520"/>
      <c r="C2633" s="520"/>
      <c r="D2633" s="520"/>
      <c r="E2633" s="520"/>
      <c r="F2633" s="521" t="s">
        <v>236</v>
      </c>
      <c r="G2633" s="522"/>
      <c r="H2633" s="522"/>
      <c r="I2633" s="522"/>
      <c r="J2633" s="522"/>
      <c r="K2633" s="521" t="s">
        <v>236</v>
      </c>
      <c r="L2633" s="522"/>
      <c r="M2633" s="523"/>
    </row>
    <row r="2634" spans="1:13" ht="18" customHeight="1">
      <c r="A2634" s="527" t="s">
        <v>233</v>
      </c>
      <c r="B2634" s="528"/>
      <c r="C2634" s="528"/>
      <c r="D2634" s="528"/>
      <c r="E2634" s="528"/>
      <c r="F2634" s="528"/>
      <c r="G2634" s="528"/>
      <c r="H2634" s="528"/>
      <c r="I2634" s="528"/>
      <c r="J2634" s="528"/>
      <c r="K2634" s="528"/>
      <c r="L2634" s="528"/>
      <c r="M2634" s="529"/>
    </row>
    <row r="2635" spans="1:13" ht="18" customHeight="1">
      <c r="A2635" s="527" t="s">
        <v>229</v>
      </c>
      <c r="B2635" s="528"/>
      <c r="C2635" s="528"/>
      <c r="D2635" s="528"/>
      <c r="E2635" s="528"/>
      <c r="F2635" s="528" t="s">
        <v>230</v>
      </c>
      <c r="G2635" s="528"/>
      <c r="H2635" s="528"/>
      <c r="I2635" s="528"/>
      <c r="J2635" s="528"/>
      <c r="K2635" s="528" t="s">
        <v>465</v>
      </c>
      <c r="L2635" s="528"/>
      <c r="M2635" s="529"/>
    </row>
    <row r="2636" spans="1:13" ht="18" customHeight="1">
      <c r="A2636" s="534" t="s">
        <v>234</v>
      </c>
      <c r="B2636" s="535"/>
      <c r="C2636" s="535"/>
      <c r="D2636" s="535"/>
      <c r="E2636" s="535"/>
      <c r="F2636" s="528"/>
      <c r="G2636" s="528"/>
      <c r="H2636" s="528"/>
      <c r="I2636" s="528"/>
      <c r="J2636" s="528"/>
      <c r="K2636" s="528"/>
      <c r="L2636" s="528"/>
      <c r="M2636" s="529"/>
    </row>
    <row r="2637" spans="1:13" ht="18" customHeight="1">
      <c r="A2637" s="534" t="s">
        <v>235</v>
      </c>
      <c r="B2637" s="535"/>
      <c r="C2637" s="535"/>
      <c r="D2637" s="535"/>
      <c r="E2637" s="535"/>
      <c r="F2637" s="521"/>
      <c r="G2637" s="522"/>
      <c r="H2637" s="522"/>
      <c r="I2637" s="522"/>
      <c r="J2637" s="522"/>
      <c r="K2637" s="521"/>
      <c r="L2637" s="522"/>
      <c r="M2637" s="523"/>
    </row>
    <row r="2638" spans="1:13" ht="18" customHeight="1">
      <c r="A2638" s="530" t="s">
        <v>237</v>
      </c>
      <c r="B2638" s="531"/>
      <c r="C2638" s="531"/>
      <c r="D2638" s="531"/>
      <c r="E2638" s="532"/>
      <c r="F2638" s="524"/>
      <c r="G2638" s="525"/>
      <c r="H2638" s="525"/>
      <c r="I2638" s="525"/>
      <c r="J2638" s="533"/>
      <c r="K2638" s="524"/>
      <c r="L2638" s="525"/>
      <c r="M2638" s="526"/>
    </row>
    <row r="2639" spans="1:13" ht="18" customHeight="1">
      <c r="A2639" s="530" t="s">
        <v>238</v>
      </c>
      <c r="B2639" s="531"/>
      <c r="C2639" s="531"/>
      <c r="D2639" s="531"/>
      <c r="E2639" s="532"/>
      <c r="F2639" s="524"/>
      <c r="G2639" s="525"/>
      <c r="H2639" s="525"/>
      <c r="I2639" s="525"/>
      <c r="J2639" s="533"/>
      <c r="K2639" s="524"/>
      <c r="L2639" s="525"/>
      <c r="M2639" s="526"/>
    </row>
    <row r="2640" spans="1:13" ht="18" customHeight="1">
      <c r="A2640" s="527" t="s">
        <v>239</v>
      </c>
      <c r="B2640" s="528"/>
      <c r="C2640" s="528"/>
      <c r="D2640" s="528"/>
      <c r="E2640" s="528"/>
      <c r="F2640" s="528"/>
      <c r="G2640" s="528"/>
      <c r="H2640" s="528"/>
      <c r="I2640" s="528"/>
      <c r="J2640" s="528"/>
      <c r="K2640" s="528"/>
      <c r="L2640" s="528"/>
      <c r="M2640" s="529"/>
    </row>
    <row r="2641" spans="1:13" ht="18" customHeight="1">
      <c r="A2641" s="527" t="s">
        <v>229</v>
      </c>
      <c r="B2641" s="528"/>
      <c r="C2641" s="528"/>
      <c r="D2641" s="528"/>
      <c r="E2641" s="528"/>
      <c r="F2641" s="528" t="s">
        <v>230</v>
      </c>
      <c r="G2641" s="528"/>
      <c r="H2641" s="528"/>
      <c r="I2641" s="528"/>
      <c r="J2641" s="528"/>
      <c r="K2641" s="528" t="s">
        <v>465</v>
      </c>
      <c r="L2641" s="528"/>
      <c r="M2641" s="529"/>
    </row>
    <row r="2642" spans="1:13" ht="18" customHeight="1">
      <c r="A2642" s="519" t="s">
        <v>240</v>
      </c>
      <c r="B2642" s="520"/>
      <c r="C2642" s="520"/>
      <c r="D2642" s="520"/>
      <c r="E2642" s="520"/>
      <c r="F2642" s="520"/>
      <c r="G2642" s="521"/>
      <c r="H2642" s="522"/>
      <c r="I2642" s="522"/>
      <c r="J2642" s="522"/>
      <c r="K2642" s="522"/>
      <c r="L2642" s="522"/>
      <c r="M2642" s="523"/>
    </row>
    <row r="2643" spans="1:13" ht="18" customHeight="1">
      <c r="A2643" s="192" t="s">
        <v>466</v>
      </c>
      <c r="B2643" s="524"/>
      <c r="C2643" s="525"/>
      <c r="D2643" s="525"/>
      <c r="E2643" s="525"/>
      <c r="F2643" s="525"/>
      <c r="G2643" s="525"/>
      <c r="H2643" s="525"/>
      <c r="I2643" s="525"/>
      <c r="J2643" s="525"/>
      <c r="K2643" s="525"/>
      <c r="L2643" s="525"/>
      <c r="M2643" s="526"/>
    </row>
    <row r="2644" spans="1:13" ht="18" customHeight="1">
      <c r="A2644" s="192" t="s">
        <v>195</v>
      </c>
      <c r="B2644" s="524"/>
      <c r="C2644" s="525"/>
      <c r="D2644" s="525"/>
      <c r="E2644" s="525"/>
      <c r="F2644" s="525"/>
      <c r="G2644" s="525"/>
      <c r="H2644" s="525"/>
      <c r="I2644" s="525"/>
      <c r="J2644" s="525"/>
      <c r="K2644" s="525"/>
      <c r="L2644" s="525"/>
      <c r="M2644" s="526"/>
    </row>
    <row r="2645" spans="1:13" ht="18" customHeight="1">
      <c r="A2645" s="527" t="s">
        <v>467</v>
      </c>
      <c r="B2645" s="528"/>
      <c r="C2645" s="528"/>
      <c r="D2645" s="522"/>
      <c r="E2645" s="522"/>
      <c r="F2645" s="522"/>
      <c r="G2645" s="522"/>
      <c r="H2645" s="522"/>
      <c r="I2645" s="522"/>
      <c r="J2645" s="528" t="s">
        <v>468</v>
      </c>
      <c r="K2645" s="528"/>
      <c r="L2645" s="528"/>
      <c r="M2645" s="529"/>
    </row>
    <row r="2646" spans="1:13" ht="18" customHeight="1">
      <c r="A2646" s="527"/>
      <c r="B2646" s="528"/>
      <c r="C2646" s="528"/>
      <c r="D2646" s="522"/>
      <c r="E2646" s="522"/>
      <c r="F2646" s="522"/>
      <c r="G2646" s="522"/>
      <c r="H2646" s="522"/>
      <c r="I2646" s="522"/>
      <c r="J2646" s="528"/>
      <c r="K2646" s="528"/>
      <c r="L2646" s="528"/>
      <c r="M2646" s="529"/>
    </row>
    <row r="2647" spans="1:13" ht="18" customHeight="1">
      <c r="A2647" s="527"/>
      <c r="B2647" s="528"/>
      <c r="C2647" s="528"/>
      <c r="D2647" s="522"/>
      <c r="E2647" s="522"/>
      <c r="F2647" s="522"/>
      <c r="G2647" s="522"/>
      <c r="H2647" s="522"/>
      <c r="I2647" s="522"/>
      <c r="J2647" s="528"/>
      <c r="K2647" s="528"/>
      <c r="L2647" s="528"/>
      <c r="M2647" s="529"/>
    </row>
    <row r="2648" spans="1:13" ht="18" customHeight="1">
      <c r="A2648" s="527"/>
      <c r="B2648" s="528"/>
      <c r="C2648" s="528"/>
      <c r="D2648" s="522"/>
      <c r="E2648" s="522"/>
      <c r="F2648" s="522"/>
      <c r="G2648" s="522"/>
      <c r="H2648" s="522"/>
      <c r="I2648" s="522"/>
      <c r="J2648" s="528"/>
      <c r="K2648" s="528"/>
      <c r="L2648" s="528"/>
      <c r="M2648" s="529"/>
    </row>
    <row r="2649" spans="1:13" ht="18" customHeight="1">
      <c r="A2649" s="514" t="s">
        <v>243</v>
      </c>
      <c r="B2649" s="515"/>
      <c r="C2649" s="515"/>
      <c r="D2649" s="515"/>
      <c r="E2649" s="515"/>
      <c r="F2649" s="515"/>
      <c r="G2649" s="515"/>
      <c r="H2649" s="516" t="s">
        <v>244</v>
      </c>
      <c r="I2649" s="517"/>
      <c r="J2649" s="517"/>
      <c r="K2649" s="517"/>
      <c r="L2649" s="517"/>
      <c r="M2649" s="518"/>
    </row>
    <row r="2650" spans="1:13" ht="18" customHeight="1">
      <c r="A2650" s="200" t="s">
        <v>245</v>
      </c>
      <c r="B2650" s="515" t="s">
        <v>12</v>
      </c>
      <c r="C2650" s="515"/>
      <c r="D2650" s="177" t="s">
        <v>245</v>
      </c>
      <c r="E2650" s="201"/>
      <c r="F2650" s="515" t="s">
        <v>12</v>
      </c>
      <c r="G2650" s="515"/>
      <c r="H2650" s="179"/>
      <c r="I2650" s="179"/>
      <c r="J2650" s="180" t="s">
        <v>246</v>
      </c>
      <c r="K2650" s="179"/>
      <c r="L2650" s="181" t="s">
        <v>12</v>
      </c>
      <c r="M2650" s="182"/>
    </row>
    <row r="2651" spans="1:13" ht="18" customHeight="1">
      <c r="A2651" s="183" t="s">
        <v>247</v>
      </c>
      <c r="B2651" s="511" t="s">
        <v>221</v>
      </c>
      <c r="C2651" s="511"/>
      <c r="D2651" s="511" t="s">
        <v>248</v>
      </c>
      <c r="E2651" s="511"/>
      <c r="F2651" s="511" t="s">
        <v>249</v>
      </c>
      <c r="G2651" s="511"/>
      <c r="H2651" s="179"/>
      <c r="I2651" s="179"/>
      <c r="J2651" s="512">
        <v>3</v>
      </c>
      <c r="K2651" s="513"/>
      <c r="L2651" s="201" t="s">
        <v>236</v>
      </c>
      <c r="M2651" s="182"/>
    </row>
    <row r="2652" spans="1:13" ht="18" customHeight="1">
      <c r="A2652" s="183" t="s">
        <v>250</v>
      </c>
      <c r="B2652" s="511" t="s">
        <v>251</v>
      </c>
      <c r="C2652" s="511"/>
      <c r="D2652" s="511" t="s">
        <v>252</v>
      </c>
      <c r="E2652" s="511"/>
      <c r="F2652" s="511" t="s">
        <v>253</v>
      </c>
      <c r="G2652" s="511"/>
      <c r="H2652" s="179"/>
      <c r="I2652" s="179"/>
      <c r="J2652" s="512">
        <v>2</v>
      </c>
      <c r="K2652" s="513"/>
      <c r="L2652" s="201" t="s">
        <v>232</v>
      </c>
      <c r="M2652" s="182"/>
    </row>
    <row r="2653" spans="1:13" ht="18" customHeight="1">
      <c r="A2653" s="183" t="s">
        <v>254</v>
      </c>
      <c r="B2653" s="511" t="s">
        <v>255</v>
      </c>
      <c r="C2653" s="511"/>
      <c r="D2653" s="511" t="s">
        <v>256</v>
      </c>
      <c r="E2653" s="511"/>
      <c r="F2653" s="511" t="s">
        <v>257</v>
      </c>
      <c r="G2653" s="511"/>
      <c r="H2653" s="179"/>
      <c r="I2653" s="179"/>
      <c r="J2653" s="512">
        <v>1</v>
      </c>
      <c r="K2653" s="513"/>
      <c r="L2653" s="201" t="s">
        <v>258</v>
      </c>
      <c r="M2653" s="182"/>
    </row>
    <row r="2654" spans="1:13" ht="18" customHeight="1" thickBot="1">
      <c r="A2654" s="184" t="s">
        <v>259</v>
      </c>
      <c r="B2654" s="509" t="s">
        <v>260</v>
      </c>
      <c r="C2654" s="509"/>
      <c r="D2654" s="510" t="s">
        <v>261</v>
      </c>
      <c r="E2654" s="510"/>
      <c r="F2654" s="510" t="s">
        <v>262</v>
      </c>
      <c r="G2654" s="510"/>
      <c r="H2654" s="185"/>
      <c r="I2654" s="185"/>
      <c r="J2654" s="185"/>
      <c r="K2654" s="185"/>
      <c r="L2654" s="185"/>
      <c r="M2654" s="186"/>
    </row>
    <row r="2658" spans="1:13" ht="18" customHeight="1" thickBot="1"/>
    <row r="2659" spans="1:13" ht="18" customHeight="1">
      <c r="A2659" s="157"/>
      <c r="B2659" s="557" t="s">
        <v>426</v>
      </c>
      <c r="C2659" s="557"/>
      <c r="D2659" s="557"/>
      <c r="E2659" s="557"/>
      <c r="F2659" s="557"/>
      <c r="G2659" s="557"/>
      <c r="H2659" s="557"/>
      <c r="I2659" s="558"/>
      <c r="J2659" s="559" t="s">
        <v>427</v>
      </c>
      <c r="K2659" s="557"/>
      <c r="L2659" s="557"/>
      <c r="M2659" s="560"/>
    </row>
    <row r="2660" spans="1:13" ht="18" customHeight="1">
      <c r="A2660" s="546" t="s">
        <v>428</v>
      </c>
      <c r="B2660" s="547"/>
      <c r="C2660" s="547"/>
      <c r="D2660" s="547"/>
      <c r="E2660" s="547"/>
      <c r="F2660" s="547"/>
      <c r="G2660" s="547"/>
      <c r="H2660" s="547"/>
      <c r="I2660" s="547"/>
      <c r="J2660" s="547"/>
      <c r="K2660" s="547"/>
      <c r="L2660" s="547"/>
      <c r="M2660" s="548"/>
    </row>
    <row r="2661" spans="1:13" ht="18" customHeight="1">
      <c r="A2661" s="158"/>
      <c r="B2661" s="549" t="s">
        <v>429</v>
      </c>
      <c r="C2661" s="549"/>
      <c r="D2661" s="549"/>
      <c r="E2661" s="550"/>
      <c r="F2661" s="159" t="s">
        <v>430</v>
      </c>
      <c r="G2661" s="159"/>
      <c r="H2661" s="551" t="s">
        <v>431</v>
      </c>
      <c r="I2661" s="552"/>
      <c r="J2661" s="553"/>
      <c r="K2661" s="160" t="s">
        <v>432</v>
      </c>
      <c r="L2661" s="193"/>
      <c r="M2661" s="162"/>
    </row>
    <row r="2662" spans="1:13" ht="18" customHeight="1">
      <c r="A2662" s="554" t="s">
        <v>433</v>
      </c>
      <c r="B2662" s="552"/>
      <c r="C2662" s="552"/>
      <c r="D2662" s="552"/>
      <c r="E2662" s="552"/>
      <c r="F2662" s="552"/>
      <c r="G2662" s="552"/>
      <c r="H2662" s="552"/>
      <c r="I2662" s="552"/>
      <c r="J2662" s="552"/>
      <c r="K2662" s="552"/>
      <c r="L2662" s="552"/>
      <c r="M2662" s="555"/>
    </row>
    <row r="2663" spans="1:13" ht="18" customHeight="1">
      <c r="A2663" s="530" t="s">
        <v>434</v>
      </c>
      <c r="B2663" s="531"/>
      <c r="C2663" s="531"/>
      <c r="D2663" s="531"/>
      <c r="E2663" s="531"/>
      <c r="F2663" s="531"/>
      <c r="G2663" s="531"/>
      <c r="H2663" s="531"/>
      <c r="I2663" s="531"/>
      <c r="J2663" s="531"/>
      <c r="K2663" s="531"/>
      <c r="L2663" s="531"/>
      <c r="M2663" s="556"/>
    </row>
    <row r="2664" spans="1:13" ht="18" customHeight="1">
      <c r="A2664" s="534" t="s">
        <v>435</v>
      </c>
      <c r="B2664" s="535"/>
      <c r="C2664" s="545"/>
      <c r="D2664" s="543"/>
      <c r="E2664" s="543"/>
      <c r="F2664" s="543"/>
      <c r="G2664" s="544"/>
      <c r="H2664" s="194" t="s">
        <v>436</v>
      </c>
      <c r="I2664" s="164"/>
      <c r="J2664" s="539"/>
      <c r="K2664" s="539"/>
      <c r="L2664" s="539"/>
      <c r="M2664" s="540"/>
    </row>
    <row r="2665" spans="1:13" ht="18" customHeight="1">
      <c r="A2665" s="534" t="s">
        <v>437</v>
      </c>
      <c r="B2665" s="535"/>
      <c r="C2665" s="545"/>
      <c r="D2665" s="543"/>
      <c r="E2665" s="543"/>
      <c r="F2665" s="543"/>
      <c r="G2665" s="544"/>
      <c r="H2665" s="194" t="s">
        <v>438</v>
      </c>
      <c r="I2665" s="164"/>
      <c r="J2665" s="539"/>
      <c r="K2665" s="539"/>
      <c r="L2665" s="539"/>
      <c r="M2665" s="540"/>
    </row>
    <row r="2666" spans="1:13" ht="18" customHeight="1">
      <c r="A2666" s="534" t="s">
        <v>439</v>
      </c>
      <c r="B2666" s="535"/>
      <c r="C2666" s="542"/>
      <c r="D2666" s="543"/>
      <c r="E2666" s="543"/>
      <c r="F2666" s="543"/>
      <c r="G2666" s="544"/>
      <c r="H2666" s="194" t="s">
        <v>440</v>
      </c>
      <c r="I2666" s="164"/>
      <c r="J2666" s="539"/>
      <c r="K2666" s="539"/>
      <c r="L2666" s="539"/>
      <c r="M2666" s="540"/>
    </row>
    <row r="2667" spans="1:13" ht="18" customHeight="1">
      <c r="A2667" s="534" t="s">
        <v>441</v>
      </c>
      <c r="B2667" s="535"/>
      <c r="C2667" s="545"/>
      <c r="D2667" s="543"/>
      <c r="E2667" s="543"/>
      <c r="F2667" s="543"/>
      <c r="G2667" s="544"/>
      <c r="H2667" s="519" t="s">
        <v>134</v>
      </c>
      <c r="I2667" s="520"/>
      <c r="J2667" s="539"/>
      <c r="K2667" s="539"/>
      <c r="L2667" s="539"/>
      <c r="M2667" s="540"/>
    </row>
    <row r="2668" spans="1:13" ht="18" customHeight="1">
      <c r="A2668" s="527" t="s">
        <v>442</v>
      </c>
      <c r="B2668" s="528"/>
      <c r="C2668" s="528"/>
      <c r="D2668" s="528"/>
      <c r="E2668" s="528"/>
      <c r="F2668" s="528"/>
      <c r="G2668" s="528"/>
      <c r="H2668" s="528"/>
      <c r="I2668" s="528"/>
      <c r="J2668" s="528"/>
      <c r="K2668" s="528"/>
      <c r="L2668" s="528"/>
      <c r="M2668" s="529"/>
    </row>
    <row r="2669" spans="1:13" ht="18" customHeight="1">
      <c r="A2669" s="541" t="s">
        <v>443</v>
      </c>
      <c r="B2669" s="528" t="s">
        <v>444</v>
      </c>
      <c r="C2669" s="528"/>
      <c r="D2669" s="528"/>
      <c r="E2669" s="528"/>
      <c r="F2669" s="528"/>
      <c r="G2669" s="528"/>
      <c r="H2669" s="528" t="s">
        <v>445</v>
      </c>
      <c r="I2669" s="528"/>
      <c r="J2669" s="528"/>
      <c r="K2669" s="528"/>
      <c r="L2669" s="528"/>
      <c r="M2669" s="529"/>
    </row>
    <row r="2670" spans="1:13" ht="18" customHeight="1">
      <c r="A2670" s="541"/>
      <c r="B2670" s="165" t="s">
        <v>446</v>
      </c>
      <c r="C2670" s="165" t="s">
        <v>447</v>
      </c>
      <c r="D2670" s="165" t="s">
        <v>448</v>
      </c>
      <c r="E2670" s="165" t="s">
        <v>449</v>
      </c>
      <c r="F2670" s="165">
        <v>100</v>
      </c>
      <c r="G2670" s="166" t="s">
        <v>126</v>
      </c>
      <c r="H2670" s="165" t="s">
        <v>450</v>
      </c>
      <c r="I2670" s="165" t="s">
        <v>447</v>
      </c>
      <c r="J2670" s="165" t="s">
        <v>448</v>
      </c>
      <c r="K2670" s="165" t="s">
        <v>451</v>
      </c>
      <c r="L2670" s="165">
        <v>100</v>
      </c>
      <c r="M2670" s="167" t="s">
        <v>126</v>
      </c>
    </row>
    <row r="2671" spans="1:13" ht="18" customHeight="1">
      <c r="A2671" s="192" t="s">
        <v>5</v>
      </c>
      <c r="B2671" s="148"/>
      <c r="C2671" s="196"/>
      <c r="D2671" s="196"/>
      <c r="E2671" s="148"/>
      <c r="F2671" s="150"/>
      <c r="G2671" s="196"/>
      <c r="H2671" s="198"/>
      <c r="I2671" s="198"/>
      <c r="J2671" s="198"/>
      <c r="K2671" s="169"/>
      <c r="L2671" s="150"/>
      <c r="M2671" s="199"/>
    </row>
    <row r="2672" spans="1:13" ht="18" customHeight="1">
      <c r="A2672" s="192" t="s">
        <v>6</v>
      </c>
      <c r="B2672" s="149"/>
      <c r="C2672" s="196"/>
      <c r="D2672" s="196"/>
      <c r="E2672" s="196"/>
      <c r="F2672" s="150"/>
      <c r="G2672" s="196"/>
      <c r="H2672" s="198"/>
      <c r="I2672" s="198"/>
      <c r="J2672" s="198"/>
      <c r="K2672" s="198"/>
      <c r="L2672" s="150"/>
      <c r="M2672" s="199"/>
    </row>
    <row r="2673" spans="1:13" ht="18" customHeight="1">
      <c r="A2673" s="192" t="s">
        <v>452</v>
      </c>
      <c r="B2673" s="196"/>
      <c r="C2673" s="196"/>
      <c r="D2673" s="196"/>
      <c r="E2673" s="196"/>
      <c r="F2673" s="191"/>
      <c r="G2673" s="196"/>
      <c r="H2673" s="198"/>
      <c r="I2673" s="196"/>
      <c r="J2673" s="196"/>
      <c r="K2673" s="151"/>
      <c r="L2673" s="191"/>
      <c r="M2673" s="199"/>
    </row>
    <row r="2674" spans="1:13" ht="18" customHeight="1">
      <c r="A2674" s="192" t="s">
        <v>417</v>
      </c>
      <c r="B2674" s="196"/>
      <c r="C2674" s="196"/>
      <c r="D2674" s="196"/>
      <c r="E2674" s="196"/>
      <c r="F2674" s="191"/>
      <c r="G2674" s="196"/>
      <c r="H2674" s="152"/>
      <c r="I2674" s="153"/>
      <c r="J2674" s="153"/>
      <c r="K2674" s="154"/>
      <c r="L2674" s="191"/>
      <c r="M2674" s="199"/>
    </row>
    <row r="2675" spans="1:13" ht="18" customHeight="1">
      <c r="A2675" s="192" t="s">
        <v>9</v>
      </c>
      <c r="B2675" s="196"/>
      <c r="C2675" s="196"/>
      <c r="D2675" s="196"/>
      <c r="E2675" s="155"/>
      <c r="F2675" s="147"/>
      <c r="G2675" s="196"/>
      <c r="H2675" s="196"/>
      <c r="I2675" s="196"/>
      <c r="J2675" s="196"/>
      <c r="K2675" s="198"/>
      <c r="L2675" s="196"/>
      <c r="M2675" s="199"/>
    </row>
    <row r="2676" spans="1:13" ht="18" customHeight="1">
      <c r="A2676" s="192" t="s">
        <v>418</v>
      </c>
      <c r="B2676" s="196"/>
      <c r="C2676" s="196"/>
      <c r="D2676" s="196"/>
      <c r="E2676" s="156"/>
      <c r="F2676" s="198"/>
      <c r="G2676" s="196"/>
      <c r="H2676" s="196"/>
      <c r="I2676" s="196"/>
      <c r="J2676" s="196"/>
      <c r="K2676" s="156"/>
      <c r="L2676" s="198"/>
      <c r="M2676" s="199"/>
    </row>
    <row r="2677" spans="1:13" ht="18" customHeight="1">
      <c r="A2677" s="192" t="s">
        <v>453</v>
      </c>
      <c r="B2677" s="196"/>
      <c r="C2677" s="196"/>
      <c r="D2677" s="196"/>
      <c r="E2677" s="198"/>
      <c r="F2677" s="196"/>
      <c r="G2677" s="196"/>
      <c r="H2677" s="196"/>
      <c r="I2677" s="196"/>
      <c r="J2677" s="196"/>
      <c r="K2677" s="198"/>
      <c r="L2677" s="196"/>
      <c r="M2677" s="199"/>
    </row>
    <row r="2678" spans="1:13" ht="18" customHeight="1">
      <c r="A2678" s="193" t="s">
        <v>454</v>
      </c>
      <c r="B2678" s="193"/>
      <c r="C2678" s="195" t="s">
        <v>455</v>
      </c>
      <c r="D2678" s="187">
        <f>(F2671+F2672+F2673+F2674+F2675)</f>
        <v>0</v>
      </c>
      <c r="E2678" s="170"/>
      <c r="F2678" s="195" t="s">
        <v>456</v>
      </c>
      <c r="G2678" s="170">
        <f>(D2678/450)*100</f>
        <v>0</v>
      </c>
      <c r="H2678" s="170"/>
      <c r="I2678" s="171"/>
      <c r="J2678" s="536" t="s">
        <v>457</v>
      </c>
      <c r="K2678" s="536"/>
      <c r="L2678" s="522" t="str">
        <f>IF(G2678&gt;=91,"A1",IF(G2678&gt;=81,"A2",IF(G2678&gt;=71,"B1",IF(G2678&gt;=61,"B2",IF(G2678&gt;=51,"C1",IF(G2678&gt;=41,"C2",IF(G2678&gt;=33,"D","E")))))))</f>
        <v>E</v>
      </c>
      <c r="M2678" s="522" t="str">
        <f t="shared" ref="M2678:M2680" si="95">IF(K2678&gt;=91,"A1",IF(K2678&gt;=81,"A2",IF(K2678&gt;=71,"B1",IF(K2678&gt;=61,"B2",IF(K2678&gt;=51,"C1",IF(K2678&gt;=41,"C2",IF(K2678&gt;=33,"D","E")))))))</f>
        <v>E</v>
      </c>
    </row>
    <row r="2679" spans="1:13" ht="18" customHeight="1">
      <c r="A2679" s="172" t="s">
        <v>458</v>
      </c>
      <c r="B2679" s="193"/>
      <c r="C2679" s="195" t="s">
        <v>459</v>
      </c>
      <c r="D2679" s="187">
        <f>(L2671+L2672+L2673+L2674+L2675)</f>
        <v>0</v>
      </c>
      <c r="E2679" s="170"/>
      <c r="F2679" s="195" t="s">
        <v>460</v>
      </c>
      <c r="G2679" s="173">
        <f>D2679/450*100</f>
        <v>0</v>
      </c>
      <c r="H2679" s="173"/>
      <c r="I2679" s="174"/>
      <c r="J2679" s="536" t="s">
        <v>461</v>
      </c>
      <c r="K2679" s="536"/>
      <c r="L2679" s="522" t="str">
        <f>IF(G2679&gt;=91,"A1",IF(G2679&gt;=81,"A2",IF(G2679&gt;=71,"B1",IF(G2679&gt;=61,"B2",IF(G2679&gt;=51,"C1",IF(G2679&gt;=41,"C2",IF(G2679&gt;=33,"D","E")))))))</f>
        <v>E</v>
      </c>
      <c r="M2679" s="522" t="str">
        <f t="shared" si="95"/>
        <v>E</v>
      </c>
    </row>
    <row r="2680" spans="1:13" ht="18" customHeight="1">
      <c r="A2680" s="197" t="s">
        <v>462</v>
      </c>
      <c r="B2680" s="197"/>
      <c r="C2680" s="197">
        <f>(D2678+D2679)</f>
        <v>0</v>
      </c>
      <c r="D2680" s="197" t="s">
        <v>463</v>
      </c>
      <c r="E2680" s="197"/>
      <c r="G2680" s="197"/>
      <c r="H2680" s="197"/>
      <c r="I2680" s="197">
        <f>(C2680/900)*100</f>
        <v>0</v>
      </c>
      <c r="J2680" s="197" t="s">
        <v>464</v>
      </c>
      <c r="K2680" s="197"/>
      <c r="L2680" s="537" t="str">
        <f>IF(I2680&gt;=91,"A1",IF(I2680&gt;=81,"A2",IF(I2680&gt;=71,"B1",IF(I2680&gt;=61,"B2",IF(I2680&gt;=51,"C1",IF(I2680&gt;=41,"C2",IF(I2680&gt;=33,"D","E")))))))</f>
        <v>E</v>
      </c>
      <c r="M2680" s="537" t="str">
        <f t="shared" si="95"/>
        <v>E</v>
      </c>
    </row>
    <row r="2681" spans="1:13" ht="18" customHeight="1">
      <c r="A2681" s="538" t="s">
        <v>227</v>
      </c>
      <c r="B2681" s="539"/>
      <c r="C2681" s="539"/>
      <c r="D2681" s="539"/>
      <c r="E2681" s="539"/>
      <c r="F2681" s="539"/>
      <c r="G2681" s="539"/>
      <c r="H2681" s="539"/>
      <c r="I2681" s="539"/>
      <c r="J2681" s="539"/>
      <c r="K2681" s="539"/>
      <c r="L2681" s="539"/>
      <c r="M2681" s="540"/>
    </row>
    <row r="2682" spans="1:13" ht="18" customHeight="1">
      <c r="A2682" s="527" t="s">
        <v>228</v>
      </c>
      <c r="B2682" s="528"/>
      <c r="C2682" s="528"/>
      <c r="D2682" s="528"/>
      <c r="E2682" s="528"/>
      <c r="F2682" s="528"/>
      <c r="G2682" s="528"/>
      <c r="H2682" s="528"/>
      <c r="I2682" s="528"/>
      <c r="J2682" s="528"/>
      <c r="K2682" s="528"/>
      <c r="L2682" s="528"/>
      <c r="M2682" s="529"/>
    </row>
    <row r="2683" spans="1:13" ht="18" customHeight="1">
      <c r="A2683" s="527" t="s">
        <v>229</v>
      </c>
      <c r="B2683" s="528"/>
      <c r="C2683" s="528"/>
      <c r="D2683" s="528"/>
      <c r="E2683" s="528"/>
      <c r="F2683" s="528" t="s">
        <v>230</v>
      </c>
      <c r="G2683" s="528"/>
      <c r="H2683" s="528"/>
      <c r="I2683" s="528"/>
      <c r="J2683" s="528"/>
      <c r="K2683" s="528" t="s">
        <v>465</v>
      </c>
      <c r="L2683" s="528"/>
      <c r="M2683" s="529"/>
    </row>
    <row r="2684" spans="1:13" ht="18" customHeight="1">
      <c r="A2684" s="519" t="s">
        <v>231</v>
      </c>
      <c r="B2684" s="520"/>
      <c r="C2684" s="520"/>
      <c r="D2684" s="520"/>
      <c r="E2684" s="520"/>
      <c r="F2684" s="521" t="s">
        <v>236</v>
      </c>
      <c r="G2684" s="522"/>
      <c r="H2684" s="522"/>
      <c r="I2684" s="522"/>
      <c r="J2684" s="522"/>
      <c r="K2684" s="521" t="s">
        <v>236</v>
      </c>
      <c r="L2684" s="522"/>
      <c r="M2684" s="523"/>
    </row>
    <row r="2685" spans="1:13" ht="18" customHeight="1">
      <c r="A2685" s="527" t="s">
        <v>233</v>
      </c>
      <c r="B2685" s="528"/>
      <c r="C2685" s="528"/>
      <c r="D2685" s="528"/>
      <c r="E2685" s="528"/>
      <c r="F2685" s="528"/>
      <c r="G2685" s="528"/>
      <c r="H2685" s="528"/>
      <c r="I2685" s="528"/>
      <c r="J2685" s="528"/>
      <c r="K2685" s="528"/>
      <c r="L2685" s="528"/>
      <c r="M2685" s="529"/>
    </row>
    <row r="2686" spans="1:13" ht="18" customHeight="1">
      <c r="A2686" s="527" t="s">
        <v>229</v>
      </c>
      <c r="B2686" s="528"/>
      <c r="C2686" s="528"/>
      <c r="D2686" s="528"/>
      <c r="E2686" s="528"/>
      <c r="F2686" s="528" t="s">
        <v>230</v>
      </c>
      <c r="G2686" s="528"/>
      <c r="H2686" s="528"/>
      <c r="I2686" s="528"/>
      <c r="J2686" s="528"/>
      <c r="K2686" s="528" t="s">
        <v>465</v>
      </c>
      <c r="L2686" s="528"/>
      <c r="M2686" s="529"/>
    </row>
    <row r="2687" spans="1:13" ht="18" customHeight="1">
      <c r="A2687" s="534" t="s">
        <v>234</v>
      </c>
      <c r="B2687" s="535"/>
      <c r="C2687" s="535"/>
      <c r="D2687" s="535"/>
      <c r="E2687" s="535"/>
      <c r="F2687" s="528"/>
      <c r="G2687" s="528"/>
      <c r="H2687" s="528"/>
      <c r="I2687" s="528"/>
      <c r="J2687" s="528"/>
      <c r="K2687" s="528"/>
      <c r="L2687" s="528"/>
      <c r="M2687" s="529"/>
    </row>
    <row r="2688" spans="1:13" ht="18" customHeight="1">
      <c r="A2688" s="534" t="s">
        <v>235</v>
      </c>
      <c r="B2688" s="535"/>
      <c r="C2688" s="535"/>
      <c r="D2688" s="535"/>
      <c r="E2688" s="535"/>
      <c r="F2688" s="521"/>
      <c r="G2688" s="522"/>
      <c r="H2688" s="522"/>
      <c r="I2688" s="522"/>
      <c r="J2688" s="522"/>
      <c r="K2688" s="521"/>
      <c r="L2688" s="522"/>
      <c r="M2688" s="523"/>
    </row>
    <row r="2689" spans="1:13" ht="18" customHeight="1">
      <c r="A2689" s="530" t="s">
        <v>237</v>
      </c>
      <c r="B2689" s="531"/>
      <c r="C2689" s="531"/>
      <c r="D2689" s="531"/>
      <c r="E2689" s="532"/>
      <c r="F2689" s="524"/>
      <c r="G2689" s="525"/>
      <c r="H2689" s="525"/>
      <c r="I2689" s="525"/>
      <c r="J2689" s="533"/>
      <c r="K2689" s="524"/>
      <c r="L2689" s="525"/>
      <c r="M2689" s="526"/>
    </row>
    <row r="2690" spans="1:13" ht="18" customHeight="1">
      <c r="A2690" s="530" t="s">
        <v>238</v>
      </c>
      <c r="B2690" s="531"/>
      <c r="C2690" s="531"/>
      <c r="D2690" s="531"/>
      <c r="E2690" s="532"/>
      <c r="F2690" s="524"/>
      <c r="G2690" s="525"/>
      <c r="H2690" s="525"/>
      <c r="I2690" s="525"/>
      <c r="J2690" s="533"/>
      <c r="K2690" s="524"/>
      <c r="L2690" s="525"/>
      <c r="M2690" s="526"/>
    </row>
    <row r="2691" spans="1:13" ht="18" customHeight="1">
      <c r="A2691" s="527" t="s">
        <v>239</v>
      </c>
      <c r="B2691" s="528"/>
      <c r="C2691" s="528"/>
      <c r="D2691" s="528"/>
      <c r="E2691" s="528"/>
      <c r="F2691" s="528"/>
      <c r="G2691" s="528"/>
      <c r="H2691" s="528"/>
      <c r="I2691" s="528"/>
      <c r="J2691" s="528"/>
      <c r="K2691" s="528"/>
      <c r="L2691" s="528"/>
      <c r="M2691" s="529"/>
    </row>
    <row r="2692" spans="1:13" ht="18" customHeight="1">
      <c r="A2692" s="527" t="s">
        <v>229</v>
      </c>
      <c r="B2692" s="528"/>
      <c r="C2692" s="528"/>
      <c r="D2692" s="528"/>
      <c r="E2692" s="528"/>
      <c r="F2692" s="528" t="s">
        <v>230</v>
      </c>
      <c r="G2692" s="528"/>
      <c r="H2692" s="528"/>
      <c r="I2692" s="528"/>
      <c r="J2692" s="528"/>
      <c r="K2692" s="528" t="s">
        <v>465</v>
      </c>
      <c r="L2692" s="528"/>
      <c r="M2692" s="529"/>
    </row>
    <row r="2693" spans="1:13" ht="18" customHeight="1">
      <c r="A2693" s="519" t="s">
        <v>240</v>
      </c>
      <c r="B2693" s="520"/>
      <c r="C2693" s="520"/>
      <c r="D2693" s="520"/>
      <c r="E2693" s="520"/>
      <c r="F2693" s="520"/>
      <c r="G2693" s="521"/>
      <c r="H2693" s="522"/>
      <c r="I2693" s="522"/>
      <c r="J2693" s="522"/>
      <c r="K2693" s="522"/>
      <c r="L2693" s="522"/>
      <c r="M2693" s="523"/>
    </row>
    <row r="2694" spans="1:13" ht="18" customHeight="1">
      <c r="A2694" s="192" t="s">
        <v>466</v>
      </c>
      <c r="B2694" s="524"/>
      <c r="C2694" s="525"/>
      <c r="D2694" s="525"/>
      <c r="E2694" s="525"/>
      <c r="F2694" s="525"/>
      <c r="G2694" s="525"/>
      <c r="H2694" s="525"/>
      <c r="I2694" s="525"/>
      <c r="J2694" s="525"/>
      <c r="K2694" s="525"/>
      <c r="L2694" s="525"/>
      <c r="M2694" s="526"/>
    </row>
    <row r="2695" spans="1:13" ht="18" customHeight="1">
      <c r="A2695" s="192" t="s">
        <v>195</v>
      </c>
      <c r="B2695" s="524"/>
      <c r="C2695" s="525"/>
      <c r="D2695" s="525"/>
      <c r="E2695" s="525"/>
      <c r="F2695" s="525"/>
      <c r="G2695" s="525"/>
      <c r="H2695" s="525"/>
      <c r="I2695" s="525"/>
      <c r="J2695" s="525"/>
      <c r="K2695" s="525"/>
      <c r="L2695" s="525"/>
      <c r="M2695" s="526"/>
    </row>
    <row r="2696" spans="1:13" ht="18" customHeight="1">
      <c r="A2696" s="527" t="s">
        <v>467</v>
      </c>
      <c r="B2696" s="528"/>
      <c r="C2696" s="528"/>
      <c r="D2696" s="522"/>
      <c r="E2696" s="522"/>
      <c r="F2696" s="522"/>
      <c r="G2696" s="522"/>
      <c r="H2696" s="522"/>
      <c r="I2696" s="522"/>
      <c r="J2696" s="528" t="s">
        <v>468</v>
      </c>
      <c r="K2696" s="528"/>
      <c r="L2696" s="528"/>
      <c r="M2696" s="529"/>
    </row>
    <row r="2697" spans="1:13" ht="18" customHeight="1">
      <c r="A2697" s="527"/>
      <c r="B2697" s="528"/>
      <c r="C2697" s="528"/>
      <c r="D2697" s="522"/>
      <c r="E2697" s="522"/>
      <c r="F2697" s="522"/>
      <c r="G2697" s="522"/>
      <c r="H2697" s="522"/>
      <c r="I2697" s="522"/>
      <c r="J2697" s="528"/>
      <c r="K2697" s="528"/>
      <c r="L2697" s="528"/>
      <c r="M2697" s="529"/>
    </row>
    <row r="2698" spans="1:13" ht="18" customHeight="1">
      <c r="A2698" s="527"/>
      <c r="B2698" s="528"/>
      <c r="C2698" s="528"/>
      <c r="D2698" s="522"/>
      <c r="E2698" s="522"/>
      <c r="F2698" s="522"/>
      <c r="G2698" s="522"/>
      <c r="H2698" s="522"/>
      <c r="I2698" s="522"/>
      <c r="J2698" s="528"/>
      <c r="K2698" s="528"/>
      <c r="L2698" s="528"/>
      <c r="M2698" s="529"/>
    </row>
    <row r="2699" spans="1:13" ht="18" customHeight="1">
      <c r="A2699" s="527"/>
      <c r="B2699" s="528"/>
      <c r="C2699" s="528"/>
      <c r="D2699" s="522"/>
      <c r="E2699" s="522"/>
      <c r="F2699" s="522"/>
      <c r="G2699" s="522"/>
      <c r="H2699" s="522"/>
      <c r="I2699" s="522"/>
      <c r="J2699" s="528"/>
      <c r="K2699" s="528"/>
      <c r="L2699" s="528"/>
      <c r="M2699" s="529"/>
    </row>
    <row r="2700" spans="1:13" ht="18" customHeight="1">
      <c r="A2700" s="514" t="s">
        <v>243</v>
      </c>
      <c r="B2700" s="515"/>
      <c r="C2700" s="515"/>
      <c r="D2700" s="515"/>
      <c r="E2700" s="515"/>
      <c r="F2700" s="515"/>
      <c r="G2700" s="515"/>
      <c r="H2700" s="516" t="s">
        <v>244</v>
      </c>
      <c r="I2700" s="517"/>
      <c r="J2700" s="517"/>
      <c r="K2700" s="517"/>
      <c r="L2700" s="517"/>
      <c r="M2700" s="518"/>
    </row>
    <row r="2701" spans="1:13" ht="18" customHeight="1">
      <c r="A2701" s="200" t="s">
        <v>245</v>
      </c>
      <c r="B2701" s="515" t="s">
        <v>12</v>
      </c>
      <c r="C2701" s="515"/>
      <c r="D2701" s="177" t="s">
        <v>245</v>
      </c>
      <c r="E2701" s="201"/>
      <c r="F2701" s="515" t="s">
        <v>12</v>
      </c>
      <c r="G2701" s="515"/>
      <c r="H2701" s="179"/>
      <c r="I2701" s="179"/>
      <c r="J2701" s="180" t="s">
        <v>246</v>
      </c>
      <c r="K2701" s="179"/>
      <c r="L2701" s="181" t="s">
        <v>12</v>
      </c>
      <c r="M2701" s="182"/>
    </row>
    <row r="2702" spans="1:13" ht="18" customHeight="1">
      <c r="A2702" s="183" t="s">
        <v>247</v>
      </c>
      <c r="B2702" s="511" t="s">
        <v>221</v>
      </c>
      <c r="C2702" s="511"/>
      <c r="D2702" s="511" t="s">
        <v>248</v>
      </c>
      <c r="E2702" s="511"/>
      <c r="F2702" s="511" t="s">
        <v>249</v>
      </c>
      <c r="G2702" s="511"/>
      <c r="H2702" s="179"/>
      <c r="I2702" s="179"/>
      <c r="J2702" s="512">
        <v>3</v>
      </c>
      <c r="K2702" s="513"/>
      <c r="L2702" s="201" t="s">
        <v>236</v>
      </c>
      <c r="M2702" s="182"/>
    </row>
    <row r="2703" spans="1:13" ht="18" customHeight="1">
      <c r="A2703" s="183" t="s">
        <v>250</v>
      </c>
      <c r="B2703" s="511" t="s">
        <v>251</v>
      </c>
      <c r="C2703" s="511"/>
      <c r="D2703" s="511" t="s">
        <v>252</v>
      </c>
      <c r="E2703" s="511"/>
      <c r="F2703" s="511" t="s">
        <v>253</v>
      </c>
      <c r="G2703" s="511"/>
      <c r="H2703" s="179"/>
      <c r="I2703" s="179"/>
      <c r="J2703" s="512">
        <v>2</v>
      </c>
      <c r="K2703" s="513"/>
      <c r="L2703" s="201" t="s">
        <v>232</v>
      </c>
      <c r="M2703" s="182"/>
    </row>
    <row r="2704" spans="1:13" ht="18" customHeight="1">
      <c r="A2704" s="183" t="s">
        <v>254</v>
      </c>
      <c r="B2704" s="511" t="s">
        <v>255</v>
      </c>
      <c r="C2704" s="511"/>
      <c r="D2704" s="511" t="s">
        <v>256</v>
      </c>
      <c r="E2704" s="511"/>
      <c r="F2704" s="511" t="s">
        <v>257</v>
      </c>
      <c r="G2704" s="511"/>
      <c r="H2704" s="179"/>
      <c r="I2704" s="179"/>
      <c r="J2704" s="512">
        <v>1</v>
      </c>
      <c r="K2704" s="513"/>
      <c r="L2704" s="201" t="s">
        <v>258</v>
      </c>
      <c r="M2704" s="182"/>
    </row>
    <row r="2705" spans="1:13" ht="18" customHeight="1" thickBot="1">
      <c r="A2705" s="184" t="s">
        <v>259</v>
      </c>
      <c r="B2705" s="509" t="s">
        <v>260</v>
      </c>
      <c r="C2705" s="509"/>
      <c r="D2705" s="510" t="s">
        <v>261</v>
      </c>
      <c r="E2705" s="510"/>
      <c r="F2705" s="510" t="s">
        <v>262</v>
      </c>
      <c r="G2705" s="510"/>
      <c r="H2705" s="185"/>
      <c r="I2705" s="185"/>
      <c r="J2705" s="185"/>
      <c r="K2705" s="185"/>
      <c r="L2705" s="185"/>
      <c r="M2705" s="186"/>
    </row>
  </sheetData>
  <mergeCells count="4399">
    <mergeCell ref="B47:C47"/>
    <mergeCell ref="D47:E47"/>
    <mergeCell ref="F47:G47"/>
    <mergeCell ref="B45:C45"/>
    <mergeCell ref="D45:E45"/>
    <mergeCell ref="F45:G45"/>
    <mergeCell ref="A35:F35"/>
    <mergeCell ref="G35:M35"/>
    <mergeCell ref="B36:M36"/>
    <mergeCell ref="B37:M37"/>
    <mergeCell ref="A38:C41"/>
    <mergeCell ref="D38:I41"/>
    <mergeCell ref="J38:M41"/>
    <mergeCell ref="A42:G42"/>
    <mergeCell ref="H42:M42"/>
    <mergeCell ref="B43:C43"/>
    <mergeCell ref="F43:G43"/>
    <mergeCell ref="B44:C44"/>
    <mergeCell ref="D44:E44"/>
    <mergeCell ref="F44:G44"/>
    <mergeCell ref="J44:K44"/>
    <mergeCell ref="J45:K45"/>
    <mergeCell ref="B46:C46"/>
    <mergeCell ref="D46:E46"/>
    <mergeCell ref="F46:G46"/>
    <mergeCell ref="J46:K46"/>
    <mergeCell ref="F28:J28"/>
    <mergeCell ref="K28:M28"/>
    <mergeCell ref="A29:E29"/>
    <mergeCell ref="F29:J29"/>
    <mergeCell ref="K29:M29"/>
    <mergeCell ref="A30:E30"/>
    <mergeCell ref="F30:J30"/>
    <mergeCell ref="K30:M30"/>
    <mergeCell ref="A31:E31"/>
    <mergeCell ref="F31:J31"/>
    <mergeCell ref="K31:M31"/>
    <mergeCell ref="A32:E32"/>
    <mergeCell ref="F32:J32"/>
    <mergeCell ref="K32:M32"/>
    <mergeCell ref="A33:M33"/>
    <mergeCell ref="A34:E34"/>
    <mergeCell ref="F34:J34"/>
    <mergeCell ref="K34:M34"/>
    <mergeCell ref="J1:M1"/>
    <mergeCell ref="A2:M2"/>
    <mergeCell ref="B3:E3"/>
    <mergeCell ref="H3:J3"/>
    <mergeCell ref="A4:M4"/>
    <mergeCell ref="B1:I1"/>
    <mergeCell ref="J8:M8"/>
    <mergeCell ref="J9:M9"/>
    <mergeCell ref="A10:M10"/>
    <mergeCell ref="A11:A12"/>
    <mergeCell ref="B11:G11"/>
    <mergeCell ref="H11:M11"/>
    <mergeCell ref="J20:K20"/>
    <mergeCell ref="L20:M20"/>
    <mergeCell ref="J21:K21"/>
    <mergeCell ref="L21:M21"/>
    <mergeCell ref="L22:M22"/>
    <mergeCell ref="A54:M54"/>
    <mergeCell ref="A55:M55"/>
    <mergeCell ref="A56:B56"/>
    <mergeCell ref="C56:G56"/>
    <mergeCell ref="J56:M56"/>
    <mergeCell ref="B51:I51"/>
    <mergeCell ref="J51:M51"/>
    <mergeCell ref="A52:M52"/>
    <mergeCell ref="B53:E53"/>
    <mergeCell ref="H53:J53"/>
    <mergeCell ref="A23:M23"/>
    <mergeCell ref="A24:M24"/>
    <mergeCell ref="A25:E25"/>
    <mergeCell ref="F25:J25"/>
    <mergeCell ref="A5:M5"/>
    <mergeCell ref="A6:B6"/>
    <mergeCell ref="C6:G6"/>
    <mergeCell ref="A9:B9"/>
    <mergeCell ref="C9:G9"/>
    <mergeCell ref="H9:I9"/>
    <mergeCell ref="J6:M6"/>
    <mergeCell ref="A7:B7"/>
    <mergeCell ref="C7:G7"/>
    <mergeCell ref="J7:M7"/>
    <mergeCell ref="A8:B8"/>
    <mergeCell ref="C8:G8"/>
    <mergeCell ref="K25:M25"/>
    <mergeCell ref="A26:E26"/>
    <mergeCell ref="F26:J26"/>
    <mergeCell ref="K26:M26"/>
    <mergeCell ref="A27:M27"/>
    <mergeCell ref="A28:E28"/>
    <mergeCell ref="J71:K71"/>
    <mergeCell ref="L71:M71"/>
    <mergeCell ref="L72:M72"/>
    <mergeCell ref="A73:M73"/>
    <mergeCell ref="A74:M74"/>
    <mergeCell ref="A61:A62"/>
    <mergeCell ref="B61:G61"/>
    <mergeCell ref="H61:M61"/>
    <mergeCell ref="J70:K70"/>
    <mergeCell ref="L70:M70"/>
    <mergeCell ref="A59:B59"/>
    <mergeCell ref="C59:G59"/>
    <mergeCell ref="H59:I59"/>
    <mergeCell ref="J59:M59"/>
    <mergeCell ref="A60:M60"/>
    <mergeCell ref="A57:B57"/>
    <mergeCell ref="C57:G57"/>
    <mergeCell ref="J57:M57"/>
    <mergeCell ref="A58:B58"/>
    <mergeCell ref="C58:G58"/>
    <mergeCell ref="J58:M58"/>
    <mergeCell ref="A80:E80"/>
    <mergeCell ref="F80:J80"/>
    <mergeCell ref="K80:M80"/>
    <mergeCell ref="A81:E81"/>
    <mergeCell ref="F81:J81"/>
    <mergeCell ref="K81:M81"/>
    <mergeCell ref="A77:M77"/>
    <mergeCell ref="A78:E78"/>
    <mergeCell ref="F78:J78"/>
    <mergeCell ref="K78:M78"/>
    <mergeCell ref="A79:E79"/>
    <mergeCell ref="F79:J79"/>
    <mergeCell ref="K79:M79"/>
    <mergeCell ref="A75:E75"/>
    <mergeCell ref="F75:J75"/>
    <mergeCell ref="K75:M75"/>
    <mergeCell ref="A76:E76"/>
    <mergeCell ref="F76:J76"/>
    <mergeCell ref="K76:M76"/>
    <mergeCell ref="A92:G92"/>
    <mergeCell ref="H92:M92"/>
    <mergeCell ref="B93:C93"/>
    <mergeCell ref="F93:G93"/>
    <mergeCell ref="B94:C94"/>
    <mergeCell ref="D94:E94"/>
    <mergeCell ref="F94:G94"/>
    <mergeCell ref="J94:K94"/>
    <mergeCell ref="A85:F85"/>
    <mergeCell ref="G85:M85"/>
    <mergeCell ref="B86:M86"/>
    <mergeCell ref="B87:M87"/>
    <mergeCell ref="A88:C91"/>
    <mergeCell ref="D88:I91"/>
    <mergeCell ref="J88:M91"/>
    <mergeCell ref="A82:E82"/>
    <mergeCell ref="F82:J82"/>
    <mergeCell ref="K82:M82"/>
    <mergeCell ref="A83:M83"/>
    <mergeCell ref="A84:E84"/>
    <mergeCell ref="F84:J84"/>
    <mergeCell ref="K84:M84"/>
    <mergeCell ref="A107:B107"/>
    <mergeCell ref="C107:G107"/>
    <mergeCell ref="J107:M107"/>
    <mergeCell ref="A108:B108"/>
    <mergeCell ref="C108:G108"/>
    <mergeCell ref="J108:M108"/>
    <mergeCell ref="A103:M103"/>
    <mergeCell ref="B104:E104"/>
    <mergeCell ref="H104:J104"/>
    <mergeCell ref="A105:M105"/>
    <mergeCell ref="A106:M106"/>
    <mergeCell ref="B97:C97"/>
    <mergeCell ref="D97:E97"/>
    <mergeCell ref="F97:G97"/>
    <mergeCell ref="B102:I102"/>
    <mergeCell ref="J102:M102"/>
    <mergeCell ref="B95:C95"/>
    <mergeCell ref="D95:E95"/>
    <mergeCell ref="F95:G95"/>
    <mergeCell ref="J95:K95"/>
    <mergeCell ref="B96:C96"/>
    <mergeCell ref="D96:E96"/>
    <mergeCell ref="F96:G96"/>
    <mergeCell ref="J96:K96"/>
    <mergeCell ref="J122:K122"/>
    <mergeCell ref="L122:M122"/>
    <mergeCell ref="L123:M123"/>
    <mergeCell ref="A124:M124"/>
    <mergeCell ref="A125:M125"/>
    <mergeCell ref="A111:M111"/>
    <mergeCell ref="A112:A113"/>
    <mergeCell ref="B112:G112"/>
    <mergeCell ref="H112:M112"/>
    <mergeCell ref="J121:K121"/>
    <mergeCell ref="L121:M121"/>
    <mergeCell ref="A109:B109"/>
    <mergeCell ref="C109:G109"/>
    <mergeCell ref="J109:M109"/>
    <mergeCell ref="A110:B110"/>
    <mergeCell ref="C110:G110"/>
    <mergeCell ref="H110:I110"/>
    <mergeCell ref="J110:M110"/>
    <mergeCell ref="A131:E131"/>
    <mergeCell ref="F131:J131"/>
    <mergeCell ref="K131:M131"/>
    <mergeCell ref="A132:E132"/>
    <mergeCell ref="F132:J132"/>
    <mergeCell ref="K132:M132"/>
    <mergeCell ref="A128:M128"/>
    <mergeCell ref="A129:E129"/>
    <mergeCell ref="F129:J129"/>
    <mergeCell ref="K129:M129"/>
    <mergeCell ref="A130:E130"/>
    <mergeCell ref="F130:J130"/>
    <mergeCell ref="K130:M130"/>
    <mergeCell ref="A126:E126"/>
    <mergeCell ref="F126:J126"/>
    <mergeCell ref="K126:M126"/>
    <mergeCell ref="A127:E127"/>
    <mergeCell ref="F127:J127"/>
    <mergeCell ref="K127:M127"/>
    <mergeCell ref="A143:G143"/>
    <mergeCell ref="H143:M143"/>
    <mergeCell ref="B144:C144"/>
    <mergeCell ref="F144:G144"/>
    <mergeCell ref="B145:C145"/>
    <mergeCell ref="D145:E145"/>
    <mergeCell ref="F145:G145"/>
    <mergeCell ref="J145:K145"/>
    <mergeCell ref="A136:F136"/>
    <mergeCell ref="G136:M136"/>
    <mergeCell ref="B137:M137"/>
    <mergeCell ref="B138:M138"/>
    <mergeCell ref="A139:C142"/>
    <mergeCell ref="D139:I142"/>
    <mergeCell ref="J139:M142"/>
    <mergeCell ref="A133:E133"/>
    <mergeCell ref="F133:J133"/>
    <mergeCell ref="K133:M133"/>
    <mergeCell ref="A134:M134"/>
    <mergeCell ref="A135:E135"/>
    <mergeCell ref="F135:J135"/>
    <mergeCell ref="K135:M135"/>
    <mergeCell ref="A158:B158"/>
    <mergeCell ref="C158:G158"/>
    <mergeCell ref="J158:M158"/>
    <mergeCell ref="A159:B159"/>
    <mergeCell ref="C159:G159"/>
    <mergeCell ref="J159:M159"/>
    <mergeCell ref="A154:M154"/>
    <mergeCell ref="B155:E155"/>
    <mergeCell ref="H155:J155"/>
    <mergeCell ref="A156:M156"/>
    <mergeCell ref="A157:M157"/>
    <mergeCell ref="B148:C148"/>
    <mergeCell ref="D148:E148"/>
    <mergeCell ref="F148:G148"/>
    <mergeCell ref="B153:I153"/>
    <mergeCell ref="J153:M153"/>
    <mergeCell ref="B146:C146"/>
    <mergeCell ref="D146:E146"/>
    <mergeCell ref="F146:G146"/>
    <mergeCell ref="J146:K146"/>
    <mergeCell ref="B147:C147"/>
    <mergeCell ref="D147:E147"/>
    <mergeCell ref="F147:G147"/>
    <mergeCell ref="J147:K147"/>
    <mergeCell ref="J173:K173"/>
    <mergeCell ref="L173:M173"/>
    <mergeCell ref="L174:M174"/>
    <mergeCell ref="A175:M175"/>
    <mergeCell ref="A176:M176"/>
    <mergeCell ref="A162:M162"/>
    <mergeCell ref="A163:A164"/>
    <mergeCell ref="B163:G163"/>
    <mergeCell ref="H163:M163"/>
    <mergeCell ref="J172:K172"/>
    <mergeCell ref="L172:M172"/>
    <mergeCell ref="A160:B160"/>
    <mergeCell ref="C160:G160"/>
    <mergeCell ref="J160:M160"/>
    <mergeCell ref="A161:B161"/>
    <mergeCell ref="C161:G161"/>
    <mergeCell ref="H161:I161"/>
    <mergeCell ref="J161:M161"/>
    <mergeCell ref="A182:E182"/>
    <mergeCell ref="F182:J182"/>
    <mergeCell ref="K182:M182"/>
    <mergeCell ref="A183:E183"/>
    <mergeCell ref="F183:J183"/>
    <mergeCell ref="K183:M183"/>
    <mergeCell ref="A179:M179"/>
    <mergeCell ref="A180:E180"/>
    <mergeCell ref="F180:J180"/>
    <mergeCell ref="K180:M180"/>
    <mergeCell ref="A181:E181"/>
    <mergeCell ref="F181:J181"/>
    <mergeCell ref="K181:M181"/>
    <mergeCell ref="A177:E177"/>
    <mergeCell ref="F177:J177"/>
    <mergeCell ref="K177:M177"/>
    <mergeCell ref="A178:E178"/>
    <mergeCell ref="F178:J178"/>
    <mergeCell ref="K178:M178"/>
    <mergeCell ref="A194:G194"/>
    <mergeCell ref="H194:M194"/>
    <mergeCell ref="B195:C195"/>
    <mergeCell ref="F195:G195"/>
    <mergeCell ref="B196:C196"/>
    <mergeCell ref="D196:E196"/>
    <mergeCell ref="F196:G196"/>
    <mergeCell ref="J196:K196"/>
    <mergeCell ref="A187:F187"/>
    <mergeCell ref="G187:M187"/>
    <mergeCell ref="B188:M188"/>
    <mergeCell ref="B189:M189"/>
    <mergeCell ref="A190:C193"/>
    <mergeCell ref="D190:I193"/>
    <mergeCell ref="J190:M193"/>
    <mergeCell ref="A184:E184"/>
    <mergeCell ref="F184:J184"/>
    <mergeCell ref="K184:M184"/>
    <mergeCell ref="A185:M185"/>
    <mergeCell ref="A186:E186"/>
    <mergeCell ref="F186:J186"/>
    <mergeCell ref="K186:M186"/>
    <mergeCell ref="A209:B209"/>
    <mergeCell ref="C209:G209"/>
    <mergeCell ref="J209:M209"/>
    <mergeCell ref="A210:B210"/>
    <mergeCell ref="C210:G210"/>
    <mergeCell ref="J210:M210"/>
    <mergeCell ref="A205:M205"/>
    <mergeCell ref="B206:E206"/>
    <mergeCell ref="H206:J206"/>
    <mergeCell ref="A207:M207"/>
    <mergeCell ref="A208:M208"/>
    <mergeCell ref="B199:C199"/>
    <mergeCell ref="D199:E199"/>
    <mergeCell ref="F199:G199"/>
    <mergeCell ref="B204:I204"/>
    <mergeCell ref="J204:M204"/>
    <mergeCell ref="B197:C197"/>
    <mergeCell ref="D197:E197"/>
    <mergeCell ref="F197:G197"/>
    <mergeCell ref="J197:K197"/>
    <mergeCell ref="B198:C198"/>
    <mergeCell ref="D198:E198"/>
    <mergeCell ref="F198:G198"/>
    <mergeCell ref="J198:K198"/>
    <mergeCell ref="J224:K224"/>
    <mergeCell ref="L224:M224"/>
    <mergeCell ref="L225:M225"/>
    <mergeCell ref="A226:M226"/>
    <mergeCell ref="A227:M227"/>
    <mergeCell ref="A213:M213"/>
    <mergeCell ref="A214:A215"/>
    <mergeCell ref="B214:G214"/>
    <mergeCell ref="H214:M214"/>
    <mergeCell ref="J223:K223"/>
    <mergeCell ref="L223:M223"/>
    <mergeCell ref="A211:B211"/>
    <mergeCell ref="C211:G211"/>
    <mergeCell ref="J211:M211"/>
    <mergeCell ref="A212:B212"/>
    <mergeCell ref="C212:G212"/>
    <mergeCell ref="H212:I212"/>
    <mergeCell ref="J212:M212"/>
    <mergeCell ref="A233:E233"/>
    <mergeCell ref="F233:J233"/>
    <mergeCell ref="K233:M233"/>
    <mergeCell ref="A234:E234"/>
    <mergeCell ref="F234:J234"/>
    <mergeCell ref="K234:M234"/>
    <mergeCell ref="A230:M230"/>
    <mergeCell ref="A231:E231"/>
    <mergeCell ref="F231:J231"/>
    <mergeCell ref="K231:M231"/>
    <mergeCell ref="A232:E232"/>
    <mergeCell ref="F232:J232"/>
    <mergeCell ref="K232:M232"/>
    <mergeCell ref="A228:E228"/>
    <mergeCell ref="F228:J228"/>
    <mergeCell ref="K228:M228"/>
    <mergeCell ref="A229:E229"/>
    <mergeCell ref="F229:J229"/>
    <mergeCell ref="K229:M229"/>
    <mergeCell ref="A245:G245"/>
    <mergeCell ref="H245:M245"/>
    <mergeCell ref="B246:C246"/>
    <mergeCell ref="F246:G246"/>
    <mergeCell ref="B247:C247"/>
    <mergeCell ref="D247:E247"/>
    <mergeCell ref="F247:G247"/>
    <mergeCell ref="J247:K247"/>
    <mergeCell ref="A238:F238"/>
    <mergeCell ref="G238:M238"/>
    <mergeCell ref="B239:M239"/>
    <mergeCell ref="B240:M240"/>
    <mergeCell ref="A241:C244"/>
    <mergeCell ref="D241:I244"/>
    <mergeCell ref="J241:M244"/>
    <mergeCell ref="A235:E235"/>
    <mergeCell ref="F235:J235"/>
    <mergeCell ref="K235:M235"/>
    <mergeCell ref="A236:M236"/>
    <mergeCell ref="A237:E237"/>
    <mergeCell ref="F237:J237"/>
    <mergeCell ref="K237:M237"/>
    <mergeCell ref="A260:B260"/>
    <mergeCell ref="C260:G260"/>
    <mergeCell ref="J260:M260"/>
    <mergeCell ref="A261:B261"/>
    <mergeCell ref="C261:G261"/>
    <mergeCell ref="J261:M261"/>
    <mergeCell ref="A256:M256"/>
    <mergeCell ref="B257:E257"/>
    <mergeCell ref="H257:J257"/>
    <mergeCell ref="A258:M258"/>
    <mergeCell ref="A259:M259"/>
    <mergeCell ref="B250:C250"/>
    <mergeCell ref="D250:E250"/>
    <mergeCell ref="F250:G250"/>
    <mergeCell ref="B255:I255"/>
    <mergeCell ref="J255:M255"/>
    <mergeCell ref="B248:C248"/>
    <mergeCell ref="D248:E248"/>
    <mergeCell ref="F248:G248"/>
    <mergeCell ref="J248:K248"/>
    <mergeCell ref="B249:C249"/>
    <mergeCell ref="D249:E249"/>
    <mergeCell ref="F249:G249"/>
    <mergeCell ref="J249:K249"/>
    <mergeCell ref="J275:K275"/>
    <mergeCell ref="L275:M275"/>
    <mergeCell ref="L276:M276"/>
    <mergeCell ref="A277:M277"/>
    <mergeCell ref="A278:M278"/>
    <mergeCell ref="A264:M264"/>
    <mergeCell ref="A265:A266"/>
    <mergeCell ref="B265:G265"/>
    <mergeCell ref="H265:M265"/>
    <mergeCell ref="J274:K274"/>
    <mergeCell ref="L274:M274"/>
    <mergeCell ref="A262:B262"/>
    <mergeCell ref="C262:G262"/>
    <mergeCell ref="J262:M262"/>
    <mergeCell ref="A263:B263"/>
    <mergeCell ref="C263:G263"/>
    <mergeCell ref="H263:I263"/>
    <mergeCell ref="J263:M263"/>
    <mergeCell ref="A284:E284"/>
    <mergeCell ref="F284:J284"/>
    <mergeCell ref="K284:M284"/>
    <mergeCell ref="A285:E285"/>
    <mergeCell ref="F285:J285"/>
    <mergeCell ref="K285:M285"/>
    <mergeCell ref="A281:M281"/>
    <mergeCell ref="A282:E282"/>
    <mergeCell ref="F282:J282"/>
    <mergeCell ref="K282:M282"/>
    <mergeCell ref="A283:E283"/>
    <mergeCell ref="F283:J283"/>
    <mergeCell ref="K283:M283"/>
    <mergeCell ref="A279:E279"/>
    <mergeCell ref="F279:J279"/>
    <mergeCell ref="K279:M279"/>
    <mergeCell ref="A280:E280"/>
    <mergeCell ref="F280:J280"/>
    <mergeCell ref="K280:M280"/>
    <mergeCell ref="A296:G296"/>
    <mergeCell ref="H296:M296"/>
    <mergeCell ref="B297:C297"/>
    <mergeCell ref="F297:G297"/>
    <mergeCell ref="B298:C298"/>
    <mergeCell ref="D298:E298"/>
    <mergeCell ref="F298:G298"/>
    <mergeCell ref="J298:K298"/>
    <mergeCell ref="A289:F289"/>
    <mergeCell ref="G289:M289"/>
    <mergeCell ref="B290:M290"/>
    <mergeCell ref="B291:M291"/>
    <mergeCell ref="A292:C295"/>
    <mergeCell ref="D292:I295"/>
    <mergeCell ref="J292:M295"/>
    <mergeCell ref="A286:E286"/>
    <mergeCell ref="F286:J286"/>
    <mergeCell ref="K286:M286"/>
    <mergeCell ref="A287:M287"/>
    <mergeCell ref="A288:E288"/>
    <mergeCell ref="F288:J288"/>
    <mergeCell ref="K288:M288"/>
    <mergeCell ref="A311:B311"/>
    <mergeCell ref="C311:G311"/>
    <mergeCell ref="J311:M311"/>
    <mergeCell ref="A312:B312"/>
    <mergeCell ref="C312:G312"/>
    <mergeCell ref="J312:M312"/>
    <mergeCell ref="A307:M307"/>
    <mergeCell ref="B308:E308"/>
    <mergeCell ref="H308:J308"/>
    <mergeCell ref="A309:M309"/>
    <mergeCell ref="A310:M310"/>
    <mergeCell ref="B301:C301"/>
    <mergeCell ref="D301:E301"/>
    <mergeCell ref="F301:G301"/>
    <mergeCell ref="B306:I306"/>
    <mergeCell ref="J306:M306"/>
    <mergeCell ref="B299:C299"/>
    <mergeCell ref="D299:E299"/>
    <mergeCell ref="F299:G299"/>
    <mergeCell ref="J299:K299"/>
    <mergeCell ref="B300:C300"/>
    <mergeCell ref="D300:E300"/>
    <mergeCell ref="F300:G300"/>
    <mergeCell ref="J300:K300"/>
    <mergeCell ref="J326:K326"/>
    <mergeCell ref="L326:M326"/>
    <mergeCell ref="L327:M327"/>
    <mergeCell ref="A328:M328"/>
    <mergeCell ref="A329:M329"/>
    <mergeCell ref="A315:M315"/>
    <mergeCell ref="A316:A317"/>
    <mergeCell ref="B316:G316"/>
    <mergeCell ref="H316:M316"/>
    <mergeCell ref="J325:K325"/>
    <mergeCell ref="L325:M325"/>
    <mergeCell ref="A313:B313"/>
    <mergeCell ref="C313:G313"/>
    <mergeCell ref="J313:M313"/>
    <mergeCell ref="A314:B314"/>
    <mergeCell ref="C314:G314"/>
    <mergeCell ref="H314:I314"/>
    <mergeCell ref="J314:M314"/>
    <mergeCell ref="A335:E335"/>
    <mergeCell ref="F335:J335"/>
    <mergeCell ref="K335:M335"/>
    <mergeCell ref="A336:E336"/>
    <mergeCell ref="F336:J336"/>
    <mergeCell ref="K336:M336"/>
    <mergeCell ref="A332:M332"/>
    <mergeCell ref="A333:E333"/>
    <mergeCell ref="F333:J333"/>
    <mergeCell ref="K333:M333"/>
    <mergeCell ref="A334:E334"/>
    <mergeCell ref="F334:J334"/>
    <mergeCell ref="K334:M334"/>
    <mergeCell ref="A330:E330"/>
    <mergeCell ref="F330:J330"/>
    <mergeCell ref="K330:M330"/>
    <mergeCell ref="A331:E331"/>
    <mergeCell ref="F331:J331"/>
    <mergeCell ref="K331:M331"/>
    <mergeCell ref="A347:G347"/>
    <mergeCell ref="H347:M347"/>
    <mergeCell ref="B348:C348"/>
    <mergeCell ref="F348:G348"/>
    <mergeCell ref="B349:C349"/>
    <mergeCell ref="D349:E349"/>
    <mergeCell ref="F349:G349"/>
    <mergeCell ref="J349:K349"/>
    <mergeCell ref="A340:F340"/>
    <mergeCell ref="G340:M340"/>
    <mergeCell ref="B341:M341"/>
    <mergeCell ref="B342:M342"/>
    <mergeCell ref="A343:C346"/>
    <mergeCell ref="D343:I346"/>
    <mergeCell ref="J343:M346"/>
    <mergeCell ref="A337:E337"/>
    <mergeCell ref="F337:J337"/>
    <mergeCell ref="K337:M337"/>
    <mergeCell ref="A338:M338"/>
    <mergeCell ref="A339:E339"/>
    <mergeCell ref="F339:J339"/>
    <mergeCell ref="K339:M339"/>
    <mergeCell ref="A362:B362"/>
    <mergeCell ref="C362:G362"/>
    <mergeCell ref="J362:M362"/>
    <mergeCell ref="A363:B363"/>
    <mergeCell ref="C363:G363"/>
    <mergeCell ref="J363:M363"/>
    <mergeCell ref="A358:M358"/>
    <mergeCell ref="B359:E359"/>
    <mergeCell ref="H359:J359"/>
    <mergeCell ref="A360:M360"/>
    <mergeCell ref="A361:M361"/>
    <mergeCell ref="B352:C352"/>
    <mergeCell ref="D352:E352"/>
    <mergeCell ref="F352:G352"/>
    <mergeCell ref="B357:I357"/>
    <mergeCell ref="J357:M357"/>
    <mergeCell ref="B350:C350"/>
    <mergeCell ref="D350:E350"/>
    <mergeCell ref="F350:G350"/>
    <mergeCell ref="J350:K350"/>
    <mergeCell ref="B351:C351"/>
    <mergeCell ref="D351:E351"/>
    <mergeCell ref="F351:G351"/>
    <mergeCell ref="J351:K351"/>
    <mergeCell ref="J377:K377"/>
    <mergeCell ref="L377:M377"/>
    <mergeCell ref="L378:M378"/>
    <mergeCell ref="A379:M379"/>
    <mergeCell ref="A380:M380"/>
    <mergeCell ref="A366:M366"/>
    <mergeCell ref="A367:A368"/>
    <mergeCell ref="B367:G367"/>
    <mergeCell ref="H367:M367"/>
    <mergeCell ref="J376:K376"/>
    <mergeCell ref="L376:M376"/>
    <mergeCell ref="A364:B364"/>
    <mergeCell ref="C364:G364"/>
    <mergeCell ref="J364:M364"/>
    <mergeCell ref="A365:B365"/>
    <mergeCell ref="C365:G365"/>
    <mergeCell ref="H365:I365"/>
    <mergeCell ref="J365:M365"/>
    <mergeCell ref="A386:E386"/>
    <mergeCell ref="F386:J386"/>
    <mergeCell ref="K386:M386"/>
    <mergeCell ref="A387:E387"/>
    <mergeCell ref="F387:J387"/>
    <mergeCell ref="K387:M387"/>
    <mergeCell ref="A383:M383"/>
    <mergeCell ref="A384:E384"/>
    <mergeCell ref="F384:J384"/>
    <mergeCell ref="K384:M384"/>
    <mergeCell ref="A385:E385"/>
    <mergeCell ref="F385:J385"/>
    <mergeCell ref="K385:M385"/>
    <mergeCell ref="A381:E381"/>
    <mergeCell ref="F381:J381"/>
    <mergeCell ref="K381:M381"/>
    <mergeCell ref="A382:E382"/>
    <mergeCell ref="F382:J382"/>
    <mergeCell ref="K382:M382"/>
    <mergeCell ref="A398:G398"/>
    <mergeCell ref="H398:M398"/>
    <mergeCell ref="B399:C399"/>
    <mergeCell ref="F399:G399"/>
    <mergeCell ref="B400:C400"/>
    <mergeCell ref="D400:E400"/>
    <mergeCell ref="F400:G400"/>
    <mergeCell ref="J400:K400"/>
    <mergeCell ref="A391:F391"/>
    <mergeCell ref="G391:M391"/>
    <mergeCell ref="B392:M392"/>
    <mergeCell ref="B393:M393"/>
    <mergeCell ref="A394:C397"/>
    <mergeCell ref="D394:I397"/>
    <mergeCell ref="J394:M397"/>
    <mergeCell ref="A388:E388"/>
    <mergeCell ref="F388:J388"/>
    <mergeCell ref="K388:M388"/>
    <mergeCell ref="A389:M389"/>
    <mergeCell ref="A390:E390"/>
    <mergeCell ref="F390:J390"/>
    <mergeCell ref="K390:M390"/>
    <mergeCell ref="A413:B413"/>
    <mergeCell ref="C413:G413"/>
    <mergeCell ref="J413:M413"/>
    <mergeCell ref="A414:B414"/>
    <mergeCell ref="C414:G414"/>
    <mergeCell ref="J414:M414"/>
    <mergeCell ref="A409:M409"/>
    <mergeCell ref="B410:E410"/>
    <mergeCell ref="H410:J410"/>
    <mergeCell ref="A411:M411"/>
    <mergeCell ref="A412:M412"/>
    <mergeCell ref="B403:C403"/>
    <mergeCell ref="D403:E403"/>
    <mergeCell ref="F403:G403"/>
    <mergeCell ref="B408:I408"/>
    <mergeCell ref="J408:M408"/>
    <mergeCell ref="B401:C401"/>
    <mergeCell ref="D401:E401"/>
    <mergeCell ref="F401:G401"/>
    <mergeCell ref="J401:K401"/>
    <mergeCell ref="B402:C402"/>
    <mergeCell ref="D402:E402"/>
    <mergeCell ref="F402:G402"/>
    <mergeCell ref="J402:K402"/>
    <mergeCell ref="J428:K428"/>
    <mergeCell ref="L428:M428"/>
    <mergeCell ref="L429:M429"/>
    <mergeCell ref="A430:M430"/>
    <mergeCell ref="A431:M431"/>
    <mergeCell ref="A417:M417"/>
    <mergeCell ref="A418:A419"/>
    <mergeCell ref="B418:G418"/>
    <mergeCell ref="H418:M418"/>
    <mergeCell ref="J427:K427"/>
    <mergeCell ref="L427:M427"/>
    <mergeCell ref="A415:B415"/>
    <mergeCell ref="C415:G415"/>
    <mergeCell ref="J415:M415"/>
    <mergeCell ref="A416:B416"/>
    <mergeCell ref="C416:G416"/>
    <mergeCell ref="H416:I416"/>
    <mergeCell ref="J416:M416"/>
    <mergeCell ref="A437:E437"/>
    <mergeCell ref="F437:J437"/>
    <mergeCell ref="K437:M437"/>
    <mergeCell ref="A438:E438"/>
    <mergeCell ref="F438:J438"/>
    <mergeCell ref="K438:M438"/>
    <mergeCell ref="A434:M434"/>
    <mergeCell ref="A435:E435"/>
    <mergeCell ref="F435:J435"/>
    <mergeCell ref="K435:M435"/>
    <mergeCell ref="A436:E436"/>
    <mergeCell ref="F436:J436"/>
    <mergeCell ref="K436:M436"/>
    <mergeCell ref="A432:E432"/>
    <mergeCell ref="F432:J432"/>
    <mergeCell ref="K432:M432"/>
    <mergeCell ref="A433:E433"/>
    <mergeCell ref="F433:J433"/>
    <mergeCell ref="K433:M433"/>
    <mergeCell ref="A449:G449"/>
    <mergeCell ref="H449:M449"/>
    <mergeCell ref="B450:C450"/>
    <mergeCell ref="F450:G450"/>
    <mergeCell ref="B451:C451"/>
    <mergeCell ref="D451:E451"/>
    <mergeCell ref="F451:G451"/>
    <mergeCell ref="J451:K451"/>
    <mergeCell ref="A442:F442"/>
    <mergeCell ref="G442:M442"/>
    <mergeCell ref="B443:M443"/>
    <mergeCell ref="B444:M444"/>
    <mergeCell ref="A445:C448"/>
    <mergeCell ref="D445:I448"/>
    <mergeCell ref="J445:M448"/>
    <mergeCell ref="A439:E439"/>
    <mergeCell ref="F439:J439"/>
    <mergeCell ref="K439:M439"/>
    <mergeCell ref="A440:M440"/>
    <mergeCell ref="A441:E441"/>
    <mergeCell ref="F441:J441"/>
    <mergeCell ref="K441:M441"/>
    <mergeCell ref="A464:B464"/>
    <mergeCell ref="C464:G464"/>
    <mergeCell ref="J464:M464"/>
    <mergeCell ref="A465:B465"/>
    <mergeCell ref="C465:G465"/>
    <mergeCell ref="J465:M465"/>
    <mergeCell ref="A460:M460"/>
    <mergeCell ref="B461:E461"/>
    <mergeCell ref="H461:J461"/>
    <mergeCell ref="A462:M462"/>
    <mergeCell ref="A463:M463"/>
    <mergeCell ref="B454:C454"/>
    <mergeCell ref="D454:E454"/>
    <mergeCell ref="F454:G454"/>
    <mergeCell ref="B459:I459"/>
    <mergeCell ref="J459:M459"/>
    <mergeCell ref="B452:C452"/>
    <mergeCell ref="D452:E452"/>
    <mergeCell ref="F452:G452"/>
    <mergeCell ref="J452:K452"/>
    <mergeCell ref="B453:C453"/>
    <mergeCell ref="D453:E453"/>
    <mergeCell ref="F453:G453"/>
    <mergeCell ref="J453:K453"/>
    <mergeCell ref="J479:K479"/>
    <mergeCell ref="L479:M479"/>
    <mergeCell ref="L480:M480"/>
    <mergeCell ref="A481:M481"/>
    <mergeCell ref="A482:M482"/>
    <mergeCell ref="A468:M468"/>
    <mergeCell ref="A469:A470"/>
    <mergeCell ref="B469:G469"/>
    <mergeCell ref="H469:M469"/>
    <mergeCell ref="J478:K478"/>
    <mergeCell ref="L478:M478"/>
    <mergeCell ref="A466:B466"/>
    <mergeCell ref="C466:G466"/>
    <mergeCell ref="J466:M466"/>
    <mergeCell ref="A467:B467"/>
    <mergeCell ref="C467:G467"/>
    <mergeCell ref="H467:I467"/>
    <mergeCell ref="J467:M467"/>
    <mergeCell ref="A488:E488"/>
    <mergeCell ref="F488:J488"/>
    <mergeCell ref="K488:M488"/>
    <mergeCell ref="A489:E489"/>
    <mergeCell ref="F489:J489"/>
    <mergeCell ref="K489:M489"/>
    <mergeCell ref="A485:M485"/>
    <mergeCell ref="A486:E486"/>
    <mergeCell ref="F486:J486"/>
    <mergeCell ref="K486:M486"/>
    <mergeCell ref="A487:E487"/>
    <mergeCell ref="F487:J487"/>
    <mergeCell ref="K487:M487"/>
    <mergeCell ref="A483:E483"/>
    <mergeCell ref="F483:J483"/>
    <mergeCell ref="K483:M483"/>
    <mergeCell ref="A484:E484"/>
    <mergeCell ref="F484:J484"/>
    <mergeCell ref="K484:M484"/>
    <mergeCell ref="A500:G500"/>
    <mergeCell ref="H500:M500"/>
    <mergeCell ref="B501:C501"/>
    <mergeCell ref="F501:G501"/>
    <mergeCell ref="B502:C502"/>
    <mergeCell ref="D502:E502"/>
    <mergeCell ref="F502:G502"/>
    <mergeCell ref="J502:K502"/>
    <mergeCell ref="A493:F493"/>
    <mergeCell ref="G493:M493"/>
    <mergeCell ref="B494:M494"/>
    <mergeCell ref="B495:M495"/>
    <mergeCell ref="A496:C499"/>
    <mergeCell ref="D496:I499"/>
    <mergeCell ref="J496:M499"/>
    <mergeCell ref="A490:E490"/>
    <mergeCell ref="F490:J490"/>
    <mergeCell ref="K490:M490"/>
    <mergeCell ref="A491:M491"/>
    <mergeCell ref="A492:E492"/>
    <mergeCell ref="F492:J492"/>
    <mergeCell ref="K492:M492"/>
    <mergeCell ref="A515:B515"/>
    <mergeCell ref="C515:G515"/>
    <mergeCell ref="J515:M515"/>
    <mergeCell ref="A516:B516"/>
    <mergeCell ref="C516:G516"/>
    <mergeCell ref="J516:M516"/>
    <mergeCell ref="A511:M511"/>
    <mergeCell ref="B512:E512"/>
    <mergeCell ref="H512:J512"/>
    <mergeCell ref="A513:M513"/>
    <mergeCell ref="A514:M514"/>
    <mergeCell ref="B505:C505"/>
    <mergeCell ref="D505:E505"/>
    <mergeCell ref="F505:G505"/>
    <mergeCell ref="B510:I510"/>
    <mergeCell ref="J510:M510"/>
    <mergeCell ref="B503:C503"/>
    <mergeCell ref="D503:E503"/>
    <mergeCell ref="F503:G503"/>
    <mergeCell ref="J503:K503"/>
    <mergeCell ref="B504:C504"/>
    <mergeCell ref="D504:E504"/>
    <mergeCell ref="F504:G504"/>
    <mergeCell ref="J504:K504"/>
    <mergeCell ref="J530:K530"/>
    <mergeCell ref="L530:M530"/>
    <mergeCell ref="L531:M531"/>
    <mergeCell ref="A532:M532"/>
    <mergeCell ref="A533:M533"/>
    <mergeCell ref="A519:M519"/>
    <mergeCell ref="A520:A521"/>
    <mergeCell ref="B520:G520"/>
    <mergeCell ref="H520:M520"/>
    <mergeCell ref="J529:K529"/>
    <mergeCell ref="L529:M529"/>
    <mergeCell ref="A517:B517"/>
    <mergeCell ref="C517:G517"/>
    <mergeCell ref="J517:M517"/>
    <mergeCell ref="A518:B518"/>
    <mergeCell ref="C518:G518"/>
    <mergeCell ref="H518:I518"/>
    <mergeCell ref="J518:M518"/>
    <mergeCell ref="A539:E539"/>
    <mergeCell ref="F539:J539"/>
    <mergeCell ref="K539:M539"/>
    <mergeCell ref="A540:E540"/>
    <mergeCell ref="F540:J540"/>
    <mergeCell ref="K540:M540"/>
    <mergeCell ref="A536:M536"/>
    <mergeCell ref="A537:E537"/>
    <mergeCell ref="F537:J537"/>
    <mergeCell ref="K537:M537"/>
    <mergeCell ref="A538:E538"/>
    <mergeCell ref="F538:J538"/>
    <mergeCell ref="K538:M538"/>
    <mergeCell ref="A534:E534"/>
    <mergeCell ref="F534:J534"/>
    <mergeCell ref="K534:M534"/>
    <mergeCell ref="A535:E535"/>
    <mergeCell ref="F535:J535"/>
    <mergeCell ref="K535:M535"/>
    <mergeCell ref="A551:G551"/>
    <mergeCell ref="H551:M551"/>
    <mergeCell ref="B552:C552"/>
    <mergeCell ref="F552:G552"/>
    <mergeCell ref="B553:C553"/>
    <mergeCell ref="D553:E553"/>
    <mergeCell ref="F553:G553"/>
    <mergeCell ref="J553:K553"/>
    <mergeCell ref="A544:F544"/>
    <mergeCell ref="G544:M544"/>
    <mergeCell ref="B545:M545"/>
    <mergeCell ref="B546:M546"/>
    <mergeCell ref="A547:C550"/>
    <mergeCell ref="D547:I550"/>
    <mergeCell ref="J547:M550"/>
    <mergeCell ref="A541:E541"/>
    <mergeCell ref="F541:J541"/>
    <mergeCell ref="K541:M541"/>
    <mergeCell ref="A542:M542"/>
    <mergeCell ref="A543:E543"/>
    <mergeCell ref="F543:J543"/>
    <mergeCell ref="K543:M543"/>
    <mergeCell ref="A566:B566"/>
    <mergeCell ref="C566:G566"/>
    <mergeCell ref="J566:M566"/>
    <mergeCell ref="A567:B567"/>
    <mergeCell ref="C567:G567"/>
    <mergeCell ref="J567:M567"/>
    <mergeCell ref="A562:M562"/>
    <mergeCell ref="B563:E563"/>
    <mergeCell ref="H563:J563"/>
    <mergeCell ref="A564:M564"/>
    <mergeCell ref="A565:M565"/>
    <mergeCell ref="B556:C556"/>
    <mergeCell ref="D556:E556"/>
    <mergeCell ref="F556:G556"/>
    <mergeCell ref="B561:I561"/>
    <mergeCell ref="J561:M561"/>
    <mergeCell ref="B554:C554"/>
    <mergeCell ref="D554:E554"/>
    <mergeCell ref="F554:G554"/>
    <mergeCell ref="J554:K554"/>
    <mergeCell ref="B555:C555"/>
    <mergeCell ref="D555:E555"/>
    <mergeCell ref="F555:G555"/>
    <mergeCell ref="J555:K555"/>
    <mergeCell ref="J581:K581"/>
    <mergeCell ref="L581:M581"/>
    <mergeCell ref="L582:M582"/>
    <mergeCell ref="A583:M583"/>
    <mergeCell ref="A584:M584"/>
    <mergeCell ref="A570:M570"/>
    <mergeCell ref="A571:A572"/>
    <mergeCell ref="B571:G571"/>
    <mergeCell ref="H571:M571"/>
    <mergeCell ref="J580:K580"/>
    <mergeCell ref="L580:M580"/>
    <mergeCell ref="A568:B568"/>
    <mergeCell ref="C568:G568"/>
    <mergeCell ref="J568:M568"/>
    <mergeCell ref="A569:B569"/>
    <mergeCell ref="C569:G569"/>
    <mergeCell ref="H569:I569"/>
    <mergeCell ref="J569:M569"/>
    <mergeCell ref="A590:E590"/>
    <mergeCell ref="F590:J590"/>
    <mergeCell ref="K590:M590"/>
    <mergeCell ref="A591:E591"/>
    <mergeCell ref="F591:J591"/>
    <mergeCell ref="K591:M591"/>
    <mergeCell ref="A587:M587"/>
    <mergeCell ref="A588:E588"/>
    <mergeCell ref="F588:J588"/>
    <mergeCell ref="K588:M588"/>
    <mergeCell ref="A589:E589"/>
    <mergeCell ref="F589:J589"/>
    <mergeCell ref="K589:M589"/>
    <mergeCell ref="A585:E585"/>
    <mergeCell ref="F585:J585"/>
    <mergeCell ref="K585:M585"/>
    <mergeCell ref="A586:E586"/>
    <mergeCell ref="F586:J586"/>
    <mergeCell ref="K586:M586"/>
    <mergeCell ref="A602:G602"/>
    <mergeCell ref="H602:M602"/>
    <mergeCell ref="B603:C603"/>
    <mergeCell ref="F603:G603"/>
    <mergeCell ref="B604:C604"/>
    <mergeCell ref="D604:E604"/>
    <mergeCell ref="F604:G604"/>
    <mergeCell ref="J604:K604"/>
    <mergeCell ref="A595:F595"/>
    <mergeCell ref="G595:M595"/>
    <mergeCell ref="B596:M596"/>
    <mergeCell ref="B597:M597"/>
    <mergeCell ref="A598:C601"/>
    <mergeCell ref="D598:I601"/>
    <mergeCell ref="J598:M601"/>
    <mergeCell ref="A592:E592"/>
    <mergeCell ref="F592:J592"/>
    <mergeCell ref="K592:M592"/>
    <mergeCell ref="A593:M593"/>
    <mergeCell ref="A594:E594"/>
    <mergeCell ref="F594:J594"/>
    <mergeCell ref="K594:M594"/>
    <mergeCell ref="A617:B617"/>
    <mergeCell ref="C617:G617"/>
    <mergeCell ref="J617:M617"/>
    <mergeCell ref="A618:B618"/>
    <mergeCell ref="C618:G618"/>
    <mergeCell ref="J618:M618"/>
    <mergeCell ref="A613:M613"/>
    <mergeCell ref="B614:E614"/>
    <mergeCell ref="H614:J614"/>
    <mergeCell ref="A615:M615"/>
    <mergeCell ref="A616:M616"/>
    <mergeCell ref="B607:C607"/>
    <mergeCell ref="D607:E607"/>
    <mergeCell ref="F607:G607"/>
    <mergeCell ref="B612:I612"/>
    <mergeCell ref="J612:M612"/>
    <mergeCell ref="B605:C605"/>
    <mergeCell ref="D605:E605"/>
    <mergeCell ref="F605:G605"/>
    <mergeCell ref="J605:K605"/>
    <mergeCell ref="B606:C606"/>
    <mergeCell ref="D606:E606"/>
    <mergeCell ref="F606:G606"/>
    <mergeCell ref="J606:K606"/>
    <mergeCell ref="J632:K632"/>
    <mergeCell ref="L632:M632"/>
    <mergeCell ref="L633:M633"/>
    <mergeCell ref="A634:M634"/>
    <mergeCell ref="A635:M635"/>
    <mergeCell ref="A621:M621"/>
    <mergeCell ref="A622:A623"/>
    <mergeCell ref="B622:G622"/>
    <mergeCell ref="H622:M622"/>
    <mergeCell ref="J631:K631"/>
    <mergeCell ref="L631:M631"/>
    <mergeCell ref="A619:B619"/>
    <mergeCell ref="C619:G619"/>
    <mergeCell ref="J619:M619"/>
    <mergeCell ref="A620:B620"/>
    <mergeCell ref="C620:G620"/>
    <mergeCell ref="H620:I620"/>
    <mergeCell ref="J620:M620"/>
    <mergeCell ref="A641:E641"/>
    <mergeCell ref="F641:J641"/>
    <mergeCell ref="K641:M641"/>
    <mergeCell ref="A642:E642"/>
    <mergeCell ref="F642:J642"/>
    <mergeCell ref="K642:M642"/>
    <mergeCell ref="A638:M638"/>
    <mergeCell ref="A639:E639"/>
    <mergeCell ref="F639:J639"/>
    <mergeCell ref="K639:M639"/>
    <mergeCell ref="A640:E640"/>
    <mergeCell ref="F640:J640"/>
    <mergeCell ref="K640:M640"/>
    <mergeCell ref="A636:E636"/>
    <mergeCell ref="F636:J636"/>
    <mergeCell ref="K636:M636"/>
    <mergeCell ref="A637:E637"/>
    <mergeCell ref="F637:J637"/>
    <mergeCell ref="K637:M637"/>
    <mergeCell ref="A653:G653"/>
    <mergeCell ref="H653:M653"/>
    <mergeCell ref="B654:C654"/>
    <mergeCell ref="F654:G654"/>
    <mergeCell ref="B655:C655"/>
    <mergeCell ref="D655:E655"/>
    <mergeCell ref="F655:G655"/>
    <mergeCell ref="J655:K655"/>
    <mergeCell ref="A646:F646"/>
    <mergeCell ref="G646:M646"/>
    <mergeCell ref="B647:M647"/>
    <mergeCell ref="B648:M648"/>
    <mergeCell ref="A649:C652"/>
    <mergeCell ref="D649:I652"/>
    <mergeCell ref="J649:M652"/>
    <mergeCell ref="A643:E643"/>
    <mergeCell ref="F643:J643"/>
    <mergeCell ref="K643:M643"/>
    <mergeCell ref="A644:M644"/>
    <mergeCell ref="A645:E645"/>
    <mergeCell ref="F645:J645"/>
    <mergeCell ref="K645:M645"/>
    <mergeCell ref="A668:B668"/>
    <mergeCell ref="C668:G668"/>
    <mergeCell ref="J668:M668"/>
    <mergeCell ref="A669:B669"/>
    <mergeCell ref="C669:G669"/>
    <mergeCell ref="J669:M669"/>
    <mergeCell ref="A664:M664"/>
    <mergeCell ref="B665:E665"/>
    <mergeCell ref="H665:J665"/>
    <mergeCell ref="A666:M666"/>
    <mergeCell ref="A667:M667"/>
    <mergeCell ref="B658:C658"/>
    <mergeCell ref="D658:E658"/>
    <mergeCell ref="F658:G658"/>
    <mergeCell ref="B663:I663"/>
    <mergeCell ref="J663:M663"/>
    <mergeCell ref="B656:C656"/>
    <mergeCell ref="D656:E656"/>
    <mergeCell ref="F656:G656"/>
    <mergeCell ref="J656:K656"/>
    <mergeCell ref="B657:C657"/>
    <mergeCell ref="D657:E657"/>
    <mergeCell ref="F657:G657"/>
    <mergeCell ref="J657:K657"/>
    <mergeCell ref="J683:K683"/>
    <mergeCell ref="L683:M683"/>
    <mergeCell ref="L684:M684"/>
    <mergeCell ref="A685:M685"/>
    <mergeCell ref="A686:M686"/>
    <mergeCell ref="A672:M672"/>
    <mergeCell ref="A673:A674"/>
    <mergeCell ref="B673:G673"/>
    <mergeCell ref="H673:M673"/>
    <mergeCell ref="J682:K682"/>
    <mergeCell ref="L682:M682"/>
    <mergeCell ref="A670:B670"/>
    <mergeCell ref="C670:G670"/>
    <mergeCell ref="J670:M670"/>
    <mergeCell ref="A671:B671"/>
    <mergeCell ref="C671:G671"/>
    <mergeCell ref="H671:I671"/>
    <mergeCell ref="J671:M671"/>
    <mergeCell ref="A692:E692"/>
    <mergeCell ref="F692:J692"/>
    <mergeCell ref="K692:M692"/>
    <mergeCell ref="A693:E693"/>
    <mergeCell ref="F693:J693"/>
    <mergeCell ref="K693:M693"/>
    <mergeCell ref="A689:M689"/>
    <mergeCell ref="A690:E690"/>
    <mergeCell ref="F690:J690"/>
    <mergeCell ref="K690:M690"/>
    <mergeCell ref="A691:E691"/>
    <mergeCell ref="F691:J691"/>
    <mergeCell ref="K691:M691"/>
    <mergeCell ref="A687:E687"/>
    <mergeCell ref="F687:J687"/>
    <mergeCell ref="K687:M687"/>
    <mergeCell ref="A688:E688"/>
    <mergeCell ref="F688:J688"/>
    <mergeCell ref="K688:M688"/>
    <mergeCell ref="A704:G704"/>
    <mergeCell ref="H704:M704"/>
    <mergeCell ref="B705:C705"/>
    <mergeCell ref="F705:G705"/>
    <mergeCell ref="B706:C706"/>
    <mergeCell ref="D706:E706"/>
    <mergeCell ref="F706:G706"/>
    <mergeCell ref="J706:K706"/>
    <mergeCell ref="A697:F697"/>
    <mergeCell ref="G697:M697"/>
    <mergeCell ref="B698:M698"/>
    <mergeCell ref="B699:M699"/>
    <mergeCell ref="A700:C703"/>
    <mergeCell ref="D700:I703"/>
    <mergeCell ref="J700:M703"/>
    <mergeCell ref="A694:E694"/>
    <mergeCell ref="F694:J694"/>
    <mergeCell ref="K694:M694"/>
    <mergeCell ref="A695:M695"/>
    <mergeCell ref="A696:E696"/>
    <mergeCell ref="F696:J696"/>
    <mergeCell ref="K696:M696"/>
    <mergeCell ref="A720:B720"/>
    <mergeCell ref="C720:G720"/>
    <mergeCell ref="J720:M720"/>
    <mergeCell ref="A721:B721"/>
    <mergeCell ref="C721:G721"/>
    <mergeCell ref="J721:M721"/>
    <mergeCell ref="A716:M716"/>
    <mergeCell ref="B717:E717"/>
    <mergeCell ref="H717:J717"/>
    <mergeCell ref="A718:M718"/>
    <mergeCell ref="A719:M719"/>
    <mergeCell ref="B709:C709"/>
    <mergeCell ref="D709:E709"/>
    <mergeCell ref="F709:G709"/>
    <mergeCell ref="B715:I715"/>
    <mergeCell ref="J715:M715"/>
    <mergeCell ref="B707:C707"/>
    <mergeCell ref="D707:E707"/>
    <mergeCell ref="F707:G707"/>
    <mergeCell ref="J707:K707"/>
    <mergeCell ref="B708:C708"/>
    <mergeCell ref="D708:E708"/>
    <mergeCell ref="F708:G708"/>
    <mergeCell ref="J708:K708"/>
    <mergeCell ref="J735:K735"/>
    <mergeCell ref="L735:M735"/>
    <mergeCell ref="L736:M736"/>
    <mergeCell ref="A737:M737"/>
    <mergeCell ref="A738:M738"/>
    <mergeCell ref="A724:M724"/>
    <mergeCell ref="A725:A726"/>
    <mergeCell ref="B725:G725"/>
    <mergeCell ref="H725:M725"/>
    <mergeCell ref="J734:K734"/>
    <mergeCell ref="L734:M734"/>
    <mergeCell ref="A722:B722"/>
    <mergeCell ref="C722:G722"/>
    <mergeCell ref="J722:M722"/>
    <mergeCell ref="A723:B723"/>
    <mergeCell ref="C723:G723"/>
    <mergeCell ref="H723:I723"/>
    <mergeCell ref="J723:M723"/>
    <mergeCell ref="A744:E744"/>
    <mergeCell ref="F744:J744"/>
    <mergeCell ref="K744:M744"/>
    <mergeCell ref="A745:E745"/>
    <mergeCell ref="F745:J745"/>
    <mergeCell ref="K745:M745"/>
    <mergeCell ref="A741:M741"/>
    <mergeCell ref="A742:E742"/>
    <mergeCell ref="F742:J742"/>
    <mergeCell ref="K742:M742"/>
    <mergeCell ref="A743:E743"/>
    <mergeCell ref="F743:J743"/>
    <mergeCell ref="K743:M743"/>
    <mergeCell ref="A739:E739"/>
    <mergeCell ref="F739:J739"/>
    <mergeCell ref="K739:M739"/>
    <mergeCell ref="A740:E740"/>
    <mergeCell ref="F740:J740"/>
    <mergeCell ref="K740:M740"/>
    <mergeCell ref="A756:G756"/>
    <mergeCell ref="H756:M756"/>
    <mergeCell ref="B757:C757"/>
    <mergeCell ref="F757:G757"/>
    <mergeCell ref="B758:C758"/>
    <mergeCell ref="D758:E758"/>
    <mergeCell ref="F758:G758"/>
    <mergeCell ref="J758:K758"/>
    <mergeCell ref="A749:F749"/>
    <mergeCell ref="G749:M749"/>
    <mergeCell ref="B750:M750"/>
    <mergeCell ref="B751:M751"/>
    <mergeCell ref="A752:C755"/>
    <mergeCell ref="D752:I755"/>
    <mergeCell ref="J752:M755"/>
    <mergeCell ref="A746:E746"/>
    <mergeCell ref="F746:J746"/>
    <mergeCell ref="K746:M746"/>
    <mergeCell ref="A747:M747"/>
    <mergeCell ref="A748:E748"/>
    <mergeCell ref="F748:J748"/>
    <mergeCell ref="K748:M748"/>
    <mergeCell ref="A771:B771"/>
    <mergeCell ref="C771:G771"/>
    <mergeCell ref="J771:M771"/>
    <mergeCell ref="A772:B772"/>
    <mergeCell ref="C772:G772"/>
    <mergeCell ref="J772:M772"/>
    <mergeCell ref="A767:M767"/>
    <mergeCell ref="B768:E768"/>
    <mergeCell ref="H768:J768"/>
    <mergeCell ref="A769:M769"/>
    <mergeCell ref="A770:M770"/>
    <mergeCell ref="B761:C761"/>
    <mergeCell ref="D761:E761"/>
    <mergeCell ref="F761:G761"/>
    <mergeCell ref="B766:I766"/>
    <mergeCell ref="J766:M766"/>
    <mergeCell ref="B759:C759"/>
    <mergeCell ref="D759:E759"/>
    <mergeCell ref="F759:G759"/>
    <mergeCell ref="J759:K759"/>
    <mergeCell ref="B760:C760"/>
    <mergeCell ref="D760:E760"/>
    <mergeCell ref="F760:G760"/>
    <mergeCell ref="J760:K760"/>
    <mergeCell ref="J786:K786"/>
    <mergeCell ref="L786:M786"/>
    <mergeCell ref="L787:M787"/>
    <mergeCell ref="A788:M788"/>
    <mergeCell ref="A789:M789"/>
    <mergeCell ref="A775:M775"/>
    <mergeCell ref="A776:A777"/>
    <mergeCell ref="B776:G776"/>
    <mergeCell ref="H776:M776"/>
    <mergeCell ref="J785:K785"/>
    <mergeCell ref="L785:M785"/>
    <mergeCell ref="A773:B773"/>
    <mergeCell ref="C773:G773"/>
    <mergeCell ref="J773:M773"/>
    <mergeCell ref="A774:B774"/>
    <mergeCell ref="C774:G774"/>
    <mergeCell ref="H774:I774"/>
    <mergeCell ref="J774:M774"/>
    <mergeCell ref="A795:E795"/>
    <mergeCell ref="F795:J795"/>
    <mergeCell ref="K795:M795"/>
    <mergeCell ref="A796:E796"/>
    <mergeCell ref="F796:J796"/>
    <mergeCell ref="K796:M796"/>
    <mergeCell ref="A792:M792"/>
    <mergeCell ref="A793:E793"/>
    <mergeCell ref="F793:J793"/>
    <mergeCell ref="K793:M793"/>
    <mergeCell ref="A794:E794"/>
    <mergeCell ref="F794:J794"/>
    <mergeCell ref="K794:M794"/>
    <mergeCell ref="A790:E790"/>
    <mergeCell ref="F790:J790"/>
    <mergeCell ref="K790:M790"/>
    <mergeCell ref="A791:E791"/>
    <mergeCell ref="F791:J791"/>
    <mergeCell ref="K791:M791"/>
    <mergeCell ref="A807:G807"/>
    <mergeCell ref="H807:M807"/>
    <mergeCell ref="B808:C808"/>
    <mergeCell ref="F808:G808"/>
    <mergeCell ref="B809:C809"/>
    <mergeCell ref="D809:E809"/>
    <mergeCell ref="F809:G809"/>
    <mergeCell ref="J809:K809"/>
    <mergeCell ref="A800:F800"/>
    <mergeCell ref="G800:M800"/>
    <mergeCell ref="B801:M801"/>
    <mergeCell ref="B802:M802"/>
    <mergeCell ref="A803:C806"/>
    <mergeCell ref="D803:I806"/>
    <mergeCell ref="J803:M806"/>
    <mergeCell ref="A797:E797"/>
    <mergeCell ref="F797:J797"/>
    <mergeCell ref="K797:M797"/>
    <mergeCell ref="A798:M798"/>
    <mergeCell ref="A799:E799"/>
    <mergeCell ref="F799:J799"/>
    <mergeCell ref="K799:M799"/>
    <mergeCell ref="A822:B822"/>
    <mergeCell ref="C822:G822"/>
    <mergeCell ref="J822:M822"/>
    <mergeCell ref="A823:B823"/>
    <mergeCell ref="C823:G823"/>
    <mergeCell ref="J823:M823"/>
    <mergeCell ref="A818:M818"/>
    <mergeCell ref="B819:E819"/>
    <mergeCell ref="H819:J819"/>
    <mergeCell ref="A820:M820"/>
    <mergeCell ref="A821:M821"/>
    <mergeCell ref="B812:C812"/>
    <mergeCell ref="D812:E812"/>
    <mergeCell ref="F812:G812"/>
    <mergeCell ref="B817:I817"/>
    <mergeCell ref="J817:M817"/>
    <mergeCell ref="B810:C810"/>
    <mergeCell ref="D810:E810"/>
    <mergeCell ref="F810:G810"/>
    <mergeCell ref="J810:K810"/>
    <mergeCell ref="B811:C811"/>
    <mergeCell ref="D811:E811"/>
    <mergeCell ref="F811:G811"/>
    <mergeCell ref="J811:K811"/>
    <mergeCell ref="J837:K837"/>
    <mergeCell ref="L837:M837"/>
    <mergeCell ref="L838:M838"/>
    <mergeCell ref="A839:M839"/>
    <mergeCell ref="A840:M840"/>
    <mergeCell ref="A826:M826"/>
    <mergeCell ref="A827:A828"/>
    <mergeCell ref="B827:G827"/>
    <mergeCell ref="H827:M827"/>
    <mergeCell ref="J836:K836"/>
    <mergeCell ref="L836:M836"/>
    <mergeCell ref="A824:B824"/>
    <mergeCell ref="C824:G824"/>
    <mergeCell ref="J824:M824"/>
    <mergeCell ref="A825:B825"/>
    <mergeCell ref="C825:G825"/>
    <mergeCell ref="H825:I825"/>
    <mergeCell ref="J825:M825"/>
    <mergeCell ref="A846:E846"/>
    <mergeCell ref="F846:J846"/>
    <mergeCell ref="K846:M846"/>
    <mergeCell ref="A847:E847"/>
    <mergeCell ref="F847:J847"/>
    <mergeCell ref="K847:M847"/>
    <mergeCell ref="A843:M843"/>
    <mergeCell ref="A844:E844"/>
    <mergeCell ref="F844:J844"/>
    <mergeCell ref="K844:M844"/>
    <mergeCell ref="A845:E845"/>
    <mergeCell ref="F845:J845"/>
    <mergeCell ref="K845:M845"/>
    <mergeCell ref="A841:E841"/>
    <mergeCell ref="F841:J841"/>
    <mergeCell ref="K841:M841"/>
    <mergeCell ref="A842:E842"/>
    <mergeCell ref="F842:J842"/>
    <mergeCell ref="K842:M842"/>
    <mergeCell ref="A858:G858"/>
    <mergeCell ref="H858:M858"/>
    <mergeCell ref="B859:C859"/>
    <mergeCell ref="F859:G859"/>
    <mergeCell ref="B860:C860"/>
    <mergeCell ref="D860:E860"/>
    <mergeCell ref="F860:G860"/>
    <mergeCell ref="J860:K860"/>
    <mergeCell ref="A851:F851"/>
    <mergeCell ref="G851:M851"/>
    <mergeCell ref="B852:M852"/>
    <mergeCell ref="B853:M853"/>
    <mergeCell ref="A854:C857"/>
    <mergeCell ref="D854:I857"/>
    <mergeCell ref="J854:M857"/>
    <mergeCell ref="A848:E848"/>
    <mergeCell ref="F848:J848"/>
    <mergeCell ref="K848:M848"/>
    <mergeCell ref="A849:M849"/>
    <mergeCell ref="A850:E850"/>
    <mergeCell ref="F850:J850"/>
    <mergeCell ref="K850:M850"/>
    <mergeCell ref="A873:B873"/>
    <mergeCell ref="C873:G873"/>
    <mergeCell ref="J873:M873"/>
    <mergeCell ref="A874:B874"/>
    <mergeCell ref="C874:G874"/>
    <mergeCell ref="J874:M874"/>
    <mergeCell ref="A869:M869"/>
    <mergeCell ref="B870:E870"/>
    <mergeCell ref="H870:J870"/>
    <mergeCell ref="A871:M871"/>
    <mergeCell ref="A872:M872"/>
    <mergeCell ref="B863:C863"/>
    <mergeCell ref="D863:E863"/>
    <mergeCell ref="F863:G863"/>
    <mergeCell ref="B868:I868"/>
    <mergeCell ref="J868:M868"/>
    <mergeCell ref="B861:C861"/>
    <mergeCell ref="D861:E861"/>
    <mergeCell ref="F861:G861"/>
    <mergeCell ref="J861:K861"/>
    <mergeCell ref="B862:C862"/>
    <mergeCell ref="D862:E862"/>
    <mergeCell ref="F862:G862"/>
    <mergeCell ref="J862:K862"/>
    <mergeCell ref="J888:K888"/>
    <mergeCell ref="L888:M888"/>
    <mergeCell ref="L889:M889"/>
    <mergeCell ref="A890:M890"/>
    <mergeCell ref="A891:M891"/>
    <mergeCell ref="A877:M877"/>
    <mergeCell ref="A878:A879"/>
    <mergeCell ref="B878:G878"/>
    <mergeCell ref="H878:M878"/>
    <mergeCell ref="J887:K887"/>
    <mergeCell ref="L887:M887"/>
    <mergeCell ref="A875:B875"/>
    <mergeCell ref="C875:G875"/>
    <mergeCell ref="J875:M875"/>
    <mergeCell ref="A876:B876"/>
    <mergeCell ref="C876:G876"/>
    <mergeCell ref="H876:I876"/>
    <mergeCell ref="J876:M876"/>
    <mergeCell ref="A897:E897"/>
    <mergeCell ref="F897:J897"/>
    <mergeCell ref="K897:M897"/>
    <mergeCell ref="A898:E898"/>
    <mergeCell ref="F898:J898"/>
    <mergeCell ref="K898:M898"/>
    <mergeCell ref="A894:M894"/>
    <mergeCell ref="A895:E895"/>
    <mergeCell ref="F895:J895"/>
    <mergeCell ref="K895:M895"/>
    <mergeCell ref="A896:E896"/>
    <mergeCell ref="F896:J896"/>
    <mergeCell ref="K896:M896"/>
    <mergeCell ref="A892:E892"/>
    <mergeCell ref="F892:J892"/>
    <mergeCell ref="K892:M892"/>
    <mergeCell ref="A893:E893"/>
    <mergeCell ref="F893:J893"/>
    <mergeCell ref="K893:M893"/>
    <mergeCell ref="A909:G909"/>
    <mergeCell ref="H909:M909"/>
    <mergeCell ref="B910:C910"/>
    <mergeCell ref="F910:G910"/>
    <mergeCell ref="B911:C911"/>
    <mergeCell ref="D911:E911"/>
    <mergeCell ref="F911:G911"/>
    <mergeCell ref="J911:K911"/>
    <mergeCell ref="A902:F902"/>
    <mergeCell ref="G902:M902"/>
    <mergeCell ref="B903:M903"/>
    <mergeCell ref="B904:M904"/>
    <mergeCell ref="A905:C908"/>
    <mergeCell ref="D905:I908"/>
    <mergeCell ref="J905:M908"/>
    <mergeCell ref="A899:E899"/>
    <mergeCell ref="F899:J899"/>
    <mergeCell ref="K899:M899"/>
    <mergeCell ref="A900:M900"/>
    <mergeCell ref="A901:E901"/>
    <mergeCell ref="F901:J901"/>
    <mergeCell ref="K901:M901"/>
    <mergeCell ref="A924:B924"/>
    <mergeCell ref="C924:G924"/>
    <mergeCell ref="J924:M924"/>
    <mergeCell ref="A925:B925"/>
    <mergeCell ref="C925:G925"/>
    <mergeCell ref="J925:M925"/>
    <mergeCell ref="A920:M920"/>
    <mergeCell ref="B921:E921"/>
    <mergeCell ref="H921:J921"/>
    <mergeCell ref="A922:M922"/>
    <mergeCell ref="A923:M923"/>
    <mergeCell ref="B914:C914"/>
    <mergeCell ref="D914:E914"/>
    <mergeCell ref="F914:G914"/>
    <mergeCell ref="B919:I919"/>
    <mergeCell ref="J919:M919"/>
    <mergeCell ref="B912:C912"/>
    <mergeCell ref="D912:E912"/>
    <mergeCell ref="F912:G912"/>
    <mergeCell ref="J912:K912"/>
    <mergeCell ref="B913:C913"/>
    <mergeCell ref="D913:E913"/>
    <mergeCell ref="F913:G913"/>
    <mergeCell ref="J913:K913"/>
    <mergeCell ref="J939:K939"/>
    <mergeCell ref="L939:M939"/>
    <mergeCell ref="L940:M940"/>
    <mergeCell ref="A941:M941"/>
    <mergeCell ref="A942:M942"/>
    <mergeCell ref="A928:M928"/>
    <mergeCell ref="A929:A930"/>
    <mergeCell ref="B929:G929"/>
    <mergeCell ref="H929:M929"/>
    <mergeCell ref="J938:K938"/>
    <mergeCell ref="L938:M938"/>
    <mergeCell ref="A926:B926"/>
    <mergeCell ref="C926:G926"/>
    <mergeCell ref="J926:M926"/>
    <mergeCell ref="A927:B927"/>
    <mergeCell ref="C927:G927"/>
    <mergeCell ref="H927:I927"/>
    <mergeCell ref="J927:M927"/>
    <mergeCell ref="A948:E948"/>
    <mergeCell ref="F948:J948"/>
    <mergeCell ref="K948:M948"/>
    <mergeCell ref="A949:E949"/>
    <mergeCell ref="F949:J949"/>
    <mergeCell ref="K949:M949"/>
    <mergeCell ref="A945:M945"/>
    <mergeCell ref="A946:E946"/>
    <mergeCell ref="F946:J946"/>
    <mergeCell ref="K946:M946"/>
    <mergeCell ref="A947:E947"/>
    <mergeCell ref="F947:J947"/>
    <mergeCell ref="K947:M947"/>
    <mergeCell ref="A943:E943"/>
    <mergeCell ref="F943:J943"/>
    <mergeCell ref="K943:M943"/>
    <mergeCell ref="A944:E944"/>
    <mergeCell ref="F944:J944"/>
    <mergeCell ref="K944:M944"/>
    <mergeCell ref="A960:G960"/>
    <mergeCell ref="H960:M960"/>
    <mergeCell ref="B961:C961"/>
    <mergeCell ref="F961:G961"/>
    <mergeCell ref="B962:C962"/>
    <mergeCell ref="D962:E962"/>
    <mergeCell ref="F962:G962"/>
    <mergeCell ref="J962:K962"/>
    <mergeCell ref="A953:F953"/>
    <mergeCell ref="G953:M953"/>
    <mergeCell ref="B954:M954"/>
    <mergeCell ref="B955:M955"/>
    <mergeCell ref="A956:C959"/>
    <mergeCell ref="D956:I959"/>
    <mergeCell ref="J956:M959"/>
    <mergeCell ref="A950:E950"/>
    <mergeCell ref="F950:J950"/>
    <mergeCell ref="K950:M950"/>
    <mergeCell ref="A951:M951"/>
    <mergeCell ref="A952:E952"/>
    <mergeCell ref="F952:J952"/>
    <mergeCell ref="K952:M952"/>
    <mergeCell ref="A976:B976"/>
    <mergeCell ref="C976:G976"/>
    <mergeCell ref="J976:M976"/>
    <mergeCell ref="A977:B977"/>
    <mergeCell ref="C977:G977"/>
    <mergeCell ref="J977:M977"/>
    <mergeCell ref="A972:M972"/>
    <mergeCell ref="B973:E973"/>
    <mergeCell ref="H973:J973"/>
    <mergeCell ref="A974:M974"/>
    <mergeCell ref="A975:M975"/>
    <mergeCell ref="B965:C965"/>
    <mergeCell ref="D965:E965"/>
    <mergeCell ref="F965:G965"/>
    <mergeCell ref="B971:I971"/>
    <mergeCell ref="J971:M971"/>
    <mergeCell ref="B963:C963"/>
    <mergeCell ref="D963:E963"/>
    <mergeCell ref="F963:G963"/>
    <mergeCell ref="J963:K963"/>
    <mergeCell ref="B964:C964"/>
    <mergeCell ref="D964:E964"/>
    <mergeCell ref="F964:G964"/>
    <mergeCell ref="J964:K964"/>
    <mergeCell ref="J991:K991"/>
    <mergeCell ref="L991:M991"/>
    <mergeCell ref="L992:M992"/>
    <mergeCell ref="A993:M993"/>
    <mergeCell ref="A994:M994"/>
    <mergeCell ref="A980:M980"/>
    <mergeCell ref="A981:A982"/>
    <mergeCell ref="B981:G981"/>
    <mergeCell ref="H981:M981"/>
    <mergeCell ref="J990:K990"/>
    <mergeCell ref="L990:M990"/>
    <mergeCell ref="A978:B978"/>
    <mergeCell ref="C978:G978"/>
    <mergeCell ref="J978:M978"/>
    <mergeCell ref="A979:B979"/>
    <mergeCell ref="C979:G979"/>
    <mergeCell ref="H979:I979"/>
    <mergeCell ref="J979:M979"/>
    <mergeCell ref="A1000:E1000"/>
    <mergeCell ref="F1000:J1000"/>
    <mergeCell ref="K1000:M1000"/>
    <mergeCell ref="A1001:E1001"/>
    <mergeCell ref="F1001:J1001"/>
    <mergeCell ref="K1001:M1001"/>
    <mergeCell ref="A997:M997"/>
    <mergeCell ref="A998:E998"/>
    <mergeCell ref="F998:J998"/>
    <mergeCell ref="K998:M998"/>
    <mergeCell ref="A999:E999"/>
    <mergeCell ref="F999:J999"/>
    <mergeCell ref="K999:M999"/>
    <mergeCell ref="A995:E995"/>
    <mergeCell ref="F995:J995"/>
    <mergeCell ref="K995:M995"/>
    <mergeCell ref="A996:E996"/>
    <mergeCell ref="F996:J996"/>
    <mergeCell ref="K996:M996"/>
    <mergeCell ref="A1012:G1012"/>
    <mergeCell ref="H1012:M1012"/>
    <mergeCell ref="B1013:C1013"/>
    <mergeCell ref="F1013:G1013"/>
    <mergeCell ref="B1014:C1014"/>
    <mergeCell ref="D1014:E1014"/>
    <mergeCell ref="F1014:G1014"/>
    <mergeCell ref="J1014:K1014"/>
    <mergeCell ref="A1005:F1005"/>
    <mergeCell ref="G1005:M1005"/>
    <mergeCell ref="B1006:M1006"/>
    <mergeCell ref="B1007:M1007"/>
    <mergeCell ref="A1008:C1011"/>
    <mergeCell ref="D1008:I1011"/>
    <mergeCell ref="J1008:M1011"/>
    <mergeCell ref="A1002:E1002"/>
    <mergeCell ref="F1002:J1002"/>
    <mergeCell ref="K1002:M1002"/>
    <mergeCell ref="A1003:M1003"/>
    <mergeCell ref="A1004:E1004"/>
    <mergeCell ref="F1004:J1004"/>
    <mergeCell ref="K1004:M1004"/>
    <mergeCell ref="A1027:B1027"/>
    <mergeCell ref="C1027:G1027"/>
    <mergeCell ref="J1027:M1027"/>
    <mergeCell ref="A1028:B1028"/>
    <mergeCell ref="C1028:G1028"/>
    <mergeCell ref="J1028:M1028"/>
    <mergeCell ref="A1023:M1023"/>
    <mergeCell ref="B1024:E1024"/>
    <mergeCell ref="H1024:J1024"/>
    <mergeCell ref="A1025:M1025"/>
    <mergeCell ref="A1026:M1026"/>
    <mergeCell ref="B1017:C1017"/>
    <mergeCell ref="D1017:E1017"/>
    <mergeCell ref="F1017:G1017"/>
    <mergeCell ref="B1022:I1022"/>
    <mergeCell ref="J1022:M1022"/>
    <mergeCell ref="B1015:C1015"/>
    <mergeCell ref="D1015:E1015"/>
    <mergeCell ref="F1015:G1015"/>
    <mergeCell ref="J1015:K1015"/>
    <mergeCell ref="B1016:C1016"/>
    <mergeCell ref="D1016:E1016"/>
    <mergeCell ref="F1016:G1016"/>
    <mergeCell ref="J1016:K1016"/>
    <mergeCell ref="J1042:K1042"/>
    <mergeCell ref="L1042:M1042"/>
    <mergeCell ref="L1043:M1043"/>
    <mergeCell ref="A1044:M1044"/>
    <mergeCell ref="A1045:M1045"/>
    <mergeCell ref="A1031:M1031"/>
    <mergeCell ref="A1032:A1033"/>
    <mergeCell ref="B1032:G1032"/>
    <mergeCell ref="H1032:M1032"/>
    <mergeCell ref="J1041:K1041"/>
    <mergeCell ref="L1041:M1041"/>
    <mergeCell ref="A1029:B1029"/>
    <mergeCell ref="C1029:G1029"/>
    <mergeCell ref="J1029:M1029"/>
    <mergeCell ref="A1030:B1030"/>
    <mergeCell ref="C1030:G1030"/>
    <mergeCell ref="H1030:I1030"/>
    <mergeCell ref="J1030:M1030"/>
    <mergeCell ref="A1051:E1051"/>
    <mergeCell ref="F1051:J1051"/>
    <mergeCell ref="K1051:M1051"/>
    <mergeCell ref="A1052:E1052"/>
    <mergeCell ref="F1052:J1052"/>
    <mergeCell ref="K1052:M1052"/>
    <mergeCell ref="A1048:M1048"/>
    <mergeCell ref="A1049:E1049"/>
    <mergeCell ref="F1049:J1049"/>
    <mergeCell ref="K1049:M1049"/>
    <mergeCell ref="A1050:E1050"/>
    <mergeCell ref="F1050:J1050"/>
    <mergeCell ref="K1050:M1050"/>
    <mergeCell ref="A1046:E1046"/>
    <mergeCell ref="F1046:J1046"/>
    <mergeCell ref="K1046:M1046"/>
    <mergeCell ref="A1047:E1047"/>
    <mergeCell ref="F1047:J1047"/>
    <mergeCell ref="K1047:M1047"/>
    <mergeCell ref="A1063:G1063"/>
    <mergeCell ref="H1063:M1063"/>
    <mergeCell ref="B1064:C1064"/>
    <mergeCell ref="F1064:G1064"/>
    <mergeCell ref="B1065:C1065"/>
    <mergeCell ref="D1065:E1065"/>
    <mergeCell ref="F1065:G1065"/>
    <mergeCell ref="J1065:K1065"/>
    <mergeCell ref="A1056:F1056"/>
    <mergeCell ref="G1056:M1056"/>
    <mergeCell ref="B1057:M1057"/>
    <mergeCell ref="B1058:M1058"/>
    <mergeCell ref="A1059:C1062"/>
    <mergeCell ref="D1059:I1062"/>
    <mergeCell ref="J1059:M1062"/>
    <mergeCell ref="A1053:E1053"/>
    <mergeCell ref="F1053:J1053"/>
    <mergeCell ref="K1053:M1053"/>
    <mergeCell ref="A1054:M1054"/>
    <mergeCell ref="A1055:E1055"/>
    <mergeCell ref="F1055:J1055"/>
    <mergeCell ref="K1055:M1055"/>
    <mergeCell ref="A1078:B1078"/>
    <mergeCell ref="C1078:G1078"/>
    <mergeCell ref="J1078:M1078"/>
    <mergeCell ref="A1079:B1079"/>
    <mergeCell ref="C1079:G1079"/>
    <mergeCell ref="J1079:M1079"/>
    <mergeCell ref="A1074:M1074"/>
    <mergeCell ref="B1075:E1075"/>
    <mergeCell ref="H1075:J1075"/>
    <mergeCell ref="A1076:M1076"/>
    <mergeCell ref="A1077:M1077"/>
    <mergeCell ref="B1068:C1068"/>
    <mergeCell ref="D1068:E1068"/>
    <mergeCell ref="F1068:G1068"/>
    <mergeCell ref="B1073:I1073"/>
    <mergeCell ref="J1073:M1073"/>
    <mergeCell ref="B1066:C1066"/>
    <mergeCell ref="D1066:E1066"/>
    <mergeCell ref="F1066:G1066"/>
    <mergeCell ref="J1066:K1066"/>
    <mergeCell ref="B1067:C1067"/>
    <mergeCell ref="D1067:E1067"/>
    <mergeCell ref="F1067:G1067"/>
    <mergeCell ref="J1067:K1067"/>
    <mergeCell ref="J1093:K1093"/>
    <mergeCell ref="L1093:M1093"/>
    <mergeCell ref="L1094:M1094"/>
    <mergeCell ref="A1095:M1095"/>
    <mergeCell ref="A1096:M1096"/>
    <mergeCell ref="A1082:M1082"/>
    <mergeCell ref="A1083:A1084"/>
    <mergeCell ref="B1083:G1083"/>
    <mergeCell ref="H1083:M1083"/>
    <mergeCell ref="J1092:K1092"/>
    <mergeCell ref="L1092:M1092"/>
    <mergeCell ref="A1080:B1080"/>
    <mergeCell ref="C1080:G1080"/>
    <mergeCell ref="J1080:M1080"/>
    <mergeCell ref="A1081:B1081"/>
    <mergeCell ref="C1081:G1081"/>
    <mergeCell ref="H1081:I1081"/>
    <mergeCell ref="J1081:M1081"/>
    <mergeCell ref="A1102:E1102"/>
    <mergeCell ref="F1102:J1102"/>
    <mergeCell ref="K1102:M1102"/>
    <mergeCell ref="A1103:E1103"/>
    <mergeCell ref="F1103:J1103"/>
    <mergeCell ref="K1103:M1103"/>
    <mergeCell ref="A1099:M1099"/>
    <mergeCell ref="A1100:E1100"/>
    <mergeCell ref="F1100:J1100"/>
    <mergeCell ref="K1100:M1100"/>
    <mergeCell ref="A1101:E1101"/>
    <mergeCell ref="F1101:J1101"/>
    <mergeCell ref="K1101:M1101"/>
    <mergeCell ref="A1097:E1097"/>
    <mergeCell ref="F1097:J1097"/>
    <mergeCell ref="K1097:M1097"/>
    <mergeCell ref="A1098:E1098"/>
    <mergeCell ref="F1098:J1098"/>
    <mergeCell ref="K1098:M1098"/>
    <mergeCell ref="A1114:G1114"/>
    <mergeCell ref="H1114:M1114"/>
    <mergeCell ref="B1115:C1115"/>
    <mergeCell ref="F1115:G1115"/>
    <mergeCell ref="B1116:C1116"/>
    <mergeCell ref="D1116:E1116"/>
    <mergeCell ref="F1116:G1116"/>
    <mergeCell ref="J1116:K1116"/>
    <mergeCell ref="A1107:F1107"/>
    <mergeCell ref="G1107:M1107"/>
    <mergeCell ref="B1108:M1108"/>
    <mergeCell ref="B1109:M1109"/>
    <mergeCell ref="A1110:C1113"/>
    <mergeCell ref="D1110:I1113"/>
    <mergeCell ref="J1110:M1113"/>
    <mergeCell ref="A1104:E1104"/>
    <mergeCell ref="F1104:J1104"/>
    <mergeCell ref="K1104:M1104"/>
    <mergeCell ref="A1105:M1105"/>
    <mergeCell ref="A1106:E1106"/>
    <mergeCell ref="F1106:J1106"/>
    <mergeCell ref="K1106:M1106"/>
    <mergeCell ref="A1129:B1129"/>
    <mergeCell ref="C1129:G1129"/>
    <mergeCell ref="J1129:M1129"/>
    <mergeCell ref="A1130:B1130"/>
    <mergeCell ref="C1130:G1130"/>
    <mergeCell ref="J1130:M1130"/>
    <mergeCell ref="A1125:M1125"/>
    <mergeCell ref="B1126:E1126"/>
    <mergeCell ref="H1126:J1126"/>
    <mergeCell ref="A1127:M1127"/>
    <mergeCell ref="A1128:M1128"/>
    <mergeCell ref="B1119:C1119"/>
    <mergeCell ref="D1119:E1119"/>
    <mergeCell ref="F1119:G1119"/>
    <mergeCell ref="B1124:I1124"/>
    <mergeCell ref="J1124:M1124"/>
    <mergeCell ref="B1117:C1117"/>
    <mergeCell ref="D1117:E1117"/>
    <mergeCell ref="F1117:G1117"/>
    <mergeCell ref="J1117:K1117"/>
    <mergeCell ref="B1118:C1118"/>
    <mergeCell ref="D1118:E1118"/>
    <mergeCell ref="F1118:G1118"/>
    <mergeCell ref="J1118:K1118"/>
    <mergeCell ref="J1144:K1144"/>
    <mergeCell ref="L1144:M1144"/>
    <mergeCell ref="L1145:M1145"/>
    <mergeCell ref="A1146:M1146"/>
    <mergeCell ref="A1147:M1147"/>
    <mergeCell ref="A1133:M1133"/>
    <mergeCell ref="A1134:A1135"/>
    <mergeCell ref="B1134:G1134"/>
    <mergeCell ref="H1134:M1134"/>
    <mergeCell ref="J1143:K1143"/>
    <mergeCell ref="L1143:M1143"/>
    <mergeCell ref="A1131:B1131"/>
    <mergeCell ref="C1131:G1131"/>
    <mergeCell ref="J1131:M1131"/>
    <mergeCell ref="A1132:B1132"/>
    <mergeCell ref="C1132:G1132"/>
    <mergeCell ref="H1132:I1132"/>
    <mergeCell ref="J1132:M1132"/>
    <mergeCell ref="A1153:E1153"/>
    <mergeCell ref="F1153:J1153"/>
    <mergeCell ref="K1153:M1153"/>
    <mergeCell ref="A1154:E1154"/>
    <mergeCell ref="F1154:J1154"/>
    <mergeCell ref="K1154:M1154"/>
    <mergeCell ref="A1150:M1150"/>
    <mergeCell ref="A1151:E1151"/>
    <mergeCell ref="F1151:J1151"/>
    <mergeCell ref="K1151:M1151"/>
    <mergeCell ref="A1152:E1152"/>
    <mergeCell ref="F1152:J1152"/>
    <mergeCell ref="K1152:M1152"/>
    <mergeCell ref="A1148:E1148"/>
    <mergeCell ref="F1148:J1148"/>
    <mergeCell ref="K1148:M1148"/>
    <mergeCell ref="A1149:E1149"/>
    <mergeCell ref="F1149:J1149"/>
    <mergeCell ref="K1149:M1149"/>
    <mergeCell ref="A1165:G1165"/>
    <mergeCell ref="H1165:M1165"/>
    <mergeCell ref="B1166:C1166"/>
    <mergeCell ref="F1166:G1166"/>
    <mergeCell ref="B1167:C1167"/>
    <mergeCell ref="D1167:E1167"/>
    <mergeCell ref="F1167:G1167"/>
    <mergeCell ref="J1167:K1167"/>
    <mergeCell ref="A1158:F1158"/>
    <mergeCell ref="G1158:M1158"/>
    <mergeCell ref="B1159:M1159"/>
    <mergeCell ref="B1160:M1160"/>
    <mergeCell ref="A1161:C1164"/>
    <mergeCell ref="D1161:I1164"/>
    <mergeCell ref="J1161:M1164"/>
    <mergeCell ref="A1155:E1155"/>
    <mergeCell ref="F1155:J1155"/>
    <mergeCell ref="K1155:M1155"/>
    <mergeCell ref="A1156:M1156"/>
    <mergeCell ref="A1157:E1157"/>
    <mergeCell ref="F1157:J1157"/>
    <mergeCell ref="K1157:M1157"/>
    <mergeCell ref="A1180:B1180"/>
    <mergeCell ref="C1180:G1180"/>
    <mergeCell ref="J1180:M1180"/>
    <mergeCell ref="A1181:B1181"/>
    <mergeCell ref="C1181:G1181"/>
    <mergeCell ref="J1181:M1181"/>
    <mergeCell ref="A1176:M1176"/>
    <mergeCell ref="B1177:E1177"/>
    <mergeCell ref="H1177:J1177"/>
    <mergeCell ref="A1178:M1178"/>
    <mergeCell ref="A1179:M1179"/>
    <mergeCell ref="B1170:C1170"/>
    <mergeCell ref="D1170:E1170"/>
    <mergeCell ref="F1170:G1170"/>
    <mergeCell ref="B1175:I1175"/>
    <mergeCell ref="J1175:M1175"/>
    <mergeCell ref="B1168:C1168"/>
    <mergeCell ref="D1168:E1168"/>
    <mergeCell ref="F1168:G1168"/>
    <mergeCell ref="J1168:K1168"/>
    <mergeCell ref="B1169:C1169"/>
    <mergeCell ref="D1169:E1169"/>
    <mergeCell ref="F1169:G1169"/>
    <mergeCell ref="J1169:K1169"/>
    <mergeCell ref="J1195:K1195"/>
    <mergeCell ref="L1195:M1195"/>
    <mergeCell ref="L1196:M1196"/>
    <mergeCell ref="A1197:M1197"/>
    <mergeCell ref="A1198:M1198"/>
    <mergeCell ref="A1184:M1184"/>
    <mergeCell ref="A1185:A1186"/>
    <mergeCell ref="B1185:G1185"/>
    <mergeCell ref="H1185:M1185"/>
    <mergeCell ref="J1194:K1194"/>
    <mergeCell ref="L1194:M1194"/>
    <mergeCell ref="A1182:B1182"/>
    <mergeCell ref="C1182:G1182"/>
    <mergeCell ref="J1182:M1182"/>
    <mergeCell ref="A1183:B1183"/>
    <mergeCell ref="C1183:G1183"/>
    <mergeCell ref="H1183:I1183"/>
    <mergeCell ref="J1183:M1183"/>
    <mergeCell ref="A1204:E1204"/>
    <mergeCell ref="F1204:J1204"/>
    <mergeCell ref="K1204:M1204"/>
    <mergeCell ref="A1205:E1205"/>
    <mergeCell ref="F1205:J1205"/>
    <mergeCell ref="K1205:M1205"/>
    <mergeCell ref="A1201:M1201"/>
    <mergeCell ref="A1202:E1202"/>
    <mergeCell ref="F1202:J1202"/>
    <mergeCell ref="K1202:M1202"/>
    <mergeCell ref="A1203:E1203"/>
    <mergeCell ref="F1203:J1203"/>
    <mergeCell ref="K1203:M1203"/>
    <mergeCell ref="A1199:E1199"/>
    <mergeCell ref="F1199:J1199"/>
    <mergeCell ref="K1199:M1199"/>
    <mergeCell ref="A1200:E1200"/>
    <mergeCell ref="F1200:J1200"/>
    <mergeCell ref="K1200:M1200"/>
    <mergeCell ref="A1216:G1216"/>
    <mergeCell ref="H1216:M1216"/>
    <mergeCell ref="B1217:C1217"/>
    <mergeCell ref="F1217:G1217"/>
    <mergeCell ref="B1218:C1218"/>
    <mergeCell ref="D1218:E1218"/>
    <mergeCell ref="F1218:G1218"/>
    <mergeCell ref="J1218:K1218"/>
    <mergeCell ref="A1209:F1209"/>
    <mergeCell ref="G1209:M1209"/>
    <mergeCell ref="B1210:M1210"/>
    <mergeCell ref="B1211:M1211"/>
    <mergeCell ref="A1212:C1215"/>
    <mergeCell ref="D1212:I1215"/>
    <mergeCell ref="J1212:M1215"/>
    <mergeCell ref="A1206:E1206"/>
    <mergeCell ref="F1206:J1206"/>
    <mergeCell ref="K1206:M1206"/>
    <mergeCell ref="A1207:M1207"/>
    <mergeCell ref="A1208:E1208"/>
    <mergeCell ref="F1208:J1208"/>
    <mergeCell ref="K1208:M1208"/>
    <mergeCell ref="A1231:B1231"/>
    <mergeCell ref="C1231:G1231"/>
    <mergeCell ref="J1231:M1231"/>
    <mergeCell ref="A1232:B1232"/>
    <mergeCell ref="C1232:G1232"/>
    <mergeCell ref="J1232:M1232"/>
    <mergeCell ref="A1227:M1227"/>
    <mergeCell ref="B1228:E1228"/>
    <mergeCell ref="H1228:J1228"/>
    <mergeCell ref="A1229:M1229"/>
    <mergeCell ref="A1230:M1230"/>
    <mergeCell ref="B1221:C1221"/>
    <mergeCell ref="D1221:E1221"/>
    <mergeCell ref="F1221:G1221"/>
    <mergeCell ref="B1226:I1226"/>
    <mergeCell ref="J1226:M1226"/>
    <mergeCell ref="B1219:C1219"/>
    <mergeCell ref="D1219:E1219"/>
    <mergeCell ref="F1219:G1219"/>
    <mergeCell ref="J1219:K1219"/>
    <mergeCell ref="B1220:C1220"/>
    <mergeCell ref="D1220:E1220"/>
    <mergeCell ref="F1220:G1220"/>
    <mergeCell ref="J1220:K1220"/>
    <mergeCell ref="J1246:K1246"/>
    <mergeCell ref="L1246:M1246"/>
    <mergeCell ref="L1247:M1247"/>
    <mergeCell ref="A1248:M1248"/>
    <mergeCell ref="A1249:M1249"/>
    <mergeCell ref="A1235:M1235"/>
    <mergeCell ref="A1236:A1237"/>
    <mergeCell ref="B1236:G1236"/>
    <mergeCell ref="H1236:M1236"/>
    <mergeCell ref="J1245:K1245"/>
    <mergeCell ref="L1245:M1245"/>
    <mergeCell ref="A1233:B1233"/>
    <mergeCell ref="C1233:G1233"/>
    <mergeCell ref="J1233:M1233"/>
    <mergeCell ref="A1234:B1234"/>
    <mergeCell ref="C1234:G1234"/>
    <mergeCell ref="H1234:I1234"/>
    <mergeCell ref="J1234:M1234"/>
    <mergeCell ref="A1255:E1255"/>
    <mergeCell ref="F1255:J1255"/>
    <mergeCell ref="K1255:M1255"/>
    <mergeCell ref="A1256:E1256"/>
    <mergeCell ref="F1256:J1256"/>
    <mergeCell ref="K1256:M1256"/>
    <mergeCell ref="A1252:M1252"/>
    <mergeCell ref="A1253:E1253"/>
    <mergeCell ref="F1253:J1253"/>
    <mergeCell ref="K1253:M1253"/>
    <mergeCell ref="A1254:E1254"/>
    <mergeCell ref="F1254:J1254"/>
    <mergeCell ref="K1254:M1254"/>
    <mergeCell ref="A1250:E1250"/>
    <mergeCell ref="F1250:J1250"/>
    <mergeCell ref="K1250:M1250"/>
    <mergeCell ref="A1251:E1251"/>
    <mergeCell ref="F1251:J1251"/>
    <mergeCell ref="K1251:M1251"/>
    <mergeCell ref="A1267:G1267"/>
    <mergeCell ref="H1267:M1267"/>
    <mergeCell ref="B1268:C1268"/>
    <mergeCell ref="F1268:G1268"/>
    <mergeCell ref="B1269:C1269"/>
    <mergeCell ref="D1269:E1269"/>
    <mergeCell ref="F1269:G1269"/>
    <mergeCell ref="J1269:K1269"/>
    <mergeCell ref="A1260:F1260"/>
    <mergeCell ref="G1260:M1260"/>
    <mergeCell ref="B1261:M1261"/>
    <mergeCell ref="B1262:M1262"/>
    <mergeCell ref="A1263:C1266"/>
    <mergeCell ref="D1263:I1266"/>
    <mergeCell ref="J1263:M1266"/>
    <mergeCell ref="A1257:E1257"/>
    <mergeCell ref="F1257:J1257"/>
    <mergeCell ref="K1257:M1257"/>
    <mergeCell ref="A1258:M1258"/>
    <mergeCell ref="A1259:E1259"/>
    <mergeCell ref="F1259:J1259"/>
    <mergeCell ref="K1259:M1259"/>
    <mergeCell ref="A1282:B1282"/>
    <mergeCell ref="C1282:G1282"/>
    <mergeCell ref="J1282:M1282"/>
    <mergeCell ref="A1283:B1283"/>
    <mergeCell ref="C1283:G1283"/>
    <mergeCell ref="J1283:M1283"/>
    <mergeCell ref="A1278:M1278"/>
    <mergeCell ref="B1279:E1279"/>
    <mergeCell ref="H1279:J1279"/>
    <mergeCell ref="A1280:M1280"/>
    <mergeCell ref="A1281:M1281"/>
    <mergeCell ref="B1272:C1272"/>
    <mergeCell ref="D1272:E1272"/>
    <mergeCell ref="F1272:G1272"/>
    <mergeCell ref="B1277:I1277"/>
    <mergeCell ref="J1277:M1277"/>
    <mergeCell ref="B1270:C1270"/>
    <mergeCell ref="D1270:E1270"/>
    <mergeCell ref="F1270:G1270"/>
    <mergeCell ref="J1270:K1270"/>
    <mergeCell ref="B1271:C1271"/>
    <mergeCell ref="D1271:E1271"/>
    <mergeCell ref="F1271:G1271"/>
    <mergeCell ref="J1271:K1271"/>
    <mergeCell ref="J1297:K1297"/>
    <mergeCell ref="L1297:M1297"/>
    <mergeCell ref="L1298:M1298"/>
    <mergeCell ref="A1299:M1299"/>
    <mergeCell ref="A1300:M1300"/>
    <mergeCell ref="A1286:M1286"/>
    <mergeCell ref="A1287:A1288"/>
    <mergeCell ref="B1287:G1287"/>
    <mergeCell ref="H1287:M1287"/>
    <mergeCell ref="J1296:K1296"/>
    <mergeCell ref="L1296:M1296"/>
    <mergeCell ref="A1284:B1284"/>
    <mergeCell ref="C1284:G1284"/>
    <mergeCell ref="J1284:M1284"/>
    <mergeCell ref="A1285:B1285"/>
    <mergeCell ref="C1285:G1285"/>
    <mergeCell ref="H1285:I1285"/>
    <mergeCell ref="J1285:M1285"/>
    <mergeCell ref="A1306:E1306"/>
    <mergeCell ref="F1306:J1306"/>
    <mergeCell ref="K1306:M1306"/>
    <mergeCell ref="A1307:E1307"/>
    <mergeCell ref="F1307:J1307"/>
    <mergeCell ref="K1307:M1307"/>
    <mergeCell ref="A1303:M1303"/>
    <mergeCell ref="A1304:E1304"/>
    <mergeCell ref="F1304:J1304"/>
    <mergeCell ref="K1304:M1304"/>
    <mergeCell ref="A1305:E1305"/>
    <mergeCell ref="F1305:J1305"/>
    <mergeCell ref="K1305:M1305"/>
    <mergeCell ref="A1301:E1301"/>
    <mergeCell ref="F1301:J1301"/>
    <mergeCell ref="K1301:M1301"/>
    <mergeCell ref="A1302:E1302"/>
    <mergeCell ref="F1302:J1302"/>
    <mergeCell ref="K1302:M1302"/>
    <mergeCell ref="A1318:G1318"/>
    <mergeCell ref="H1318:M1318"/>
    <mergeCell ref="B1319:C1319"/>
    <mergeCell ref="F1319:G1319"/>
    <mergeCell ref="B1320:C1320"/>
    <mergeCell ref="D1320:E1320"/>
    <mergeCell ref="F1320:G1320"/>
    <mergeCell ref="J1320:K1320"/>
    <mergeCell ref="A1311:F1311"/>
    <mergeCell ref="G1311:M1311"/>
    <mergeCell ref="B1312:M1312"/>
    <mergeCell ref="B1313:M1313"/>
    <mergeCell ref="A1314:C1317"/>
    <mergeCell ref="D1314:I1317"/>
    <mergeCell ref="J1314:M1317"/>
    <mergeCell ref="A1308:E1308"/>
    <mergeCell ref="F1308:J1308"/>
    <mergeCell ref="K1308:M1308"/>
    <mergeCell ref="A1309:M1309"/>
    <mergeCell ref="A1310:E1310"/>
    <mergeCell ref="F1310:J1310"/>
    <mergeCell ref="K1310:M1310"/>
    <mergeCell ref="A1332:B1332"/>
    <mergeCell ref="C1332:G1332"/>
    <mergeCell ref="J1332:M1332"/>
    <mergeCell ref="A1333:B1333"/>
    <mergeCell ref="C1333:G1333"/>
    <mergeCell ref="J1333:M1333"/>
    <mergeCell ref="A1328:M1328"/>
    <mergeCell ref="B1329:E1329"/>
    <mergeCell ref="H1329:J1329"/>
    <mergeCell ref="A1330:M1330"/>
    <mergeCell ref="A1331:M1331"/>
    <mergeCell ref="B1323:C1323"/>
    <mergeCell ref="D1323:E1323"/>
    <mergeCell ref="F1323:G1323"/>
    <mergeCell ref="B1327:I1327"/>
    <mergeCell ref="J1327:M1327"/>
    <mergeCell ref="B1321:C1321"/>
    <mergeCell ref="D1321:E1321"/>
    <mergeCell ref="F1321:G1321"/>
    <mergeCell ref="J1321:K1321"/>
    <mergeCell ref="B1322:C1322"/>
    <mergeCell ref="D1322:E1322"/>
    <mergeCell ref="F1322:G1322"/>
    <mergeCell ref="J1322:K1322"/>
    <mergeCell ref="J1347:K1347"/>
    <mergeCell ref="L1347:M1347"/>
    <mergeCell ref="L1348:M1348"/>
    <mergeCell ref="A1349:M1349"/>
    <mergeCell ref="A1350:M1350"/>
    <mergeCell ref="A1336:M1336"/>
    <mergeCell ref="A1337:A1338"/>
    <mergeCell ref="B1337:G1337"/>
    <mergeCell ref="H1337:M1337"/>
    <mergeCell ref="J1346:K1346"/>
    <mergeCell ref="L1346:M1346"/>
    <mergeCell ref="A1334:B1334"/>
    <mergeCell ref="C1334:G1334"/>
    <mergeCell ref="J1334:M1334"/>
    <mergeCell ref="A1335:B1335"/>
    <mergeCell ref="C1335:G1335"/>
    <mergeCell ref="H1335:I1335"/>
    <mergeCell ref="J1335:M1335"/>
    <mergeCell ref="A1356:E1356"/>
    <mergeCell ref="F1356:J1356"/>
    <mergeCell ref="K1356:M1356"/>
    <mergeCell ref="A1357:E1357"/>
    <mergeCell ref="F1357:J1357"/>
    <mergeCell ref="K1357:M1357"/>
    <mergeCell ref="A1353:M1353"/>
    <mergeCell ref="A1354:E1354"/>
    <mergeCell ref="F1354:J1354"/>
    <mergeCell ref="K1354:M1354"/>
    <mergeCell ref="A1355:E1355"/>
    <mergeCell ref="F1355:J1355"/>
    <mergeCell ref="K1355:M1355"/>
    <mergeCell ref="A1351:E1351"/>
    <mergeCell ref="F1351:J1351"/>
    <mergeCell ref="K1351:M1351"/>
    <mergeCell ref="A1352:E1352"/>
    <mergeCell ref="F1352:J1352"/>
    <mergeCell ref="K1352:M1352"/>
    <mergeCell ref="A1368:G1368"/>
    <mergeCell ref="H1368:M1368"/>
    <mergeCell ref="B1369:C1369"/>
    <mergeCell ref="F1369:G1369"/>
    <mergeCell ref="B1370:C1370"/>
    <mergeCell ref="D1370:E1370"/>
    <mergeCell ref="F1370:G1370"/>
    <mergeCell ref="J1370:K1370"/>
    <mergeCell ref="A1361:F1361"/>
    <mergeCell ref="G1361:M1361"/>
    <mergeCell ref="B1362:M1362"/>
    <mergeCell ref="B1363:M1363"/>
    <mergeCell ref="A1364:C1367"/>
    <mergeCell ref="D1364:I1367"/>
    <mergeCell ref="J1364:M1367"/>
    <mergeCell ref="A1358:E1358"/>
    <mergeCell ref="F1358:J1358"/>
    <mergeCell ref="K1358:M1358"/>
    <mergeCell ref="A1359:M1359"/>
    <mergeCell ref="A1360:E1360"/>
    <mergeCell ref="F1360:J1360"/>
    <mergeCell ref="K1360:M1360"/>
    <mergeCell ref="A1383:B1383"/>
    <mergeCell ref="C1383:G1383"/>
    <mergeCell ref="J1383:M1383"/>
    <mergeCell ref="A1384:B1384"/>
    <mergeCell ref="C1384:G1384"/>
    <mergeCell ref="J1384:M1384"/>
    <mergeCell ref="A1379:M1379"/>
    <mergeCell ref="B1380:E1380"/>
    <mergeCell ref="H1380:J1380"/>
    <mergeCell ref="A1381:M1381"/>
    <mergeCell ref="A1382:M1382"/>
    <mergeCell ref="B1373:C1373"/>
    <mergeCell ref="D1373:E1373"/>
    <mergeCell ref="F1373:G1373"/>
    <mergeCell ref="B1378:I1378"/>
    <mergeCell ref="J1378:M1378"/>
    <mergeCell ref="B1371:C1371"/>
    <mergeCell ref="D1371:E1371"/>
    <mergeCell ref="F1371:G1371"/>
    <mergeCell ref="J1371:K1371"/>
    <mergeCell ref="B1372:C1372"/>
    <mergeCell ref="D1372:E1372"/>
    <mergeCell ref="F1372:G1372"/>
    <mergeCell ref="J1372:K1372"/>
    <mergeCell ref="J1398:K1398"/>
    <mergeCell ref="L1398:M1398"/>
    <mergeCell ref="L1399:M1399"/>
    <mergeCell ref="A1400:M1400"/>
    <mergeCell ref="A1401:M1401"/>
    <mergeCell ref="A1387:M1387"/>
    <mergeCell ref="A1388:A1389"/>
    <mergeCell ref="B1388:G1388"/>
    <mergeCell ref="H1388:M1388"/>
    <mergeCell ref="J1397:K1397"/>
    <mergeCell ref="L1397:M1397"/>
    <mergeCell ref="A1385:B1385"/>
    <mergeCell ref="C1385:G1385"/>
    <mergeCell ref="J1385:M1385"/>
    <mergeCell ref="A1386:B1386"/>
    <mergeCell ref="C1386:G1386"/>
    <mergeCell ref="H1386:I1386"/>
    <mergeCell ref="J1386:M1386"/>
    <mergeCell ref="A1407:E1407"/>
    <mergeCell ref="F1407:J1407"/>
    <mergeCell ref="K1407:M1407"/>
    <mergeCell ref="A1408:E1408"/>
    <mergeCell ref="F1408:J1408"/>
    <mergeCell ref="K1408:M1408"/>
    <mergeCell ref="A1404:M1404"/>
    <mergeCell ref="A1405:E1405"/>
    <mergeCell ref="F1405:J1405"/>
    <mergeCell ref="K1405:M1405"/>
    <mergeCell ref="A1406:E1406"/>
    <mergeCell ref="F1406:J1406"/>
    <mergeCell ref="K1406:M1406"/>
    <mergeCell ref="A1402:E1402"/>
    <mergeCell ref="F1402:J1402"/>
    <mergeCell ref="K1402:M1402"/>
    <mergeCell ref="A1403:E1403"/>
    <mergeCell ref="F1403:J1403"/>
    <mergeCell ref="K1403:M1403"/>
    <mergeCell ref="A1419:G1419"/>
    <mergeCell ref="H1419:M1419"/>
    <mergeCell ref="B1420:C1420"/>
    <mergeCell ref="F1420:G1420"/>
    <mergeCell ref="B1421:C1421"/>
    <mergeCell ref="D1421:E1421"/>
    <mergeCell ref="F1421:G1421"/>
    <mergeCell ref="J1421:K1421"/>
    <mergeCell ref="A1412:F1412"/>
    <mergeCell ref="G1412:M1412"/>
    <mergeCell ref="B1413:M1413"/>
    <mergeCell ref="B1414:M1414"/>
    <mergeCell ref="A1415:C1418"/>
    <mergeCell ref="D1415:I1418"/>
    <mergeCell ref="J1415:M1418"/>
    <mergeCell ref="A1409:E1409"/>
    <mergeCell ref="F1409:J1409"/>
    <mergeCell ref="K1409:M1409"/>
    <mergeCell ref="A1410:M1410"/>
    <mergeCell ref="A1411:E1411"/>
    <mergeCell ref="F1411:J1411"/>
    <mergeCell ref="K1411:M1411"/>
    <mergeCell ref="A1435:B1435"/>
    <mergeCell ref="C1435:G1435"/>
    <mergeCell ref="J1435:M1435"/>
    <mergeCell ref="A1436:B1436"/>
    <mergeCell ref="C1436:G1436"/>
    <mergeCell ref="J1436:M1436"/>
    <mergeCell ref="A1431:M1431"/>
    <mergeCell ref="B1432:E1432"/>
    <mergeCell ref="H1432:J1432"/>
    <mergeCell ref="A1433:M1433"/>
    <mergeCell ref="A1434:M1434"/>
    <mergeCell ref="B1424:C1424"/>
    <mergeCell ref="D1424:E1424"/>
    <mergeCell ref="F1424:G1424"/>
    <mergeCell ref="B1430:I1430"/>
    <mergeCell ref="J1430:M1430"/>
    <mergeCell ref="B1422:C1422"/>
    <mergeCell ref="D1422:E1422"/>
    <mergeCell ref="F1422:G1422"/>
    <mergeCell ref="J1422:K1422"/>
    <mergeCell ref="B1423:C1423"/>
    <mergeCell ref="D1423:E1423"/>
    <mergeCell ref="F1423:G1423"/>
    <mergeCell ref="J1423:K1423"/>
    <mergeCell ref="J1450:K1450"/>
    <mergeCell ref="L1450:M1450"/>
    <mergeCell ref="L1451:M1451"/>
    <mergeCell ref="A1452:M1452"/>
    <mergeCell ref="A1453:M1453"/>
    <mergeCell ref="A1439:M1439"/>
    <mergeCell ref="A1440:A1441"/>
    <mergeCell ref="B1440:G1440"/>
    <mergeCell ref="H1440:M1440"/>
    <mergeCell ref="J1449:K1449"/>
    <mergeCell ref="L1449:M1449"/>
    <mergeCell ref="A1437:B1437"/>
    <mergeCell ref="C1437:G1437"/>
    <mergeCell ref="J1437:M1437"/>
    <mergeCell ref="A1438:B1438"/>
    <mergeCell ref="C1438:G1438"/>
    <mergeCell ref="H1438:I1438"/>
    <mergeCell ref="J1438:M1438"/>
    <mergeCell ref="A1459:E1459"/>
    <mergeCell ref="F1459:J1459"/>
    <mergeCell ref="K1459:M1459"/>
    <mergeCell ref="A1460:E1460"/>
    <mergeCell ref="F1460:J1460"/>
    <mergeCell ref="K1460:M1460"/>
    <mergeCell ref="A1456:M1456"/>
    <mergeCell ref="A1457:E1457"/>
    <mergeCell ref="F1457:J1457"/>
    <mergeCell ref="K1457:M1457"/>
    <mergeCell ref="A1458:E1458"/>
    <mergeCell ref="F1458:J1458"/>
    <mergeCell ref="K1458:M1458"/>
    <mergeCell ref="A1454:E1454"/>
    <mergeCell ref="F1454:J1454"/>
    <mergeCell ref="K1454:M1454"/>
    <mergeCell ref="A1455:E1455"/>
    <mergeCell ref="F1455:J1455"/>
    <mergeCell ref="K1455:M1455"/>
    <mergeCell ref="A1471:G1471"/>
    <mergeCell ref="H1471:M1471"/>
    <mergeCell ref="B1472:C1472"/>
    <mergeCell ref="F1472:G1472"/>
    <mergeCell ref="B1473:C1473"/>
    <mergeCell ref="D1473:E1473"/>
    <mergeCell ref="F1473:G1473"/>
    <mergeCell ref="J1473:K1473"/>
    <mergeCell ref="A1464:F1464"/>
    <mergeCell ref="G1464:M1464"/>
    <mergeCell ref="B1465:M1465"/>
    <mergeCell ref="B1466:M1466"/>
    <mergeCell ref="A1467:C1470"/>
    <mergeCell ref="D1467:I1470"/>
    <mergeCell ref="J1467:M1470"/>
    <mergeCell ref="A1461:E1461"/>
    <mergeCell ref="F1461:J1461"/>
    <mergeCell ref="K1461:M1461"/>
    <mergeCell ref="A1462:M1462"/>
    <mergeCell ref="A1463:E1463"/>
    <mergeCell ref="F1463:J1463"/>
    <mergeCell ref="K1463:M1463"/>
    <mergeCell ref="A1486:B1486"/>
    <mergeCell ref="C1486:G1486"/>
    <mergeCell ref="J1486:M1486"/>
    <mergeCell ref="A1487:B1487"/>
    <mergeCell ref="C1487:G1487"/>
    <mergeCell ref="J1487:M1487"/>
    <mergeCell ref="A1482:M1482"/>
    <mergeCell ref="B1483:E1483"/>
    <mergeCell ref="H1483:J1483"/>
    <mergeCell ref="A1484:M1484"/>
    <mergeCell ref="A1485:M1485"/>
    <mergeCell ref="B1476:C1476"/>
    <mergeCell ref="D1476:E1476"/>
    <mergeCell ref="F1476:G1476"/>
    <mergeCell ref="B1481:I1481"/>
    <mergeCell ref="J1481:M1481"/>
    <mergeCell ref="B1474:C1474"/>
    <mergeCell ref="D1474:E1474"/>
    <mergeCell ref="F1474:G1474"/>
    <mergeCell ref="J1474:K1474"/>
    <mergeCell ref="B1475:C1475"/>
    <mergeCell ref="D1475:E1475"/>
    <mergeCell ref="F1475:G1475"/>
    <mergeCell ref="J1475:K1475"/>
    <mergeCell ref="J1501:K1501"/>
    <mergeCell ref="L1501:M1501"/>
    <mergeCell ref="L1502:M1502"/>
    <mergeCell ref="A1503:M1503"/>
    <mergeCell ref="A1504:M1504"/>
    <mergeCell ref="A1490:M1490"/>
    <mergeCell ref="A1491:A1492"/>
    <mergeCell ref="B1491:G1491"/>
    <mergeCell ref="H1491:M1491"/>
    <mergeCell ref="J1500:K1500"/>
    <mergeCell ref="L1500:M1500"/>
    <mergeCell ref="A1488:B1488"/>
    <mergeCell ref="C1488:G1488"/>
    <mergeCell ref="J1488:M1488"/>
    <mergeCell ref="A1489:B1489"/>
    <mergeCell ref="C1489:G1489"/>
    <mergeCell ref="H1489:I1489"/>
    <mergeCell ref="J1489:M1489"/>
    <mergeCell ref="A1510:E1510"/>
    <mergeCell ref="F1510:J1510"/>
    <mergeCell ref="K1510:M1510"/>
    <mergeCell ref="A1511:E1511"/>
    <mergeCell ref="F1511:J1511"/>
    <mergeCell ref="K1511:M1511"/>
    <mergeCell ref="A1507:M1507"/>
    <mergeCell ref="A1508:E1508"/>
    <mergeCell ref="F1508:J1508"/>
    <mergeCell ref="K1508:M1508"/>
    <mergeCell ref="A1509:E1509"/>
    <mergeCell ref="F1509:J1509"/>
    <mergeCell ref="K1509:M1509"/>
    <mergeCell ref="A1505:E1505"/>
    <mergeCell ref="F1505:J1505"/>
    <mergeCell ref="K1505:M1505"/>
    <mergeCell ref="A1506:E1506"/>
    <mergeCell ref="F1506:J1506"/>
    <mergeCell ref="K1506:M1506"/>
    <mergeCell ref="A1522:G1522"/>
    <mergeCell ref="H1522:M1522"/>
    <mergeCell ref="B1523:C1523"/>
    <mergeCell ref="F1523:G1523"/>
    <mergeCell ref="B1524:C1524"/>
    <mergeCell ref="D1524:E1524"/>
    <mergeCell ref="F1524:G1524"/>
    <mergeCell ref="J1524:K1524"/>
    <mergeCell ref="A1515:F1515"/>
    <mergeCell ref="G1515:M1515"/>
    <mergeCell ref="B1516:M1516"/>
    <mergeCell ref="B1517:M1517"/>
    <mergeCell ref="A1518:C1521"/>
    <mergeCell ref="D1518:I1521"/>
    <mergeCell ref="J1518:M1521"/>
    <mergeCell ref="A1512:E1512"/>
    <mergeCell ref="F1512:J1512"/>
    <mergeCell ref="K1512:M1512"/>
    <mergeCell ref="A1513:M1513"/>
    <mergeCell ref="A1514:E1514"/>
    <mergeCell ref="F1514:J1514"/>
    <mergeCell ref="K1514:M1514"/>
    <mergeCell ref="A1537:B1537"/>
    <mergeCell ref="C1537:G1537"/>
    <mergeCell ref="J1537:M1537"/>
    <mergeCell ref="A1538:B1538"/>
    <mergeCell ref="C1538:G1538"/>
    <mergeCell ref="J1538:M1538"/>
    <mergeCell ref="A1533:M1533"/>
    <mergeCell ref="B1534:E1534"/>
    <mergeCell ref="H1534:J1534"/>
    <mergeCell ref="A1535:M1535"/>
    <mergeCell ref="A1536:M1536"/>
    <mergeCell ref="B1527:C1527"/>
    <mergeCell ref="D1527:E1527"/>
    <mergeCell ref="F1527:G1527"/>
    <mergeCell ref="B1532:I1532"/>
    <mergeCell ref="J1532:M1532"/>
    <mergeCell ref="B1525:C1525"/>
    <mergeCell ref="D1525:E1525"/>
    <mergeCell ref="F1525:G1525"/>
    <mergeCell ref="J1525:K1525"/>
    <mergeCell ref="B1526:C1526"/>
    <mergeCell ref="D1526:E1526"/>
    <mergeCell ref="F1526:G1526"/>
    <mergeCell ref="J1526:K1526"/>
    <mergeCell ref="J1552:K1552"/>
    <mergeCell ref="L1552:M1552"/>
    <mergeCell ref="L1553:M1553"/>
    <mergeCell ref="A1554:M1554"/>
    <mergeCell ref="A1555:M1555"/>
    <mergeCell ref="A1541:M1541"/>
    <mergeCell ref="A1542:A1543"/>
    <mergeCell ref="B1542:G1542"/>
    <mergeCell ref="H1542:M1542"/>
    <mergeCell ref="J1551:K1551"/>
    <mergeCell ref="L1551:M1551"/>
    <mergeCell ref="A1539:B1539"/>
    <mergeCell ref="C1539:G1539"/>
    <mergeCell ref="J1539:M1539"/>
    <mergeCell ref="A1540:B1540"/>
    <mergeCell ref="C1540:G1540"/>
    <mergeCell ref="H1540:I1540"/>
    <mergeCell ref="J1540:M1540"/>
    <mergeCell ref="A1561:E1561"/>
    <mergeCell ref="F1561:J1561"/>
    <mergeCell ref="K1561:M1561"/>
    <mergeCell ref="A1562:E1562"/>
    <mergeCell ref="F1562:J1562"/>
    <mergeCell ref="K1562:M1562"/>
    <mergeCell ref="A1558:M1558"/>
    <mergeCell ref="A1559:E1559"/>
    <mergeCell ref="F1559:J1559"/>
    <mergeCell ref="K1559:M1559"/>
    <mergeCell ref="A1560:E1560"/>
    <mergeCell ref="F1560:J1560"/>
    <mergeCell ref="K1560:M1560"/>
    <mergeCell ref="A1556:E1556"/>
    <mergeCell ref="F1556:J1556"/>
    <mergeCell ref="K1556:M1556"/>
    <mergeCell ref="A1557:E1557"/>
    <mergeCell ref="F1557:J1557"/>
    <mergeCell ref="K1557:M1557"/>
    <mergeCell ref="A1573:G1573"/>
    <mergeCell ref="H1573:M1573"/>
    <mergeCell ref="B1574:C1574"/>
    <mergeCell ref="F1574:G1574"/>
    <mergeCell ref="B1575:C1575"/>
    <mergeCell ref="D1575:E1575"/>
    <mergeCell ref="F1575:G1575"/>
    <mergeCell ref="J1575:K1575"/>
    <mergeCell ref="A1566:F1566"/>
    <mergeCell ref="G1566:M1566"/>
    <mergeCell ref="B1567:M1567"/>
    <mergeCell ref="B1568:M1568"/>
    <mergeCell ref="A1569:C1572"/>
    <mergeCell ref="D1569:I1572"/>
    <mergeCell ref="J1569:M1572"/>
    <mergeCell ref="A1563:E1563"/>
    <mergeCell ref="F1563:J1563"/>
    <mergeCell ref="K1563:M1563"/>
    <mergeCell ref="A1564:M1564"/>
    <mergeCell ref="A1565:E1565"/>
    <mergeCell ref="F1565:J1565"/>
    <mergeCell ref="K1565:M1565"/>
    <mergeCell ref="A1589:B1589"/>
    <mergeCell ref="C1589:G1589"/>
    <mergeCell ref="J1589:M1589"/>
    <mergeCell ref="A1590:B1590"/>
    <mergeCell ref="C1590:G1590"/>
    <mergeCell ref="J1590:M1590"/>
    <mergeCell ref="A1585:M1585"/>
    <mergeCell ref="B1586:E1586"/>
    <mergeCell ref="H1586:J1586"/>
    <mergeCell ref="A1587:M1587"/>
    <mergeCell ref="A1588:M1588"/>
    <mergeCell ref="B1578:C1578"/>
    <mergeCell ref="D1578:E1578"/>
    <mergeCell ref="F1578:G1578"/>
    <mergeCell ref="B1584:I1584"/>
    <mergeCell ref="J1584:M1584"/>
    <mergeCell ref="B1576:C1576"/>
    <mergeCell ref="D1576:E1576"/>
    <mergeCell ref="F1576:G1576"/>
    <mergeCell ref="J1576:K1576"/>
    <mergeCell ref="B1577:C1577"/>
    <mergeCell ref="D1577:E1577"/>
    <mergeCell ref="F1577:G1577"/>
    <mergeCell ref="J1577:K1577"/>
    <mergeCell ref="J1604:K1604"/>
    <mergeCell ref="L1604:M1604"/>
    <mergeCell ref="L1605:M1605"/>
    <mergeCell ref="A1606:M1606"/>
    <mergeCell ref="A1607:M1607"/>
    <mergeCell ref="A1593:M1593"/>
    <mergeCell ref="A1594:A1595"/>
    <mergeCell ref="B1594:G1594"/>
    <mergeCell ref="H1594:M1594"/>
    <mergeCell ref="J1603:K1603"/>
    <mergeCell ref="L1603:M1603"/>
    <mergeCell ref="A1591:B1591"/>
    <mergeCell ref="C1591:G1591"/>
    <mergeCell ref="J1591:M1591"/>
    <mergeCell ref="A1592:B1592"/>
    <mergeCell ref="C1592:G1592"/>
    <mergeCell ref="H1592:I1592"/>
    <mergeCell ref="J1592:M1592"/>
    <mergeCell ref="A1613:E1613"/>
    <mergeCell ref="F1613:J1613"/>
    <mergeCell ref="K1613:M1613"/>
    <mergeCell ref="A1614:E1614"/>
    <mergeCell ref="F1614:J1614"/>
    <mergeCell ref="K1614:M1614"/>
    <mergeCell ref="A1610:M1610"/>
    <mergeCell ref="A1611:E1611"/>
    <mergeCell ref="F1611:J1611"/>
    <mergeCell ref="K1611:M1611"/>
    <mergeCell ref="A1612:E1612"/>
    <mergeCell ref="F1612:J1612"/>
    <mergeCell ref="K1612:M1612"/>
    <mergeCell ref="A1608:E1608"/>
    <mergeCell ref="F1608:J1608"/>
    <mergeCell ref="K1608:M1608"/>
    <mergeCell ref="A1609:E1609"/>
    <mergeCell ref="F1609:J1609"/>
    <mergeCell ref="K1609:M1609"/>
    <mergeCell ref="A1625:G1625"/>
    <mergeCell ref="H1625:M1625"/>
    <mergeCell ref="B1626:C1626"/>
    <mergeCell ref="F1626:G1626"/>
    <mergeCell ref="B1627:C1627"/>
    <mergeCell ref="D1627:E1627"/>
    <mergeCell ref="F1627:G1627"/>
    <mergeCell ref="J1627:K1627"/>
    <mergeCell ref="A1618:F1618"/>
    <mergeCell ref="G1618:M1618"/>
    <mergeCell ref="B1619:M1619"/>
    <mergeCell ref="B1620:M1620"/>
    <mergeCell ref="A1621:C1624"/>
    <mergeCell ref="D1621:I1624"/>
    <mergeCell ref="J1621:M1624"/>
    <mergeCell ref="A1615:E1615"/>
    <mergeCell ref="F1615:J1615"/>
    <mergeCell ref="K1615:M1615"/>
    <mergeCell ref="A1616:M1616"/>
    <mergeCell ref="A1617:E1617"/>
    <mergeCell ref="F1617:J1617"/>
    <mergeCell ref="K1617:M1617"/>
    <mergeCell ref="A1640:B1640"/>
    <mergeCell ref="C1640:G1640"/>
    <mergeCell ref="J1640:M1640"/>
    <mergeCell ref="A1641:B1641"/>
    <mergeCell ref="C1641:G1641"/>
    <mergeCell ref="J1641:M1641"/>
    <mergeCell ref="A1636:M1636"/>
    <mergeCell ref="B1637:E1637"/>
    <mergeCell ref="H1637:J1637"/>
    <mergeCell ref="A1638:M1638"/>
    <mergeCell ref="A1639:M1639"/>
    <mergeCell ref="B1630:C1630"/>
    <mergeCell ref="D1630:E1630"/>
    <mergeCell ref="F1630:G1630"/>
    <mergeCell ref="B1635:I1635"/>
    <mergeCell ref="J1635:M1635"/>
    <mergeCell ref="B1628:C1628"/>
    <mergeCell ref="D1628:E1628"/>
    <mergeCell ref="F1628:G1628"/>
    <mergeCell ref="J1628:K1628"/>
    <mergeCell ref="B1629:C1629"/>
    <mergeCell ref="D1629:E1629"/>
    <mergeCell ref="F1629:G1629"/>
    <mergeCell ref="J1629:K1629"/>
    <mergeCell ref="J1655:K1655"/>
    <mergeCell ref="L1655:M1655"/>
    <mergeCell ref="L1656:M1656"/>
    <mergeCell ref="A1657:M1657"/>
    <mergeCell ref="A1658:M1658"/>
    <mergeCell ref="A1644:M1644"/>
    <mergeCell ref="A1645:A1646"/>
    <mergeCell ref="B1645:G1645"/>
    <mergeCell ref="H1645:M1645"/>
    <mergeCell ref="J1654:K1654"/>
    <mergeCell ref="L1654:M1654"/>
    <mergeCell ref="A1642:B1642"/>
    <mergeCell ref="C1642:G1642"/>
    <mergeCell ref="J1642:M1642"/>
    <mergeCell ref="A1643:B1643"/>
    <mergeCell ref="C1643:G1643"/>
    <mergeCell ref="H1643:I1643"/>
    <mergeCell ref="J1643:M1643"/>
    <mergeCell ref="A1664:E1664"/>
    <mergeCell ref="F1664:J1664"/>
    <mergeCell ref="K1664:M1664"/>
    <mergeCell ref="A1665:E1665"/>
    <mergeCell ref="F1665:J1665"/>
    <mergeCell ref="K1665:M1665"/>
    <mergeCell ref="A1661:M1661"/>
    <mergeCell ref="A1662:E1662"/>
    <mergeCell ref="F1662:J1662"/>
    <mergeCell ref="K1662:M1662"/>
    <mergeCell ref="A1663:E1663"/>
    <mergeCell ref="F1663:J1663"/>
    <mergeCell ref="K1663:M1663"/>
    <mergeCell ref="A1659:E1659"/>
    <mergeCell ref="F1659:J1659"/>
    <mergeCell ref="K1659:M1659"/>
    <mergeCell ref="A1660:E1660"/>
    <mergeCell ref="F1660:J1660"/>
    <mergeCell ref="K1660:M1660"/>
    <mergeCell ref="A1676:G1676"/>
    <mergeCell ref="H1676:M1676"/>
    <mergeCell ref="B1677:C1677"/>
    <mergeCell ref="F1677:G1677"/>
    <mergeCell ref="B1678:C1678"/>
    <mergeCell ref="D1678:E1678"/>
    <mergeCell ref="F1678:G1678"/>
    <mergeCell ref="J1678:K1678"/>
    <mergeCell ref="A1669:F1669"/>
    <mergeCell ref="G1669:M1669"/>
    <mergeCell ref="B1670:M1670"/>
    <mergeCell ref="B1671:M1671"/>
    <mergeCell ref="A1672:C1675"/>
    <mergeCell ref="D1672:I1675"/>
    <mergeCell ref="J1672:M1675"/>
    <mergeCell ref="A1666:E1666"/>
    <mergeCell ref="F1666:J1666"/>
    <mergeCell ref="K1666:M1666"/>
    <mergeCell ref="A1667:M1667"/>
    <mergeCell ref="A1668:E1668"/>
    <mergeCell ref="F1668:J1668"/>
    <mergeCell ref="K1668:M1668"/>
    <mergeCell ref="A1691:B1691"/>
    <mergeCell ref="C1691:G1691"/>
    <mergeCell ref="J1691:M1691"/>
    <mergeCell ref="A1692:B1692"/>
    <mergeCell ref="C1692:G1692"/>
    <mergeCell ref="J1692:M1692"/>
    <mergeCell ref="A1687:M1687"/>
    <mergeCell ref="B1688:E1688"/>
    <mergeCell ref="H1688:J1688"/>
    <mergeCell ref="A1689:M1689"/>
    <mergeCell ref="A1690:M1690"/>
    <mergeCell ref="B1681:C1681"/>
    <mergeCell ref="D1681:E1681"/>
    <mergeCell ref="F1681:G1681"/>
    <mergeCell ref="B1686:I1686"/>
    <mergeCell ref="J1686:M1686"/>
    <mergeCell ref="B1679:C1679"/>
    <mergeCell ref="D1679:E1679"/>
    <mergeCell ref="F1679:G1679"/>
    <mergeCell ref="J1679:K1679"/>
    <mergeCell ref="B1680:C1680"/>
    <mergeCell ref="D1680:E1680"/>
    <mergeCell ref="F1680:G1680"/>
    <mergeCell ref="J1680:K1680"/>
    <mergeCell ref="J1706:K1706"/>
    <mergeCell ref="L1706:M1706"/>
    <mergeCell ref="L1707:M1707"/>
    <mergeCell ref="A1708:M1708"/>
    <mergeCell ref="A1709:M1709"/>
    <mergeCell ref="A1695:M1695"/>
    <mergeCell ref="A1696:A1697"/>
    <mergeCell ref="B1696:G1696"/>
    <mergeCell ref="H1696:M1696"/>
    <mergeCell ref="J1705:K1705"/>
    <mergeCell ref="L1705:M1705"/>
    <mergeCell ref="A1693:B1693"/>
    <mergeCell ref="C1693:G1693"/>
    <mergeCell ref="J1693:M1693"/>
    <mergeCell ref="A1694:B1694"/>
    <mergeCell ref="C1694:G1694"/>
    <mergeCell ref="H1694:I1694"/>
    <mergeCell ref="J1694:M1694"/>
    <mergeCell ref="A1715:E1715"/>
    <mergeCell ref="F1715:J1715"/>
    <mergeCell ref="K1715:M1715"/>
    <mergeCell ref="A1716:E1716"/>
    <mergeCell ref="F1716:J1716"/>
    <mergeCell ref="K1716:M1716"/>
    <mergeCell ref="A1712:M1712"/>
    <mergeCell ref="A1713:E1713"/>
    <mergeCell ref="F1713:J1713"/>
    <mergeCell ref="K1713:M1713"/>
    <mergeCell ref="A1714:E1714"/>
    <mergeCell ref="F1714:J1714"/>
    <mergeCell ref="K1714:M1714"/>
    <mergeCell ref="A1710:E1710"/>
    <mergeCell ref="F1710:J1710"/>
    <mergeCell ref="K1710:M1710"/>
    <mergeCell ref="A1711:E1711"/>
    <mergeCell ref="F1711:J1711"/>
    <mergeCell ref="K1711:M1711"/>
    <mergeCell ref="A1727:G1727"/>
    <mergeCell ref="H1727:M1727"/>
    <mergeCell ref="B1728:C1728"/>
    <mergeCell ref="F1728:G1728"/>
    <mergeCell ref="B1729:C1729"/>
    <mergeCell ref="D1729:E1729"/>
    <mergeCell ref="F1729:G1729"/>
    <mergeCell ref="J1729:K1729"/>
    <mergeCell ref="A1720:F1720"/>
    <mergeCell ref="G1720:M1720"/>
    <mergeCell ref="B1721:M1721"/>
    <mergeCell ref="B1722:M1722"/>
    <mergeCell ref="A1723:C1726"/>
    <mergeCell ref="D1723:I1726"/>
    <mergeCell ref="J1723:M1726"/>
    <mergeCell ref="A1717:E1717"/>
    <mergeCell ref="F1717:J1717"/>
    <mergeCell ref="K1717:M1717"/>
    <mergeCell ref="A1718:M1718"/>
    <mergeCell ref="A1719:E1719"/>
    <mergeCell ref="F1719:J1719"/>
    <mergeCell ref="K1719:M1719"/>
    <mergeCell ref="A1742:B1742"/>
    <mergeCell ref="C1742:G1742"/>
    <mergeCell ref="J1742:M1742"/>
    <mergeCell ref="A1743:B1743"/>
    <mergeCell ref="C1743:G1743"/>
    <mergeCell ref="J1743:M1743"/>
    <mergeCell ref="A1738:M1738"/>
    <mergeCell ref="B1739:E1739"/>
    <mergeCell ref="H1739:J1739"/>
    <mergeCell ref="A1740:M1740"/>
    <mergeCell ref="A1741:M1741"/>
    <mergeCell ref="B1732:C1732"/>
    <mergeCell ref="D1732:E1732"/>
    <mergeCell ref="F1732:G1732"/>
    <mergeCell ref="B1737:I1737"/>
    <mergeCell ref="J1737:M1737"/>
    <mergeCell ref="B1730:C1730"/>
    <mergeCell ref="D1730:E1730"/>
    <mergeCell ref="F1730:G1730"/>
    <mergeCell ref="J1730:K1730"/>
    <mergeCell ref="B1731:C1731"/>
    <mergeCell ref="D1731:E1731"/>
    <mergeCell ref="F1731:G1731"/>
    <mergeCell ref="J1731:K1731"/>
    <mergeCell ref="J1757:K1757"/>
    <mergeCell ref="L1757:M1757"/>
    <mergeCell ref="L1758:M1758"/>
    <mergeCell ref="A1759:M1759"/>
    <mergeCell ref="A1760:M1760"/>
    <mergeCell ref="A1746:M1746"/>
    <mergeCell ref="A1747:A1748"/>
    <mergeCell ref="B1747:G1747"/>
    <mergeCell ref="H1747:M1747"/>
    <mergeCell ref="J1756:K1756"/>
    <mergeCell ref="L1756:M1756"/>
    <mergeCell ref="A1744:B1744"/>
    <mergeCell ref="C1744:G1744"/>
    <mergeCell ref="J1744:M1744"/>
    <mergeCell ref="A1745:B1745"/>
    <mergeCell ref="C1745:G1745"/>
    <mergeCell ref="H1745:I1745"/>
    <mergeCell ref="J1745:M1745"/>
    <mergeCell ref="A1766:E1766"/>
    <mergeCell ref="F1766:J1766"/>
    <mergeCell ref="K1766:M1766"/>
    <mergeCell ref="A1767:E1767"/>
    <mergeCell ref="F1767:J1767"/>
    <mergeCell ref="K1767:M1767"/>
    <mergeCell ref="A1763:M1763"/>
    <mergeCell ref="A1764:E1764"/>
    <mergeCell ref="F1764:J1764"/>
    <mergeCell ref="K1764:M1764"/>
    <mergeCell ref="A1765:E1765"/>
    <mergeCell ref="F1765:J1765"/>
    <mergeCell ref="K1765:M1765"/>
    <mergeCell ref="A1761:E1761"/>
    <mergeCell ref="F1761:J1761"/>
    <mergeCell ref="K1761:M1761"/>
    <mergeCell ref="A1762:E1762"/>
    <mergeCell ref="F1762:J1762"/>
    <mergeCell ref="K1762:M1762"/>
    <mergeCell ref="A1778:G1778"/>
    <mergeCell ref="H1778:M1778"/>
    <mergeCell ref="B1779:C1779"/>
    <mergeCell ref="F1779:G1779"/>
    <mergeCell ref="B1780:C1780"/>
    <mergeCell ref="D1780:E1780"/>
    <mergeCell ref="F1780:G1780"/>
    <mergeCell ref="J1780:K1780"/>
    <mergeCell ref="A1771:F1771"/>
    <mergeCell ref="G1771:M1771"/>
    <mergeCell ref="B1772:M1772"/>
    <mergeCell ref="B1773:M1773"/>
    <mergeCell ref="A1774:C1777"/>
    <mergeCell ref="D1774:I1777"/>
    <mergeCell ref="J1774:M1777"/>
    <mergeCell ref="A1768:E1768"/>
    <mergeCell ref="F1768:J1768"/>
    <mergeCell ref="K1768:M1768"/>
    <mergeCell ref="A1769:M1769"/>
    <mergeCell ref="A1770:E1770"/>
    <mergeCell ref="F1770:J1770"/>
    <mergeCell ref="K1770:M1770"/>
    <mergeCell ref="A1793:B1793"/>
    <mergeCell ref="C1793:G1793"/>
    <mergeCell ref="J1793:M1793"/>
    <mergeCell ref="A1794:B1794"/>
    <mergeCell ref="C1794:G1794"/>
    <mergeCell ref="J1794:M1794"/>
    <mergeCell ref="A1789:M1789"/>
    <mergeCell ref="B1790:E1790"/>
    <mergeCell ref="H1790:J1790"/>
    <mergeCell ref="A1791:M1791"/>
    <mergeCell ref="A1792:M1792"/>
    <mergeCell ref="B1783:C1783"/>
    <mergeCell ref="D1783:E1783"/>
    <mergeCell ref="F1783:G1783"/>
    <mergeCell ref="B1788:I1788"/>
    <mergeCell ref="J1788:M1788"/>
    <mergeCell ref="B1781:C1781"/>
    <mergeCell ref="D1781:E1781"/>
    <mergeCell ref="F1781:G1781"/>
    <mergeCell ref="J1781:K1781"/>
    <mergeCell ref="B1782:C1782"/>
    <mergeCell ref="D1782:E1782"/>
    <mergeCell ref="F1782:G1782"/>
    <mergeCell ref="J1782:K1782"/>
    <mergeCell ref="J1808:K1808"/>
    <mergeCell ref="L1808:M1808"/>
    <mergeCell ref="L1809:M1809"/>
    <mergeCell ref="A1810:M1810"/>
    <mergeCell ref="A1811:M1811"/>
    <mergeCell ref="A1797:M1797"/>
    <mergeCell ref="A1798:A1799"/>
    <mergeCell ref="B1798:G1798"/>
    <mergeCell ref="H1798:M1798"/>
    <mergeCell ref="J1807:K1807"/>
    <mergeCell ref="L1807:M1807"/>
    <mergeCell ref="A1795:B1795"/>
    <mergeCell ref="C1795:G1795"/>
    <mergeCell ref="J1795:M1795"/>
    <mergeCell ref="A1796:B1796"/>
    <mergeCell ref="C1796:G1796"/>
    <mergeCell ref="H1796:I1796"/>
    <mergeCell ref="J1796:M1796"/>
    <mergeCell ref="A1817:E1817"/>
    <mergeCell ref="F1817:J1817"/>
    <mergeCell ref="K1817:M1817"/>
    <mergeCell ref="A1818:E1818"/>
    <mergeCell ref="F1818:J1818"/>
    <mergeCell ref="K1818:M1818"/>
    <mergeCell ref="A1814:M1814"/>
    <mergeCell ref="A1815:E1815"/>
    <mergeCell ref="F1815:J1815"/>
    <mergeCell ref="K1815:M1815"/>
    <mergeCell ref="A1816:E1816"/>
    <mergeCell ref="F1816:J1816"/>
    <mergeCell ref="K1816:M1816"/>
    <mergeCell ref="A1812:E1812"/>
    <mergeCell ref="F1812:J1812"/>
    <mergeCell ref="K1812:M1812"/>
    <mergeCell ref="A1813:E1813"/>
    <mergeCell ref="F1813:J1813"/>
    <mergeCell ref="K1813:M1813"/>
    <mergeCell ref="A1829:G1829"/>
    <mergeCell ref="H1829:M1829"/>
    <mergeCell ref="B1830:C1830"/>
    <mergeCell ref="F1830:G1830"/>
    <mergeCell ref="B1831:C1831"/>
    <mergeCell ref="D1831:E1831"/>
    <mergeCell ref="F1831:G1831"/>
    <mergeCell ref="J1831:K1831"/>
    <mergeCell ref="A1822:F1822"/>
    <mergeCell ref="G1822:M1822"/>
    <mergeCell ref="B1823:M1823"/>
    <mergeCell ref="B1824:M1824"/>
    <mergeCell ref="A1825:C1828"/>
    <mergeCell ref="D1825:I1828"/>
    <mergeCell ref="J1825:M1828"/>
    <mergeCell ref="A1819:E1819"/>
    <mergeCell ref="F1819:J1819"/>
    <mergeCell ref="K1819:M1819"/>
    <mergeCell ref="A1820:M1820"/>
    <mergeCell ref="A1821:E1821"/>
    <mergeCell ref="F1821:J1821"/>
    <mergeCell ref="K1821:M1821"/>
    <mergeCell ref="A1845:B1845"/>
    <mergeCell ref="C1845:G1845"/>
    <mergeCell ref="J1845:M1845"/>
    <mergeCell ref="A1846:B1846"/>
    <mergeCell ref="C1846:G1846"/>
    <mergeCell ref="J1846:M1846"/>
    <mergeCell ref="A1841:M1841"/>
    <mergeCell ref="B1842:E1842"/>
    <mergeCell ref="H1842:J1842"/>
    <mergeCell ref="A1843:M1843"/>
    <mergeCell ref="A1844:M1844"/>
    <mergeCell ref="B1834:C1834"/>
    <mergeCell ref="D1834:E1834"/>
    <mergeCell ref="F1834:G1834"/>
    <mergeCell ref="B1840:I1840"/>
    <mergeCell ref="J1840:M1840"/>
    <mergeCell ref="B1832:C1832"/>
    <mergeCell ref="D1832:E1832"/>
    <mergeCell ref="F1832:G1832"/>
    <mergeCell ref="J1832:K1832"/>
    <mergeCell ref="B1833:C1833"/>
    <mergeCell ref="D1833:E1833"/>
    <mergeCell ref="F1833:G1833"/>
    <mergeCell ref="J1833:K1833"/>
    <mergeCell ref="J1860:K1860"/>
    <mergeCell ref="L1860:M1860"/>
    <mergeCell ref="L1861:M1861"/>
    <mergeCell ref="A1862:M1862"/>
    <mergeCell ref="A1863:M1863"/>
    <mergeCell ref="A1849:M1849"/>
    <mergeCell ref="A1850:A1851"/>
    <mergeCell ref="B1850:G1850"/>
    <mergeCell ref="H1850:M1850"/>
    <mergeCell ref="J1859:K1859"/>
    <mergeCell ref="L1859:M1859"/>
    <mergeCell ref="A1847:B1847"/>
    <mergeCell ref="C1847:G1847"/>
    <mergeCell ref="J1847:M1847"/>
    <mergeCell ref="A1848:B1848"/>
    <mergeCell ref="C1848:G1848"/>
    <mergeCell ref="H1848:I1848"/>
    <mergeCell ref="J1848:M1848"/>
    <mergeCell ref="A1869:E1869"/>
    <mergeCell ref="F1869:J1869"/>
    <mergeCell ref="K1869:M1869"/>
    <mergeCell ref="A1870:E1870"/>
    <mergeCell ref="F1870:J1870"/>
    <mergeCell ref="K1870:M1870"/>
    <mergeCell ref="A1866:M1866"/>
    <mergeCell ref="A1867:E1867"/>
    <mergeCell ref="F1867:J1867"/>
    <mergeCell ref="K1867:M1867"/>
    <mergeCell ref="A1868:E1868"/>
    <mergeCell ref="F1868:J1868"/>
    <mergeCell ref="K1868:M1868"/>
    <mergeCell ref="A1864:E1864"/>
    <mergeCell ref="F1864:J1864"/>
    <mergeCell ref="K1864:M1864"/>
    <mergeCell ref="A1865:E1865"/>
    <mergeCell ref="F1865:J1865"/>
    <mergeCell ref="K1865:M1865"/>
    <mergeCell ref="A1881:G1881"/>
    <mergeCell ref="H1881:M1881"/>
    <mergeCell ref="B1882:C1882"/>
    <mergeCell ref="F1882:G1882"/>
    <mergeCell ref="B1883:C1883"/>
    <mergeCell ref="D1883:E1883"/>
    <mergeCell ref="F1883:G1883"/>
    <mergeCell ref="J1883:K1883"/>
    <mergeCell ref="A1874:F1874"/>
    <mergeCell ref="G1874:M1874"/>
    <mergeCell ref="B1875:M1875"/>
    <mergeCell ref="B1876:M1876"/>
    <mergeCell ref="A1877:C1880"/>
    <mergeCell ref="D1877:I1880"/>
    <mergeCell ref="J1877:M1880"/>
    <mergeCell ref="A1871:E1871"/>
    <mergeCell ref="F1871:J1871"/>
    <mergeCell ref="K1871:M1871"/>
    <mergeCell ref="A1872:M1872"/>
    <mergeCell ref="A1873:E1873"/>
    <mergeCell ref="F1873:J1873"/>
    <mergeCell ref="K1873:M1873"/>
    <mergeCell ref="A1897:B1897"/>
    <mergeCell ref="C1897:G1897"/>
    <mergeCell ref="J1897:M1897"/>
    <mergeCell ref="A1898:B1898"/>
    <mergeCell ref="C1898:G1898"/>
    <mergeCell ref="J1898:M1898"/>
    <mergeCell ref="A1893:M1893"/>
    <mergeCell ref="B1894:E1894"/>
    <mergeCell ref="H1894:J1894"/>
    <mergeCell ref="A1895:M1895"/>
    <mergeCell ref="A1896:M1896"/>
    <mergeCell ref="B1886:C1886"/>
    <mergeCell ref="D1886:E1886"/>
    <mergeCell ref="F1886:G1886"/>
    <mergeCell ref="B1892:I1892"/>
    <mergeCell ref="J1892:M1892"/>
    <mergeCell ref="B1884:C1884"/>
    <mergeCell ref="D1884:E1884"/>
    <mergeCell ref="F1884:G1884"/>
    <mergeCell ref="J1884:K1884"/>
    <mergeCell ref="B1885:C1885"/>
    <mergeCell ref="D1885:E1885"/>
    <mergeCell ref="F1885:G1885"/>
    <mergeCell ref="J1885:K1885"/>
    <mergeCell ref="J1912:K1912"/>
    <mergeCell ref="L1912:M1912"/>
    <mergeCell ref="L1913:M1913"/>
    <mergeCell ref="A1914:M1914"/>
    <mergeCell ref="A1915:M1915"/>
    <mergeCell ref="A1901:M1901"/>
    <mergeCell ref="A1902:A1903"/>
    <mergeCell ref="B1902:G1902"/>
    <mergeCell ref="H1902:M1902"/>
    <mergeCell ref="J1911:K1911"/>
    <mergeCell ref="L1911:M1911"/>
    <mergeCell ref="A1899:B1899"/>
    <mergeCell ref="C1899:G1899"/>
    <mergeCell ref="J1899:M1899"/>
    <mergeCell ref="A1900:B1900"/>
    <mergeCell ref="C1900:G1900"/>
    <mergeCell ref="H1900:I1900"/>
    <mergeCell ref="J1900:M1900"/>
    <mergeCell ref="A1921:E1921"/>
    <mergeCell ref="F1921:J1921"/>
    <mergeCell ref="K1921:M1921"/>
    <mergeCell ref="A1922:E1922"/>
    <mergeCell ref="F1922:J1922"/>
    <mergeCell ref="K1922:M1922"/>
    <mergeCell ref="A1918:M1918"/>
    <mergeCell ref="A1919:E1919"/>
    <mergeCell ref="F1919:J1919"/>
    <mergeCell ref="K1919:M1919"/>
    <mergeCell ref="A1920:E1920"/>
    <mergeCell ref="F1920:J1920"/>
    <mergeCell ref="K1920:M1920"/>
    <mergeCell ref="A1916:E1916"/>
    <mergeCell ref="F1916:J1916"/>
    <mergeCell ref="K1916:M1916"/>
    <mergeCell ref="A1917:E1917"/>
    <mergeCell ref="F1917:J1917"/>
    <mergeCell ref="K1917:M1917"/>
    <mergeCell ref="A1933:G1933"/>
    <mergeCell ref="H1933:M1933"/>
    <mergeCell ref="B1934:C1934"/>
    <mergeCell ref="F1934:G1934"/>
    <mergeCell ref="B1935:C1935"/>
    <mergeCell ref="D1935:E1935"/>
    <mergeCell ref="F1935:G1935"/>
    <mergeCell ref="J1935:K1935"/>
    <mergeCell ref="A1926:F1926"/>
    <mergeCell ref="G1926:M1926"/>
    <mergeCell ref="B1927:M1927"/>
    <mergeCell ref="B1928:M1928"/>
    <mergeCell ref="A1929:C1932"/>
    <mergeCell ref="D1929:I1932"/>
    <mergeCell ref="J1929:M1932"/>
    <mergeCell ref="A1923:E1923"/>
    <mergeCell ref="F1923:J1923"/>
    <mergeCell ref="K1923:M1923"/>
    <mergeCell ref="A1924:M1924"/>
    <mergeCell ref="A1925:E1925"/>
    <mergeCell ref="F1925:J1925"/>
    <mergeCell ref="K1925:M1925"/>
    <mergeCell ref="A1948:B1948"/>
    <mergeCell ref="C1948:G1948"/>
    <mergeCell ref="J1948:M1948"/>
    <mergeCell ref="A1949:B1949"/>
    <mergeCell ref="C1949:G1949"/>
    <mergeCell ref="J1949:M1949"/>
    <mergeCell ref="A1944:M1944"/>
    <mergeCell ref="B1945:E1945"/>
    <mergeCell ref="H1945:J1945"/>
    <mergeCell ref="A1946:M1946"/>
    <mergeCell ref="A1947:M1947"/>
    <mergeCell ref="B1938:C1938"/>
    <mergeCell ref="D1938:E1938"/>
    <mergeCell ref="F1938:G1938"/>
    <mergeCell ref="B1943:I1943"/>
    <mergeCell ref="J1943:M1943"/>
    <mergeCell ref="B1936:C1936"/>
    <mergeCell ref="D1936:E1936"/>
    <mergeCell ref="F1936:G1936"/>
    <mergeCell ref="J1936:K1936"/>
    <mergeCell ref="B1937:C1937"/>
    <mergeCell ref="D1937:E1937"/>
    <mergeCell ref="F1937:G1937"/>
    <mergeCell ref="J1937:K1937"/>
    <mergeCell ref="J1963:K1963"/>
    <mergeCell ref="L1963:M1963"/>
    <mergeCell ref="L1964:M1964"/>
    <mergeCell ref="A1965:M1965"/>
    <mergeCell ref="A1966:M1966"/>
    <mergeCell ref="A1952:M1952"/>
    <mergeCell ref="A1953:A1954"/>
    <mergeCell ref="B1953:G1953"/>
    <mergeCell ref="H1953:M1953"/>
    <mergeCell ref="J1962:K1962"/>
    <mergeCell ref="L1962:M1962"/>
    <mergeCell ref="A1950:B1950"/>
    <mergeCell ref="C1950:G1950"/>
    <mergeCell ref="J1950:M1950"/>
    <mergeCell ref="A1951:B1951"/>
    <mergeCell ref="C1951:G1951"/>
    <mergeCell ref="H1951:I1951"/>
    <mergeCell ref="J1951:M1951"/>
    <mergeCell ref="A1972:E1972"/>
    <mergeCell ref="F1972:J1972"/>
    <mergeCell ref="K1972:M1972"/>
    <mergeCell ref="A1973:E1973"/>
    <mergeCell ref="F1973:J1973"/>
    <mergeCell ref="K1973:M1973"/>
    <mergeCell ref="A1969:M1969"/>
    <mergeCell ref="A1970:E1970"/>
    <mergeCell ref="F1970:J1970"/>
    <mergeCell ref="K1970:M1970"/>
    <mergeCell ref="A1971:E1971"/>
    <mergeCell ref="F1971:J1971"/>
    <mergeCell ref="K1971:M1971"/>
    <mergeCell ref="A1967:E1967"/>
    <mergeCell ref="F1967:J1967"/>
    <mergeCell ref="K1967:M1967"/>
    <mergeCell ref="A1968:E1968"/>
    <mergeCell ref="F1968:J1968"/>
    <mergeCell ref="K1968:M1968"/>
    <mergeCell ref="A1984:G1984"/>
    <mergeCell ref="H1984:M1984"/>
    <mergeCell ref="B1985:C1985"/>
    <mergeCell ref="F1985:G1985"/>
    <mergeCell ref="B1986:C1986"/>
    <mergeCell ref="D1986:E1986"/>
    <mergeCell ref="F1986:G1986"/>
    <mergeCell ref="J1986:K1986"/>
    <mergeCell ref="A1977:F1977"/>
    <mergeCell ref="G1977:M1977"/>
    <mergeCell ref="B1978:M1978"/>
    <mergeCell ref="B1979:M1979"/>
    <mergeCell ref="A1980:C1983"/>
    <mergeCell ref="D1980:I1983"/>
    <mergeCell ref="J1980:M1983"/>
    <mergeCell ref="A1974:E1974"/>
    <mergeCell ref="F1974:J1974"/>
    <mergeCell ref="K1974:M1974"/>
    <mergeCell ref="A1975:M1975"/>
    <mergeCell ref="A1976:E1976"/>
    <mergeCell ref="F1976:J1976"/>
    <mergeCell ref="K1976:M1976"/>
    <mergeCell ref="A2000:B2000"/>
    <mergeCell ref="C2000:G2000"/>
    <mergeCell ref="J2000:M2000"/>
    <mergeCell ref="A2001:B2001"/>
    <mergeCell ref="C2001:G2001"/>
    <mergeCell ref="J2001:M2001"/>
    <mergeCell ref="A1996:M1996"/>
    <mergeCell ref="B1997:E1997"/>
    <mergeCell ref="H1997:J1997"/>
    <mergeCell ref="A1998:M1998"/>
    <mergeCell ref="A1999:M1999"/>
    <mergeCell ref="B1989:C1989"/>
    <mergeCell ref="D1989:E1989"/>
    <mergeCell ref="F1989:G1989"/>
    <mergeCell ref="B1995:I1995"/>
    <mergeCell ref="J1995:M1995"/>
    <mergeCell ref="B1987:C1987"/>
    <mergeCell ref="D1987:E1987"/>
    <mergeCell ref="F1987:G1987"/>
    <mergeCell ref="J1987:K1987"/>
    <mergeCell ref="B1988:C1988"/>
    <mergeCell ref="D1988:E1988"/>
    <mergeCell ref="F1988:G1988"/>
    <mergeCell ref="J1988:K1988"/>
    <mergeCell ref="J2015:K2015"/>
    <mergeCell ref="L2015:M2015"/>
    <mergeCell ref="L2016:M2016"/>
    <mergeCell ref="A2017:M2017"/>
    <mergeCell ref="A2018:M2018"/>
    <mergeCell ref="A2004:M2004"/>
    <mergeCell ref="A2005:A2006"/>
    <mergeCell ref="B2005:G2005"/>
    <mergeCell ref="H2005:M2005"/>
    <mergeCell ref="J2014:K2014"/>
    <mergeCell ref="L2014:M2014"/>
    <mergeCell ref="A2002:B2002"/>
    <mergeCell ref="C2002:G2002"/>
    <mergeCell ref="J2002:M2002"/>
    <mergeCell ref="A2003:B2003"/>
    <mergeCell ref="C2003:G2003"/>
    <mergeCell ref="H2003:I2003"/>
    <mergeCell ref="J2003:M2003"/>
    <mergeCell ref="A2024:E2024"/>
    <mergeCell ref="F2024:J2024"/>
    <mergeCell ref="K2024:M2024"/>
    <mergeCell ref="A2025:E2025"/>
    <mergeCell ref="F2025:J2025"/>
    <mergeCell ref="K2025:M2025"/>
    <mergeCell ref="A2021:M2021"/>
    <mergeCell ref="A2022:E2022"/>
    <mergeCell ref="F2022:J2022"/>
    <mergeCell ref="K2022:M2022"/>
    <mergeCell ref="A2023:E2023"/>
    <mergeCell ref="F2023:J2023"/>
    <mergeCell ref="K2023:M2023"/>
    <mergeCell ref="A2019:E2019"/>
    <mergeCell ref="F2019:J2019"/>
    <mergeCell ref="K2019:M2019"/>
    <mergeCell ref="A2020:E2020"/>
    <mergeCell ref="F2020:J2020"/>
    <mergeCell ref="K2020:M2020"/>
    <mergeCell ref="A2036:G2036"/>
    <mergeCell ref="H2036:M2036"/>
    <mergeCell ref="B2037:C2037"/>
    <mergeCell ref="F2037:G2037"/>
    <mergeCell ref="B2038:C2038"/>
    <mergeCell ref="D2038:E2038"/>
    <mergeCell ref="F2038:G2038"/>
    <mergeCell ref="J2038:K2038"/>
    <mergeCell ref="A2029:F2029"/>
    <mergeCell ref="G2029:M2029"/>
    <mergeCell ref="B2030:M2030"/>
    <mergeCell ref="B2031:M2031"/>
    <mergeCell ref="A2032:C2035"/>
    <mergeCell ref="D2032:I2035"/>
    <mergeCell ref="J2032:M2035"/>
    <mergeCell ref="A2026:E2026"/>
    <mergeCell ref="F2026:J2026"/>
    <mergeCell ref="K2026:M2026"/>
    <mergeCell ref="A2027:M2027"/>
    <mergeCell ref="A2028:E2028"/>
    <mergeCell ref="F2028:J2028"/>
    <mergeCell ref="K2028:M2028"/>
    <mergeCell ref="A2051:B2051"/>
    <mergeCell ref="C2051:G2051"/>
    <mergeCell ref="J2051:M2051"/>
    <mergeCell ref="A2052:B2052"/>
    <mergeCell ref="C2052:G2052"/>
    <mergeCell ref="J2052:M2052"/>
    <mergeCell ref="A2047:M2047"/>
    <mergeCell ref="B2048:E2048"/>
    <mergeCell ref="H2048:J2048"/>
    <mergeCell ref="A2049:M2049"/>
    <mergeCell ref="A2050:M2050"/>
    <mergeCell ref="B2041:C2041"/>
    <mergeCell ref="D2041:E2041"/>
    <mergeCell ref="F2041:G2041"/>
    <mergeCell ref="B2046:I2046"/>
    <mergeCell ref="J2046:M2046"/>
    <mergeCell ref="B2039:C2039"/>
    <mergeCell ref="D2039:E2039"/>
    <mergeCell ref="F2039:G2039"/>
    <mergeCell ref="J2039:K2039"/>
    <mergeCell ref="B2040:C2040"/>
    <mergeCell ref="D2040:E2040"/>
    <mergeCell ref="F2040:G2040"/>
    <mergeCell ref="J2040:K2040"/>
    <mergeCell ref="J2066:K2066"/>
    <mergeCell ref="L2066:M2066"/>
    <mergeCell ref="L2067:M2067"/>
    <mergeCell ref="A2068:M2068"/>
    <mergeCell ref="A2069:M2069"/>
    <mergeCell ref="A2055:M2055"/>
    <mergeCell ref="A2056:A2057"/>
    <mergeCell ref="B2056:G2056"/>
    <mergeCell ref="H2056:M2056"/>
    <mergeCell ref="J2065:K2065"/>
    <mergeCell ref="L2065:M2065"/>
    <mergeCell ref="A2053:B2053"/>
    <mergeCell ref="C2053:G2053"/>
    <mergeCell ref="J2053:M2053"/>
    <mergeCell ref="A2054:B2054"/>
    <mergeCell ref="C2054:G2054"/>
    <mergeCell ref="H2054:I2054"/>
    <mergeCell ref="J2054:M2054"/>
    <mergeCell ref="A2075:E2075"/>
    <mergeCell ref="F2075:J2075"/>
    <mergeCell ref="K2075:M2075"/>
    <mergeCell ref="A2076:E2076"/>
    <mergeCell ref="F2076:J2076"/>
    <mergeCell ref="K2076:M2076"/>
    <mergeCell ref="A2072:M2072"/>
    <mergeCell ref="A2073:E2073"/>
    <mergeCell ref="F2073:J2073"/>
    <mergeCell ref="K2073:M2073"/>
    <mergeCell ref="A2074:E2074"/>
    <mergeCell ref="F2074:J2074"/>
    <mergeCell ref="K2074:M2074"/>
    <mergeCell ref="A2070:E2070"/>
    <mergeCell ref="F2070:J2070"/>
    <mergeCell ref="K2070:M2070"/>
    <mergeCell ref="A2071:E2071"/>
    <mergeCell ref="F2071:J2071"/>
    <mergeCell ref="K2071:M2071"/>
    <mergeCell ref="A2087:G2087"/>
    <mergeCell ref="H2087:M2087"/>
    <mergeCell ref="B2088:C2088"/>
    <mergeCell ref="F2088:G2088"/>
    <mergeCell ref="B2089:C2089"/>
    <mergeCell ref="D2089:E2089"/>
    <mergeCell ref="F2089:G2089"/>
    <mergeCell ref="J2089:K2089"/>
    <mergeCell ref="A2080:F2080"/>
    <mergeCell ref="G2080:M2080"/>
    <mergeCell ref="B2081:M2081"/>
    <mergeCell ref="B2082:M2082"/>
    <mergeCell ref="A2083:C2086"/>
    <mergeCell ref="D2083:I2086"/>
    <mergeCell ref="J2083:M2086"/>
    <mergeCell ref="A2077:E2077"/>
    <mergeCell ref="F2077:J2077"/>
    <mergeCell ref="K2077:M2077"/>
    <mergeCell ref="A2078:M2078"/>
    <mergeCell ref="A2079:E2079"/>
    <mergeCell ref="F2079:J2079"/>
    <mergeCell ref="K2079:M2079"/>
    <mergeCell ref="A2102:B2102"/>
    <mergeCell ref="C2102:G2102"/>
    <mergeCell ref="J2102:M2102"/>
    <mergeCell ref="A2103:B2103"/>
    <mergeCell ref="C2103:G2103"/>
    <mergeCell ref="J2103:M2103"/>
    <mergeCell ref="A2098:M2098"/>
    <mergeCell ref="B2099:E2099"/>
    <mergeCell ref="H2099:J2099"/>
    <mergeCell ref="A2100:M2100"/>
    <mergeCell ref="A2101:M2101"/>
    <mergeCell ref="B2092:C2092"/>
    <mergeCell ref="D2092:E2092"/>
    <mergeCell ref="F2092:G2092"/>
    <mergeCell ref="B2097:I2097"/>
    <mergeCell ref="J2097:M2097"/>
    <mergeCell ref="B2090:C2090"/>
    <mergeCell ref="D2090:E2090"/>
    <mergeCell ref="F2090:G2090"/>
    <mergeCell ref="J2090:K2090"/>
    <mergeCell ref="B2091:C2091"/>
    <mergeCell ref="D2091:E2091"/>
    <mergeCell ref="F2091:G2091"/>
    <mergeCell ref="J2091:K2091"/>
    <mergeCell ref="J2117:K2117"/>
    <mergeCell ref="L2117:M2117"/>
    <mergeCell ref="L2118:M2118"/>
    <mergeCell ref="A2119:M2119"/>
    <mergeCell ref="A2120:M2120"/>
    <mergeCell ref="A2106:M2106"/>
    <mergeCell ref="A2107:A2108"/>
    <mergeCell ref="B2107:G2107"/>
    <mergeCell ref="H2107:M2107"/>
    <mergeCell ref="J2116:K2116"/>
    <mergeCell ref="L2116:M2116"/>
    <mergeCell ref="A2104:B2104"/>
    <mergeCell ref="C2104:G2104"/>
    <mergeCell ref="J2104:M2104"/>
    <mergeCell ref="A2105:B2105"/>
    <mergeCell ref="C2105:G2105"/>
    <mergeCell ref="H2105:I2105"/>
    <mergeCell ref="J2105:M2105"/>
    <mergeCell ref="A2126:E2126"/>
    <mergeCell ref="F2126:J2126"/>
    <mergeCell ref="K2126:M2126"/>
    <mergeCell ref="A2127:E2127"/>
    <mergeCell ref="F2127:J2127"/>
    <mergeCell ref="K2127:M2127"/>
    <mergeCell ref="A2123:M2123"/>
    <mergeCell ref="A2124:E2124"/>
    <mergeCell ref="F2124:J2124"/>
    <mergeCell ref="K2124:M2124"/>
    <mergeCell ref="A2125:E2125"/>
    <mergeCell ref="F2125:J2125"/>
    <mergeCell ref="K2125:M2125"/>
    <mergeCell ref="A2121:E2121"/>
    <mergeCell ref="F2121:J2121"/>
    <mergeCell ref="K2121:M2121"/>
    <mergeCell ref="A2122:E2122"/>
    <mergeCell ref="F2122:J2122"/>
    <mergeCell ref="K2122:M2122"/>
    <mergeCell ref="A2138:G2138"/>
    <mergeCell ref="H2138:M2138"/>
    <mergeCell ref="B2139:C2139"/>
    <mergeCell ref="F2139:G2139"/>
    <mergeCell ref="B2140:C2140"/>
    <mergeCell ref="D2140:E2140"/>
    <mergeCell ref="F2140:G2140"/>
    <mergeCell ref="J2140:K2140"/>
    <mergeCell ref="A2131:F2131"/>
    <mergeCell ref="G2131:M2131"/>
    <mergeCell ref="B2132:M2132"/>
    <mergeCell ref="B2133:M2133"/>
    <mergeCell ref="A2134:C2137"/>
    <mergeCell ref="D2134:I2137"/>
    <mergeCell ref="J2134:M2137"/>
    <mergeCell ref="A2128:E2128"/>
    <mergeCell ref="F2128:J2128"/>
    <mergeCell ref="K2128:M2128"/>
    <mergeCell ref="A2129:M2129"/>
    <mergeCell ref="A2130:E2130"/>
    <mergeCell ref="F2130:J2130"/>
    <mergeCell ref="K2130:M2130"/>
    <mergeCell ref="A2154:B2154"/>
    <mergeCell ref="C2154:G2154"/>
    <mergeCell ref="J2154:M2154"/>
    <mergeCell ref="A2155:B2155"/>
    <mergeCell ref="C2155:G2155"/>
    <mergeCell ref="J2155:M2155"/>
    <mergeCell ref="A2150:M2150"/>
    <mergeCell ref="B2151:E2151"/>
    <mergeCell ref="H2151:J2151"/>
    <mergeCell ref="A2152:M2152"/>
    <mergeCell ref="A2153:M2153"/>
    <mergeCell ref="B2143:C2143"/>
    <mergeCell ref="D2143:E2143"/>
    <mergeCell ref="F2143:G2143"/>
    <mergeCell ref="B2149:I2149"/>
    <mergeCell ref="J2149:M2149"/>
    <mergeCell ref="B2141:C2141"/>
    <mergeCell ref="D2141:E2141"/>
    <mergeCell ref="F2141:G2141"/>
    <mergeCell ref="J2141:K2141"/>
    <mergeCell ref="B2142:C2142"/>
    <mergeCell ref="D2142:E2142"/>
    <mergeCell ref="F2142:G2142"/>
    <mergeCell ref="J2142:K2142"/>
    <mergeCell ref="J2169:K2169"/>
    <mergeCell ref="L2169:M2169"/>
    <mergeCell ref="L2170:M2170"/>
    <mergeCell ref="A2171:M2171"/>
    <mergeCell ref="A2172:M2172"/>
    <mergeCell ref="A2158:M2158"/>
    <mergeCell ref="A2159:A2160"/>
    <mergeCell ref="B2159:G2159"/>
    <mergeCell ref="H2159:M2159"/>
    <mergeCell ref="J2168:K2168"/>
    <mergeCell ref="L2168:M2168"/>
    <mergeCell ref="A2156:B2156"/>
    <mergeCell ref="C2156:G2156"/>
    <mergeCell ref="J2156:M2156"/>
    <mergeCell ref="A2157:B2157"/>
    <mergeCell ref="C2157:G2157"/>
    <mergeCell ref="H2157:I2157"/>
    <mergeCell ref="J2157:M2157"/>
    <mergeCell ref="A2178:E2178"/>
    <mergeCell ref="F2178:J2178"/>
    <mergeCell ref="K2178:M2178"/>
    <mergeCell ref="A2179:E2179"/>
    <mergeCell ref="F2179:J2179"/>
    <mergeCell ref="K2179:M2179"/>
    <mergeCell ref="A2175:M2175"/>
    <mergeCell ref="A2176:E2176"/>
    <mergeCell ref="F2176:J2176"/>
    <mergeCell ref="K2176:M2176"/>
    <mergeCell ref="A2177:E2177"/>
    <mergeCell ref="F2177:J2177"/>
    <mergeCell ref="K2177:M2177"/>
    <mergeCell ref="A2173:E2173"/>
    <mergeCell ref="F2173:J2173"/>
    <mergeCell ref="K2173:M2173"/>
    <mergeCell ref="A2174:E2174"/>
    <mergeCell ref="F2174:J2174"/>
    <mergeCell ref="K2174:M2174"/>
    <mergeCell ref="A2190:G2190"/>
    <mergeCell ref="H2190:M2190"/>
    <mergeCell ref="B2191:C2191"/>
    <mergeCell ref="F2191:G2191"/>
    <mergeCell ref="B2192:C2192"/>
    <mergeCell ref="D2192:E2192"/>
    <mergeCell ref="F2192:G2192"/>
    <mergeCell ref="J2192:K2192"/>
    <mergeCell ref="A2183:F2183"/>
    <mergeCell ref="G2183:M2183"/>
    <mergeCell ref="B2184:M2184"/>
    <mergeCell ref="B2185:M2185"/>
    <mergeCell ref="A2186:C2189"/>
    <mergeCell ref="D2186:I2189"/>
    <mergeCell ref="J2186:M2189"/>
    <mergeCell ref="A2180:E2180"/>
    <mergeCell ref="F2180:J2180"/>
    <mergeCell ref="K2180:M2180"/>
    <mergeCell ref="A2181:M2181"/>
    <mergeCell ref="A2182:E2182"/>
    <mergeCell ref="F2182:J2182"/>
    <mergeCell ref="K2182:M2182"/>
    <mergeCell ref="A2205:B2205"/>
    <mergeCell ref="C2205:G2205"/>
    <mergeCell ref="J2205:M2205"/>
    <mergeCell ref="A2206:B2206"/>
    <mergeCell ref="C2206:G2206"/>
    <mergeCell ref="J2206:M2206"/>
    <mergeCell ref="A2201:M2201"/>
    <mergeCell ref="B2202:E2202"/>
    <mergeCell ref="H2202:J2202"/>
    <mergeCell ref="A2203:M2203"/>
    <mergeCell ref="A2204:M2204"/>
    <mergeCell ref="B2195:C2195"/>
    <mergeCell ref="D2195:E2195"/>
    <mergeCell ref="F2195:G2195"/>
    <mergeCell ref="B2200:I2200"/>
    <mergeCell ref="J2200:M2200"/>
    <mergeCell ref="B2193:C2193"/>
    <mergeCell ref="D2193:E2193"/>
    <mergeCell ref="F2193:G2193"/>
    <mergeCell ref="J2193:K2193"/>
    <mergeCell ref="B2194:C2194"/>
    <mergeCell ref="D2194:E2194"/>
    <mergeCell ref="F2194:G2194"/>
    <mergeCell ref="J2194:K2194"/>
    <mergeCell ref="J2220:K2220"/>
    <mergeCell ref="L2220:M2220"/>
    <mergeCell ref="L2221:M2221"/>
    <mergeCell ref="A2222:M2222"/>
    <mergeCell ref="A2223:M2223"/>
    <mergeCell ref="A2209:M2209"/>
    <mergeCell ref="A2210:A2211"/>
    <mergeCell ref="B2210:G2210"/>
    <mergeCell ref="H2210:M2210"/>
    <mergeCell ref="J2219:K2219"/>
    <mergeCell ref="L2219:M2219"/>
    <mergeCell ref="A2207:B2207"/>
    <mergeCell ref="C2207:G2207"/>
    <mergeCell ref="J2207:M2207"/>
    <mergeCell ref="A2208:B2208"/>
    <mergeCell ref="C2208:G2208"/>
    <mergeCell ref="H2208:I2208"/>
    <mergeCell ref="J2208:M2208"/>
    <mergeCell ref="A2229:E2229"/>
    <mergeCell ref="F2229:J2229"/>
    <mergeCell ref="K2229:M2229"/>
    <mergeCell ref="A2230:E2230"/>
    <mergeCell ref="F2230:J2230"/>
    <mergeCell ref="K2230:M2230"/>
    <mergeCell ref="A2226:M2226"/>
    <mergeCell ref="A2227:E2227"/>
    <mergeCell ref="F2227:J2227"/>
    <mergeCell ref="K2227:M2227"/>
    <mergeCell ref="A2228:E2228"/>
    <mergeCell ref="F2228:J2228"/>
    <mergeCell ref="K2228:M2228"/>
    <mergeCell ref="A2224:E2224"/>
    <mergeCell ref="F2224:J2224"/>
    <mergeCell ref="K2224:M2224"/>
    <mergeCell ref="A2225:E2225"/>
    <mergeCell ref="F2225:J2225"/>
    <mergeCell ref="K2225:M2225"/>
    <mergeCell ref="A2241:G2241"/>
    <mergeCell ref="H2241:M2241"/>
    <mergeCell ref="B2242:C2242"/>
    <mergeCell ref="F2242:G2242"/>
    <mergeCell ref="B2243:C2243"/>
    <mergeCell ref="D2243:E2243"/>
    <mergeCell ref="F2243:G2243"/>
    <mergeCell ref="J2243:K2243"/>
    <mergeCell ref="A2234:F2234"/>
    <mergeCell ref="G2234:M2234"/>
    <mergeCell ref="B2235:M2235"/>
    <mergeCell ref="B2236:M2236"/>
    <mergeCell ref="A2237:C2240"/>
    <mergeCell ref="D2237:I2240"/>
    <mergeCell ref="J2237:M2240"/>
    <mergeCell ref="A2231:E2231"/>
    <mergeCell ref="F2231:J2231"/>
    <mergeCell ref="K2231:M2231"/>
    <mergeCell ref="A2232:M2232"/>
    <mergeCell ref="A2233:E2233"/>
    <mergeCell ref="F2233:J2233"/>
    <mergeCell ref="K2233:M2233"/>
    <mergeCell ref="A2256:B2256"/>
    <mergeCell ref="C2256:G2256"/>
    <mergeCell ref="J2256:M2256"/>
    <mergeCell ref="A2257:B2257"/>
    <mergeCell ref="C2257:G2257"/>
    <mergeCell ref="J2257:M2257"/>
    <mergeCell ref="A2252:M2252"/>
    <mergeCell ref="B2253:E2253"/>
    <mergeCell ref="H2253:J2253"/>
    <mergeCell ref="A2254:M2254"/>
    <mergeCell ref="A2255:M2255"/>
    <mergeCell ref="B2246:C2246"/>
    <mergeCell ref="D2246:E2246"/>
    <mergeCell ref="F2246:G2246"/>
    <mergeCell ref="B2251:I2251"/>
    <mergeCell ref="J2251:M2251"/>
    <mergeCell ref="B2244:C2244"/>
    <mergeCell ref="D2244:E2244"/>
    <mergeCell ref="F2244:G2244"/>
    <mergeCell ref="J2244:K2244"/>
    <mergeCell ref="B2245:C2245"/>
    <mergeCell ref="D2245:E2245"/>
    <mergeCell ref="F2245:G2245"/>
    <mergeCell ref="J2245:K2245"/>
    <mergeCell ref="J2271:K2271"/>
    <mergeCell ref="L2271:M2271"/>
    <mergeCell ref="L2272:M2272"/>
    <mergeCell ref="A2273:M2273"/>
    <mergeCell ref="A2274:M2274"/>
    <mergeCell ref="A2260:M2260"/>
    <mergeCell ref="A2261:A2262"/>
    <mergeCell ref="B2261:G2261"/>
    <mergeCell ref="H2261:M2261"/>
    <mergeCell ref="J2270:K2270"/>
    <mergeCell ref="L2270:M2270"/>
    <mergeCell ref="A2258:B2258"/>
    <mergeCell ref="C2258:G2258"/>
    <mergeCell ref="J2258:M2258"/>
    <mergeCell ref="A2259:B2259"/>
    <mergeCell ref="C2259:G2259"/>
    <mergeCell ref="H2259:I2259"/>
    <mergeCell ref="J2259:M2259"/>
    <mergeCell ref="A2280:E2280"/>
    <mergeCell ref="F2280:J2280"/>
    <mergeCell ref="K2280:M2280"/>
    <mergeCell ref="A2281:E2281"/>
    <mergeCell ref="F2281:J2281"/>
    <mergeCell ref="K2281:M2281"/>
    <mergeCell ref="A2277:M2277"/>
    <mergeCell ref="A2278:E2278"/>
    <mergeCell ref="F2278:J2278"/>
    <mergeCell ref="K2278:M2278"/>
    <mergeCell ref="A2279:E2279"/>
    <mergeCell ref="F2279:J2279"/>
    <mergeCell ref="K2279:M2279"/>
    <mergeCell ref="A2275:E2275"/>
    <mergeCell ref="F2275:J2275"/>
    <mergeCell ref="K2275:M2275"/>
    <mergeCell ref="A2276:E2276"/>
    <mergeCell ref="F2276:J2276"/>
    <mergeCell ref="K2276:M2276"/>
    <mergeCell ref="A2292:G2292"/>
    <mergeCell ref="H2292:M2292"/>
    <mergeCell ref="B2293:C2293"/>
    <mergeCell ref="F2293:G2293"/>
    <mergeCell ref="B2294:C2294"/>
    <mergeCell ref="D2294:E2294"/>
    <mergeCell ref="F2294:G2294"/>
    <mergeCell ref="J2294:K2294"/>
    <mergeCell ref="A2285:F2285"/>
    <mergeCell ref="G2285:M2285"/>
    <mergeCell ref="B2286:M2286"/>
    <mergeCell ref="B2287:M2287"/>
    <mergeCell ref="A2288:C2291"/>
    <mergeCell ref="D2288:I2291"/>
    <mergeCell ref="J2288:M2291"/>
    <mergeCell ref="A2282:E2282"/>
    <mergeCell ref="F2282:J2282"/>
    <mergeCell ref="K2282:M2282"/>
    <mergeCell ref="A2283:M2283"/>
    <mergeCell ref="A2284:E2284"/>
    <mergeCell ref="F2284:J2284"/>
    <mergeCell ref="K2284:M2284"/>
    <mergeCell ref="A2307:B2307"/>
    <mergeCell ref="C2307:G2307"/>
    <mergeCell ref="J2307:M2307"/>
    <mergeCell ref="A2308:B2308"/>
    <mergeCell ref="C2308:G2308"/>
    <mergeCell ref="J2308:M2308"/>
    <mergeCell ref="A2303:M2303"/>
    <mergeCell ref="B2304:E2304"/>
    <mergeCell ref="H2304:J2304"/>
    <mergeCell ref="A2305:M2305"/>
    <mergeCell ref="A2306:M2306"/>
    <mergeCell ref="B2297:C2297"/>
    <mergeCell ref="D2297:E2297"/>
    <mergeCell ref="F2297:G2297"/>
    <mergeCell ref="B2302:I2302"/>
    <mergeCell ref="J2302:M2302"/>
    <mergeCell ref="B2295:C2295"/>
    <mergeCell ref="D2295:E2295"/>
    <mergeCell ref="F2295:G2295"/>
    <mergeCell ref="J2295:K2295"/>
    <mergeCell ref="B2296:C2296"/>
    <mergeCell ref="D2296:E2296"/>
    <mergeCell ref="F2296:G2296"/>
    <mergeCell ref="J2296:K2296"/>
    <mergeCell ref="J2322:K2322"/>
    <mergeCell ref="L2322:M2322"/>
    <mergeCell ref="L2323:M2323"/>
    <mergeCell ref="A2324:M2324"/>
    <mergeCell ref="A2325:M2325"/>
    <mergeCell ref="A2311:M2311"/>
    <mergeCell ref="A2312:A2313"/>
    <mergeCell ref="B2312:G2312"/>
    <mergeCell ref="H2312:M2312"/>
    <mergeCell ref="J2321:K2321"/>
    <mergeCell ref="L2321:M2321"/>
    <mergeCell ref="A2309:B2309"/>
    <mergeCell ref="C2309:G2309"/>
    <mergeCell ref="J2309:M2309"/>
    <mergeCell ref="A2310:B2310"/>
    <mergeCell ref="C2310:G2310"/>
    <mergeCell ref="H2310:I2310"/>
    <mergeCell ref="J2310:M2310"/>
    <mergeCell ref="A2331:E2331"/>
    <mergeCell ref="F2331:J2331"/>
    <mergeCell ref="K2331:M2331"/>
    <mergeCell ref="A2332:E2332"/>
    <mergeCell ref="F2332:J2332"/>
    <mergeCell ref="K2332:M2332"/>
    <mergeCell ref="A2328:M2328"/>
    <mergeCell ref="A2329:E2329"/>
    <mergeCell ref="F2329:J2329"/>
    <mergeCell ref="K2329:M2329"/>
    <mergeCell ref="A2330:E2330"/>
    <mergeCell ref="F2330:J2330"/>
    <mergeCell ref="K2330:M2330"/>
    <mergeCell ref="A2326:E2326"/>
    <mergeCell ref="F2326:J2326"/>
    <mergeCell ref="K2326:M2326"/>
    <mergeCell ref="A2327:E2327"/>
    <mergeCell ref="F2327:J2327"/>
    <mergeCell ref="K2327:M2327"/>
    <mergeCell ref="A2343:G2343"/>
    <mergeCell ref="H2343:M2343"/>
    <mergeCell ref="B2344:C2344"/>
    <mergeCell ref="F2344:G2344"/>
    <mergeCell ref="B2345:C2345"/>
    <mergeCell ref="D2345:E2345"/>
    <mergeCell ref="F2345:G2345"/>
    <mergeCell ref="J2345:K2345"/>
    <mergeCell ref="A2336:F2336"/>
    <mergeCell ref="G2336:M2336"/>
    <mergeCell ref="B2337:M2337"/>
    <mergeCell ref="B2338:M2338"/>
    <mergeCell ref="A2339:C2342"/>
    <mergeCell ref="D2339:I2342"/>
    <mergeCell ref="J2339:M2342"/>
    <mergeCell ref="A2333:E2333"/>
    <mergeCell ref="F2333:J2333"/>
    <mergeCell ref="K2333:M2333"/>
    <mergeCell ref="A2334:M2334"/>
    <mergeCell ref="A2335:E2335"/>
    <mergeCell ref="F2335:J2335"/>
    <mergeCell ref="K2335:M2335"/>
    <mergeCell ref="A2357:B2357"/>
    <mergeCell ref="C2357:G2357"/>
    <mergeCell ref="J2357:M2357"/>
    <mergeCell ref="A2358:B2358"/>
    <mergeCell ref="C2358:G2358"/>
    <mergeCell ref="J2358:M2358"/>
    <mergeCell ref="A2353:M2353"/>
    <mergeCell ref="B2354:E2354"/>
    <mergeCell ref="H2354:J2354"/>
    <mergeCell ref="A2355:M2355"/>
    <mergeCell ref="A2356:M2356"/>
    <mergeCell ref="B2348:C2348"/>
    <mergeCell ref="D2348:E2348"/>
    <mergeCell ref="F2348:G2348"/>
    <mergeCell ref="B2352:I2352"/>
    <mergeCell ref="J2352:M2352"/>
    <mergeCell ref="B2346:C2346"/>
    <mergeCell ref="D2346:E2346"/>
    <mergeCell ref="F2346:G2346"/>
    <mergeCell ref="J2346:K2346"/>
    <mergeCell ref="B2347:C2347"/>
    <mergeCell ref="D2347:E2347"/>
    <mergeCell ref="F2347:G2347"/>
    <mergeCell ref="J2347:K2347"/>
    <mergeCell ref="J2372:K2372"/>
    <mergeCell ref="L2372:M2372"/>
    <mergeCell ref="L2373:M2373"/>
    <mergeCell ref="A2374:M2374"/>
    <mergeCell ref="A2375:M2375"/>
    <mergeCell ref="A2361:M2361"/>
    <mergeCell ref="A2362:A2363"/>
    <mergeCell ref="B2362:G2362"/>
    <mergeCell ref="H2362:M2362"/>
    <mergeCell ref="J2371:K2371"/>
    <mergeCell ref="L2371:M2371"/>
    <mergeCell ref="A2359:B2359"/>
    <mergeCell ref="C2359:G2359"/>
    <mergeCell ref="J2359:M2359"/>
    <mergeCell ref="A2360:B2360"/>
    <mergeCell ref="C2360:G2360"/>
    <mergeCell ref="H2360:I2360"/>
    <mergeCell ref="J2360:M2360"/>
    <mergeCell ref="A2381:E2381"/>
    <mergeCell ref="F2381:J2381"/>
    <mergeCell ref="K2381:M2381"/>
    <mergeCell ref="A2382:E2382"/>
    <mergeCell ref="F2382:J2382"/>
    <mergeCell ref="K2382:M2382"/>
    <mergeCell ref="A2378:M2378"/>
    <mergeCell ref="A2379:E2379"/>
    <mergeCell ref="F2379:J2379"/>
    <mergeCell ref="K2379:M2379"/>
    <mergeCell ref="A2380:E2380"/>
    <mergeCell ref="F2380:J2380"/>
    <mergeCell ref="K2380:M2380"/>
    <mergeCell ref="A2376:E2376"/>
    <mergeCell ref="F2376:J2376"/>
    <mergeCell ref="K2376:M2376"/>
    <mergeCell ref="A2377:E2377"/>
    <mergeCell ref="F2377:J2377"/>
    <mergeCell ref="K2377:M2377"/>
    <mergeCell ref="A2393:G2393"/>
    <mergeCell ref="H2393:M2393"/>
    <mergeCell ref="B2394:C2394"/>
    <mergeCell ref="F2394:G2394"/>
    <mergeCell ref="B2395:C2395"/>
    <mergeCell ref="D2395:E2395"/>
    <mergeCell ref="F2395:G2395"/>
    <mergeCell ref="J2395:K2395"/>
    <mergeCell ref="A2386:F2386"/>
    <mergeCell ref="G2386:M2386"/>
    <mergeCell ref="B2387:M2387"/>
    <mergeCell ref="B2388:M2388"/>
    <mergeCell ref="A2389:C2392"/>
    <mergeCell ref="D2389:I2392"/>
    <mergeCell ref="J2389:M2392"/>
    <mergeCell ref="A2383:E2383"/>
    <mergeCell ref="F2383:J2383"/>
    <mergeCell ref="K2383:M2383"/>
    <mergeCell ref="A2384:M2384"/>
    <mergeCell ref="A2385:E2385"/>
    <mergeCell ref="F2385:J2385"/>
    <mergeCell ref="K2385:M2385"/>
    <mergeCell ref="A2408:B2408"/>
    <mergeCell ref="C2408:G2408"/>
    <mergeCell ref="J2408:M2408"/>
    <mergeCell ref="A2409:B2409"/>
    <mergeCell ref="C2409:G2409"/>
    <mergeCell ref="J2409:M2409"/>
    <mergeCell ref="A2404:M2404"/>
    <mergeCell ref="B2405:E2405"/>
    <mergeCell ref="H2405:J2405"/>
    <mergeCell ref="A2406:M2406"/>
    <mergeCell ref="A2407:M2407"/>
    <mergeCell ref="B2398:C2398"/>
    <mergeCell ref="D2398:E2398"/>
    <mergeCell ref="F2398:G2398"/>
    <mergeCell ref="B2403:I2403"/>
    <mergeCell ref="J2403:M2403"/>
    <mergeCell ref="B2396:C2396"/>
    <mergeCell ref="D2396:E2396"/>
    <mergeCell ref="F2396:G2396"/>
    <mergeCell ref="J2396:K2396"/>
    <mergeCell ref="B2397:C2397"/>
    <mergeCell ref="D2397:E2397"/>
    <mergeCell ref="F2397:G2397"/>
    <mergeCell ref="J2397:K2397"/>
    <mergeCell ref="J2423:K2423"/>
    <mergeCell ref="L2423:M2423"/>
    <mergeCell ref="L2424:M2424"/>
    <mergeCell ref="A2425:M2425"/>
    <mergeCell ref="A2426:M2426"/>
    <mergeCell ref="A2412:M2412"/>
    <mergeCell ref="A2413:A2414"/>
    <mergeCell ref="B2413:G2413"/>
    <mergeCell ref="H2413:M2413"/>
    <mergeCell ref="J2422:K2422"/>
    <mergeCell ref="L2422:M2422"/>
    <mergeCell ref="A2410:B2410"/>
    <mergeCell ref="C2410:G2410"/>
    <mergeCell ref="J2410:M2410"/>
    <mergeCell ref="A2411:B2411"/>
    <mergeCell ref="C2411:G2411"/>
    <mergeCell ref="H2411:I2411"/>
    <mergeCell ref="J2411:M2411"/>
    <mergeCell ref="A2432:E2432"/>
    <mergeCell ref="F2432:J2432"/>
    <mergeCell ref="K2432:M2432"/>
    <mergeCell ref="A2433:E2433"/>
    <mergeCell ref="F2433:J2433"/>
    <mergeCell ref="K2433:M2433"/>
    <mergeCell ref="A2429:M2429"/>
    <mergeCell ref="A2430:E2430"/>
    <mergeCell ref="F2430:J2430"/>
    <mergeCell ref="K2430:M2430"/>
    <mergeCell ref="A2431:E2431"/>
    <mergeCell ref="F2431:J2431"/>
    <mergeCell ref="K2431:M2431"/>
    <mergeCell ref="A2427:E2427"/>
    <mergeCell ref="F2427:J2427"/>
    <mergeCell ref="K2427:M2427"/>
    <mergeCell ref="A2428:E2428"/>
    <mergeCell ref="F2428:J2428"/>
    <mergeCell ref="K2428:M2428"/>
    <mergeCell ref="A2444:G2444"/>
    <mergeCell ref="H2444:M2444"/>
    <mergeCell ref="B2445:C2445"/>
    <mergeCell ref="F2445:G2445"/>
    <mergeCell ref="B2446:C2446"/>
    <mergeCell ref="D2446:E2446"/>
    <mergeCell ref="F2446:G2446"/>
    <mergeCell ref="J2446:K2446"/>
    <mergeCell ref="A2437:F2437"/>
    <mergeCell ref="G2437:M2437"/>
    <mergeCell ref="B2438:M2438"/>
    <mergeCell ref="B2439:M2439"/>
    <mergeCell ref="A2440:C2443"/>
    <mergeCell ref="D2440:I2443"/>
    <mergeCell ref="J2440:M2443"/>
    <mergeCell ref="A2434:E2434"/>
    <mergeCell ref="F2434:J2434"/>
    <mergeCell ref="K2434:M2434"/>
    <mergeCell ref="A2435:M2435"/>
    <mergeCell ref="A2436:E2436"/>
    <mergeCell ref="F2436:J2436"/>
    <mergeCell ref="K2436:M2436"/>
    <mergeCell ref="A2459:B2459"/>
    <mergeCell ref="C2459:G2459"/>
    <mergeCell ref="J2459:M2459"/>
    <mergeCell ref="A2460:B2460"/>
    <mergeCell ref="C2460:G2460"/>
    <mergeCell ref="J2460:M2460"/>
    <mergeCell ref="A2455:M2455"/>
    <mergeCell ref="B2456:E2456"/>
    <mergeCell ref="H2456:J2456"/>
    <mergeCell ref="A2457:M2457"/>
    <mergeCell ref="A2458:M2458"/>
    <mergeCell ref="B2449:C2449"/>
    <mergeCell ref="D2449:E2449"/>
    <mergeCell ref="F2449:G2449"/>
    <mergeCell ref="B2454:I2454"/>
    <mergeCell ref="J2454:M2454"/>
    <mergeCell ref="B2447:C2447"/>
    <mergeCell ref="D2447:E2447"/>
    <mergeCell ref="F2447:G2447"/>
    <mergeCell ref="J2447:K2447"/>
    <mergeCell ref="B2448:C2448"/>
    <mergeCell ref="D2448:E2448"/>
    <mergeCell ref="F2448:G2448"/>
    <mergeCell ref="J2448:K2448"/>
    <mergeCell ref="J2474:K2474"/>
    <mergeCell ref="L2474:M2474"/>
    <mergeCell ref="L2475:M2475"/>
    <mergeCell ref="A2476:M2476"/>
    <mergeCell ref="A2477:M2477"/>
    <mergeCell ref="A2463:M2463"/>
    <mergeCell ref="A2464:A2465"/>
    <mergeCell ref="B2464:G2464"/>
    <mergeCell ref="H2464:M2464"/>
    <mergeCell ref="J2473:K2473"/>
    <mergeCell ref="L2473:M2473"/>
    <mergeCell ref="A2461:B2461"/>
    <mergeCell ref="C2461:G2461"/>
    <mergeCell ref="J2461:M2461"/>
    <mergeCell ref="A2462:B2462"/>
    <mergeCell ref="C2462:G2462"/>
    <mergeCell ref="H2462:I2462"/>
    <mergeCell ref="J2462:M2462"/>
    <mergeCell ref="A2483:E2483"/>
    <mergeCell ref="F2483:J2483"/>
    <mergeCell ref="K2483:M2483"/>
    <mergeCell ref="A2484:E2484"/>
    <mergeCell ref="F2484:J2484"/>
    <mergeCell ref="K2484:M2484"/>
    <mergeCell ref="A2480:M2480"/>
    <mergeCell ref="A2481:E2481"/>
    <mergeCell ref="F2481:J2481"/>
    <mergeCell ref="K2481:M2481"/>
    <mergeCell ref="A2482:E2482"/>
    <mergeCell ref="F2482:J2482"/>
    <mergeCell ref="K2482:M2482"/>
    <mergeCell ref="A2478:E2478"/>
    <mergeCell ref="F2478:J2478"/>
    <mergeCell ref="K2478:M2478"/>
    <mergeCell ref="A2479:E2479"/>
    <mergeCell ref="F2479:J2479"/>
    <mergeCell ref="K2479:M2479"/>
    <mergeCell ref="A2495:G2495"/>
    <mergeCell ref="H2495:M2495"/>
    <mergeCell ref="B2496:C2496"/>
    <mergeCell ref="F2496:G2496"/>
    <mergeCell ref="B2497:C2497"/>
    <mergeCell ref="D2497:E2497"/>
    <mergeCell ref="F2497:G2497"/>
    <mergeCell ref="J2497:K2497"/>
    <mergeCell ref="A2488:F2488"/>
    <mergeCell ref="G2488:M2488"/>
    <mergeCell ref="B2489:M2489"/>
    <mergeCell ref="B2490:M2490"/>
    <mergeCell ref="A2491:C2494"/>
    <mergeCell ref="D2491:I2494"/>
    <mergeCell ref="J2491:M2494"/>
    <mergeCell ref="A2485:E2485"/>
    <mergeCell ref="F2485:J2485"/>
    <mergeCell ref="K2485:M2485"/>
    <mergeCell ref="A2486:M2486"/>
    <mergeCell ref="A2487:E2487"/>
    <mergeCell ref="F2487:J2487"/>
    <mergeCell ref="K2487:M2487"/>
    <mergeCell ref="A2510:B2510"/>
    <mergeCell ref="C2510:G2510"/>
    <mergeCell ref="J2510:M2510"/>
    <mergeCell ref="A2511:B2511"/>
    <mergeCell ref="C2511:G2511"/>
    <mergeCell ref="J2511:M2511"/>
    <mergeCell ref="A2506:M2506"/>
    <mergeCell ref="B2507:E2507"/>
    <mergeCell ref="H2507:J2507"/>
    <mergeCell ref="A2508:M2508"/>
    <mergeCell ref="A2509:M2509"/>
    <mergeCell ref="B2500:C2500"/>
    <mergeCell ref="D2500:E2500"/>
    <mergeCell ref="F2500:G2500"/>
    <mergeCell ref="B2505:I2505"/>
    <mergeCell ref="J2505:M2505"/>
    <mergeCell ref="B2498:C2498"/>
    <mergeCell ref="D2498:E2498"/>
    <mergeCell ref="F2498:G2498"/>
    <mergeCell ref="J2498:K2498"/>
    <mergeCell ref="B2499:C2499"/>
    <mergeCell ref="D2499:E2499"/>
    <mergeCell ref="F2499:G2499"/>
    <mergeCell ref="J2499:K2499"/>
    <mergeCell ref="J2525:K2525"/>
    <mergeCell ref="L2525:M2525"/>
    <mergeCell ref="L2526:M2526"/>
    <mergeCell ref="A2527:M2527"/>
    <mergeCell ref="A2528:M2528"/>
    <mergeCell ref="A2514:M2514"/>
    <mergeCell ref="A2515:A2516"/>
    <mergeCell ref="B2515:G2515"/>
    <mergeCell ref="H2515:M2515"/>
    <mergeCell ref="J2524:K2524"/>
    <mergeCell ref="L2524:M2524"/>
    <mergeCell ref="A2512:B2512"/>
    <mergeCell ref="C2512:G2512"/>
    <mergeCell ref="J2512:M2512"/>
    <mergeCell ref="A2513:B2513"/>
    <mergeCell ref="C2513:G2513"/>
    <mergeCell ref="H2513:I2513"/>
    <mergeCell ref="J2513:M2513"/>
    <mergeCell ref="A2534:E2534"/>
    <mergeCell ref="F2534:J2534"/>
    <mergeCell ref="K2534:M2534"/>
    <mergeCell ref="A2535:E2535"/>
    <mergeCell ref="F2535:J2535"/>
    <mergeCell ref="K2535:M2535"/>
    <mergeCell ref="A2531:M2531"/>
    <mergeCell ref="A2532:E2532"/>
    <mergeCell ref="F2532:J2532"/>
    <mergeCell ref="K2532:M2532"/>
    <mergeCell ref="A2533:E2533"/>
    <mergeCell ref="F2533:J2533"/>
    <mergeCell ref="K2533:M2533"/>
    <mergeCell ref="A2529:E2529"/>
    <mergeCell ref="F2529:J2529"/>
    <mergeCell ref="K2529:M2529"/>
    <mergeCell ref="A2530:E2530"/>
    <mergeCell ref="F2530:J2530"/>
    <mergeCell ref="K2530:M2530"/>
    <mergeCell ref="A2546:G2546"/>
    <mergeCell ref="H2546:M2546"/>
    <mergeCell ref="B2547:C2547"/>
    <mergeCell ref="F2547:G2547"/>
    <mergeCell ref="B2548:C2548"/>
    <mergeCell ref="D2548:E2548"/>
    <mergeCell ref="F2548:G2548"/>
    <mergeCell ref="J2548:K2548"/>
    <mergeCell ref="A2539:F2539"/>
    <mergeCell ref="G2539:M2539"/>
    <mergeCell ref="B2540:M2540"/>
    <mergeCell ref="B2541:M2541"/>
    <mergeCell ref="A2542:C2545"/>
    <mergeCell ref="D2542:I2545"/>
    <mergeCell ref="J2542:M2545"/>
    <mergeCell ref="A2536:E2536"/>
    <mergeCell ref="F2536:J2536"/>
    <mergeCell ref="K2536:M2536"/>
    <mergeCell ref="A2537:M2537"/>
    <mergeCell ref="A2538:E2538"/>
    <mergeCell ref="F2538:J2538"/>
    <mergeCell ref="K2538:M2538"/>
    <mergeCell ref="A2561:B2561"/>
    <mergeCell ref="C2561:G2561"/>
    <mergeCell ref="J2561:M2561"/>
    <mergeCell ref="A2562:B2562"/>
    <mergeCell ref="C2562:G2562"/>
    <mergeCell ref="J2562:M2562"/>
    <mergeCell ref="A2557:M2557"/>
    <mergeCell ref="B2558:E2558"/>
    <mergeCell ref="H2558:J2558"/>
    <mergeCell ref="A2559:M2559"/>
    <mergeCell ref="A2560:M2560"/>
    <mergeCell ref="B2551:C2551"/>
    <mergeCell ref="D2551:E2551"/>
    <mergeCell ref="F2551:G2551"/>
    <mergeCell ref="B2556:I2556"/>
    <mergeCell ref="J2556:M2556"/>
    <mergeCell ref="B2549:C2549"/>
    <mergeCell ref="D2549:E2549"/>
    <mergeCell ref="F2549:G2549"/>
    <mergeCell ref="J2549:K2549"/>
    <mergeCell ref="B2550:C2550"/>
    <mergeCell ref="D2550:E2550"/>
    <mergeCell ref="F2550:G2550"/>
    <mergeCell ref="J2550:K2550"/>
    <mergeCell ref="J2576:K2576"/>
    <mergeCell ref="L2576:M2576"/>
    <mergeCell ref="L2577:M2577"/>
    <mergeCell ref="A2578:M2578"/>
    <mergeCell ref="A2579:M2579"/>
    <mergeCell ref="A2565:M2565"/>
    <mergeCell ref="A2566:A2567"/>
    <mergeCell ref="B2566:G2566"/>
    <mergeCell ref="H2566:M2566"/>
    <mergeCell ref="J2575:K2575"/>
    <mergeCell ref="L2575:M2575"/>
    <mergeCell ref="A2563:B2563"/>
    <mergeCell ref="C2563:G2563"/>
    <mergeCell ref="J2563:M2563"/>
    <mergeCell ref="A2564:B2564"/>
    <mergeCell ref="C2564:G2564"/>
    <mergeCell ref="H2564:I2564"/>
    <mergeCell ref="J2564:M2564"/>
    <mergeCell ref="A2585:E2585"/>
    <mergeCell ref="F2585:J2585"/>
    <mergeCell ref="K2585:M2585"/>
    <mergeCell ref="A2586:E2586"/>
    <mergeCell ref="F2586:J2586"/>
    <mergeCell ref="K2586:M2586"/>
    <mergeCell ref="A2582:M2582"/>
    <mergeCell ref="A2583:E2583"/>
    <mergeCell ref="F2583:J2583"/>
    <mergeCell ref="K2583:M2583"/>
    <mergeCell ref="A2584:E2584"/>
    <mergeCell ref="F2584:J2584"/>
    <mergeCell ref="K2584:M2584"/>
    <mergeCell ref="A2580:E2580"/>
    <mergeCell ref="F2580:J2580"/>
    <mergeCell ref="K2580:M2580"/>
    <mergeCell ref="A2581:E2581"/>
    <mergeCell ref="F2581:J2581"/>
    <mergeCell ref="K2581:M2581"/>
    <mergeCell ref="A2597:G2597"/>
    <mergeCell ref="H2597:M2597"/>
    <mergeCell ref="B2598:C2598"/>
    <mergeCell ref="F2598:G2598"/>
    <mergeCell ref="B2599:C2599"/>
    <mergeCell ref="D2599:E2599"/>
    <mergeCell ref="F2599:G2599"/>
    <mergeCell ref="J2599:K2599"/>
    <mergeCell ref="A2590:F2590"/>
    <mergeCell ref="G2590:M2590"/>
    <mergeCell ref="B2591:M2591"/>
    <mergeCell ref="B2592:M2592"/>
    <mergeCell ref="A2593:C2596"/>
    <mergeCell ref="D2593:I2596"/>
    <mergeCell ref="J2593:M2596"/>
    <mergeCell ref="A2587:E2587"/>
    <mergeCell ref="F2587:J2587"/>
    <mergeCell ref="K2587:M2587"/>
    <mergeCell ref="A2588:M2588"/>
    <mergeCell ref="A2589:E2589"/>
    <mergeCell ref="F2589:J2589"/>
    <mergeCell ref="K2589:M2589"/>
    <mergeCell ref="A2613:B2613"/>
    <mergeCell ref="C2613:G2613"/>
    <mergeCell ref="J2613:M2613"/>
    <mergeCell ref="A2614:B2614"/>
    <mergeCell ref="C2614:G2614"/>
    <mergeCell ref="J2614:M2614"/>
    <mergeCell ref="A2609:M2609"/>
    <mergeCell ref="B2610:E2610"/>
    <mergeCell ref="H2610:J2610"/>
    <mergeCell ref="A2611:M2611"/>
    <mergeCell ref="A2612:M2612"/>
    <mergeCell ref="B2602:C2602"/>
    <mergeCell ref="D2602:E2602"/>
    <mergeCell ref="F2602:G2602"/>
    <mergeCell ref="B2608:I2608"/>
    <mergeCell ref="J2608:M2608"/>
    <mergeCell ref="B2600:C2600"/>
    <mergeCell ref="D2600:E2600"/>
    <mergeCell ref="F2600:G2600"/>
    <mergeCell ref="J2600:K2600"/>
    <mergeCell ref="B2601:C2601"/>
    <mergeCell ref="D2601:E2601"/>
    <mergeCell ref="F2601:G2601"/>
    <mergeCell ref="J2601:K2601"/>
    <mergeCell ref="J2628:K2628"/>
    <mergeCell ref="L2628:M2628"/>
    <mergeCell ref="L2629:M2629"/>
    <mergeCell ref="A2630:M2630"/>
    <mergeCell ref="A2631:M2631"/>
    <mergeCell ref="A2617:M2617"/>
    <mergeCell ref="A2618:A2619"/>
    <mergeCell ref="B2618:G2618"/>
    <mergeCell ref="H2618:M2618"/>
    <mergeCell ref="J2627:K2627"/>
    <mergeCell ref="L2627:M2627"/>
    <mergeCell ref="A2615:B2615"/>
    <mergeCell ref="C2615:G2615"/>
    <mergeCell ref="J2615:M2615"/>
    <mergeCell ref="A2616:B2616"/>
    <mergeCell ref="C2616:G2616"/>
    <mergeCell ref="H2616:I2616"/>
    <mergeCell ref="J2616:M2616"/>
    <mergeCell ref="A2637:E2637"/>
    <mergeCell ref="F2637:J2637"/>
    <mergeCell ref="K2637:M2637"/>
    <mergeCell ref="A2638:E2638"/>
    <mergeCell ref="F2638:J2638"/>
    <mergeCell ref="K2638:M2638"/>
    <mergeCell ref="A2634:M2634"/>
    <mergeCell ref="A2635:E2635"/>
    <mergeCell ref="F2635:J2635"/>
    <mergeCell ref="K2635:M2635"/>
    <mergeCell ref="A2636:E2636"/>
    <mergeCell ref="F2636:J2636"/>
    <mergeCell ref="K2636:M2636"/>
    <mergeCell ref="A2632:E2632"/>
    <mergeCell ref="F2632:J2632"/>
    <mergeCell ref="K2632:M2632"/>
    <mergeCell ref="A2633:E2633"/>
    <mergeCell ref="F2633:J2633"/>
    <mergeCell ref="K2633:M2633"/>
    <mergeCell ref="A2649:G2649"/>
    <mergeCell ref="H2649:M2649"/>
    <mergeCell ref="B2650:C2650"/>
    <mergeCell ref="F2650:G2650"/>
    <mergeCell ref="B2651:C2651"/>
    <mergeCell ref="D2651:E2651"/>
    <mergeCell ref="F2651:G2651"/>
    <mergeCell ref="J2651:K2651"/>
    <mergeCell ref="A2642:F2642"/>
    <mergeCell ref="G2642:M2642"/>
    <mergeCell ref="B2643:M2643"/>
    <mergeCell ref="B2644:M2644"/>
    <mergeCell ref="A2645:C2648"/>
    <mergeCell ref="D2645:I2648"/>
    <mergeCell ref="J2645:M2648"/>
    <mergeCell ref="A2639:E2639"/>
    <mergeCell ref="F2639:J2639"/>
    <mergeCell ref="K2639:M2639"/>
    <mergeCell ref="A2640:M2640"/>
    <mergeCell ref="A2641:E2641"/>
    <mergeCell ref="F2641:J2641"/>
    <mergeCell ref="K2641:M2641"/>
    <mergeCell ref="A2660:M2660"/>
    <mergeCell ref="B2661:E2661"/>
    <mergeCell ref="H2661:J2661"/>
    <mergeCell ref="A2662:M2662"/>
    <mergeCell ref="A2663:M2663"/>
    <mergeCell ref="B2654:C2654"/>
    <mergeCell ref="D2654:E2654"/>
    <mergeCell ref="F2654:G2654"/>
    <mergeCell ref="B2659:I2659"/>
    <mergeCell ref="J2659:M2659"/>
    <mergeCell ref="B2652:C2652"/>
    <mergeCell ref="D2652:E2652"/>
    <mergeCell ref="F2652:G2652"/>
    <mergeCell ref="J2652:K2652"/>
    <mergeCell ref="B2653:C2653"/>
    <mergeCell ref="D2653:E2653"/>
    <mergeCell ref="F2653:G2653"/>
    <mergeCell ref="J2653:K2653"/>
    <mergeCell ref="A2668:M2668"/>
    <mergeCell ref="A2669:A2670"/>
    <mergeCell ref="B2669:G2669"/>
    <mergeCell ref="H2669:M2669"/>
    <mergeCell ref="J2678:K2678"/>
    <mergeCell ref="L2678:M2678"/>
    <mergeCell ref="A2666:B2666"/>
    <mergeCell ref="C2666:G2666"/>
    <mergeCell ref="J2666:M2666"/>
    <mergeCell ref="A2667:B2667"/>
    <mergeCell ref="C2667:G2667"/>
    <mergeCell ref="H2667:I2667"/>
    <mergeCell ref="J2667:M2667"/>
    <mergeCell ref="A2664:B2664"/>
    <mergeCell ref="C2664:G2664"/>
    <mergeCell ref="J2664:M2664"/>
    <mergeCell ref="A2665:B2665"/>
    <mergeCell ref="C2665:G2665"/>
    <mergeCell ref="J2665:M2665"/>
    <mergeCell ref="A2685:M2685"/>
    <mergeCell ref="A2686:E2686"/>
    <mergeCell ref="F2686:J2686"/>
    <mergeCell ref="K2686:M2686"/>
    <mergeCell ref="A2687:E2687"/>
    <mergeCell ref="F2687:J2687"/>
    <mergeCell ref="K2687:M2687"/>
    <mergeCell ref="A2683:E2683"/>
    <mergeCell ref="F2683:J2683"/>
    <mergeCell ref="K2683:M2683"/>
    <mergeCell ref="A2684:E2684"/>
    <mergeCell ref="F2684:J2684"/>
    <mergeCell ref="K2684:M2684"/>
    <mergeCell ref="J2679:K2679"/>
    <mergeCell ref="L2679:M2679"/>
    <mergeCell ref="L2680:M2680"/>
    <mergeCell ref="A2681:M2681"/>
    <mergeCell ref="A2682:M2682"/>
    <mergeCell ref="A2693:F2693"/>
    <mergeCell ref="G2693:M2693"/>
    <mergeCell ref="B2694:M2694"/>
    <mergeCell ref="B2695:M2695"/>
    <mergeCell ref="A2696:C2699"/>
    <mergeCell ref="D2696:I2699"/>
    <mergeCell ref="J2696:M2699"/>
    <mergeCell ref="A2690:E2690"/>
    <mergeCell ref="F2690:J2690"/>
    <mergeCell ref="K2690:M2690"/>
    <mergeCell ref="A2691:M2691"/>
    <mergeCell ref="A2692:E2692"/>
    <mergeCell ref="F2692:J2692"/>
    <mergeCell ref="K2692:M2692"/>
    <mergeCell ref="A2688:E2688"/>
    <mergeCell ref="F2688:J2688"/>
    <mergeCell ref="K2688:M2688"/>
    <mergeCell ref="A2689:E2689"/>
    <mergeCell ref="F2689:J2689"/>
    <mergeCell ref="K2689:M2689"/>
    <mergeCell ref="B2705:C2705"/>
    <mergeCell ref="D2705:E2705"/>
    <mergeCell ref="F2705:G2705"/>
    <mergeCell ref="B2703:C2703"/>
    <mergeCell ref="D2703:E2703"/>
    <mergeCell ref="F2703:G2703"/>
    <mergeCell ref="J2703:K2703"/>
    <mergeCell ref="B2704:C2704"/>
    <mergeCell ref="D2704:E2704"/>
    <mergeCell ref="F2704:G2704"/>
    <mergeCell ref="J2704:K2704"/>
    <mergeCell ref="A2700:G2700"/>
    <mergeCell ref="H2700:M2700"/>
    <mergeCell ref="B2701:C2701"/>
    <mergeCell ref="F2701:G2701"/>
    <mergeCell ref="B2702:C2702"/>
    <mergeCell ref="D2702:E2702"/>
    <mergeCell ref="F2702:G2702"/>
    <mergeCell ref="J2702:K2702"/>
  </mergeCells>
  <hyperlinks>
    <hyperlink ref="K3" r:id="rId1"/>
    <hyperlink ref="K53" r:id="rId2"/>
    <hyperlink ref="K104" r:id="rId3"/>
    <hyperlink ref="K155" r:id="rId4"/>
    <hyperlink ref="K206" r:id="rId5"/>
    <hyperlink ref="K257" r:id="rId6"/>
    <hyperlink ref="K308" r:id="rId7"/>
    <hyperlink ref="K359" r:id="rId8"/>
    <hyperlink ref="K410" r:id="rId9"/>
    <hyperlink ref="K461" r:id="rId10"/>
    <hyperlink ref="K512" r:id="rId11"/>
    <hyperlink ref="K563" r:id="rId12"/>
    <hyperlink ref="K614" r:id="rId13"/>
    <hyperlink ref="K665" r:id="rId14"/>
    <hyperlink ref="K717" r:id="rId15"/>
    <hyperlink ref="K768" r:id="rId16"/>
    <hyperlink ref="K819" r:id="rId17"/>
    <hyperlink ref="K870" r:id="rId18"/>
    <hyperlink ref="K921" r:id="rId19"/>
    <hyperlink ref="K973" r:id="rId20"/>
    <hyperlink ref="K1024" r:id="rId21"/>
    <hyperlink ref="K1075" r:id="rId22"/>
    <hyperlink ref="K1126" r:id="rId23"/>
    <hyperlink ref="K1177" r:id="rId24"/>
    <hyperlink ref="K1228" r:id="rId25"/>
    <hyperlink ref="K1279" r:id="rId26"/>
    <hyperlink ref="K1329" r:id="rId27"/>
    <hyperlink ref="K1380" r:id="rId28"/>
    <hyperlink ref="K1432" r:id="rId29"/>
    <hyperlink ref="K1483" r:id="rId30"/>
    <hyperlink ref="K1534" r:id="rId31"/>
    <hyperlink ref="K1586" r:id="rId32"/>
    <hyperlink ref="K1637" r:id="rId33"/>
    <hyperlink ref="K1688" r:id="rId34"/>
    <hyperlink ref="K1739" r:id="rId35"/>
    <hyperlink ref="K1790" r:id="rId36"/>
    <hyperlink ref="K1842" r:id="rId37"/>
    <hyperlink ref="K1894" r:id="rId38"/>
    <hyperlink ref="K1945" r:id="rId39"/>
    <hyperlink ref="K1997" r:id="rId40"/>
    <hyperlink ref="K2048" r:id="rId41"/>
    <hyperlink ref="K2099" r:id="rId42"/>
    <hyperlink ref="K2151" r:id="rId43"/>
    <hyperlink ref="K2202" r:id="rId44"/>
    <hyperlink ref="K2253" r:id="rId45"/>
    <hyperlink ref="K2304" r:id="rId46"/>
    <hyperlink ref="K2354" r:id="rId47"/>
    <hyperlink ref="K2405" r:id="rId48"/>
    <hyperlink ref="K2456" r:id="rId49"/>
    <hyperlink ref="K2507" r:id="rId50"/>
    <hyperlink ref="K2558" r:id="rId51"/>
    <hyperlink ref="K2610" r:id="rId52"/>
    <hyperlink ref="K2661" r:id="rId53"/>
  </hyperlinks>
  <pageMargins left="0.19685039370078741" right="0.19685039370078741" top="0.31496062992125984" bottom="0.31496062992125984" header="0.31496062992125984" footer="0.31496062992125984"/>
  <pageSetup scale="78" orientation="portrait" r:id="rId54"/>
  <rowBreaks count="36" manualBreakCount="36">
    <brk id="50" max="16383" man="1"/>
    <brk id="100" max="13" man="1"/>
    <brk id="151" max="16383" man="1"/>
    <brk id="202" max="16383" man="1"/>
    <brk id="253" max="16383" man="1"/>
    <brk id="305" max="16383" man="1"/>
    <brk id="356" max="16383" man="1"/>
    <brk id="407" max="16383" man="1"/>
    <brk id="458" max="16383" man="1"/>
    <brk id="509" max="16383" man="1"/>
    <brk id="560" max="16383" man="1"/>
    <brk id="611" max="16383" man="1"/>
    <brk id="662" max="16383" man="1"/>
    <brk id="714" max="16383" man="1"/>
    <brk id="765" max="16383" man="1"/>
    <brk id="816" max="16383" man="1"/>
    <brk id="867" max="16383" man="1"/>
    <brk id="918" max="16383" man="1"/>
    <brk id="970" max="16383" man="1"/>
    <brk id="1021" max="16383" man="1"/>
    <brk id="1072" max="16383" man="1"/>
    <brk id="1123" max="16383" man="1"/>
    <brk id="1174" max="16383" man="1"/>
    <brk id="1225" max="16383" man="1"/>
    <brk id="1276" max="16383" man="1"/>
    <brk id="1325" max="16383" man="1"/>
    <brk id="1377" max="16383" man="1"/>
    <brk id="1429" max="16383" man="1"/>
    <brk id="1480" max="16383" man="1"/>
    <brk id="1530" max="16383" man="1"/>
    <brk id="1579" max="13" man="1"/>
    <brk id="1632" max="16383" man="1"/>
    <brk id="1736" max="16383" man="1"/>
    <brk id="1787" max="16383" man="1"/>
    <brk id="1839" max="16383" man="1"/>
    <brk id="1890" max="16383" man="1"/>
  </rowBreaks>
  <drawing r:id="rId5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"/>
  <sheetViews>
    <sheetView zoomScaleNormal="100" workbookViewId="0">
      <selection activeCell="J5" sqref="J5:J42"/>
    </sheetView>
  </sheetViews>
  <sheetFormatPr defaultColWidth="8.85546875" defaultRowHeight="15.75"/>
  <cols>
    <col min="1" max="1" width="6" style="1" customWidth="1"/>
    <col min="2" max="2" width="24.5703125" style="1" customWidth="1"/>
    <col min="3" max="3" width="13.5703125" style="1" customWidth="1"/>
    <col min="4" max="4" width="11.7109375" style="1" customWidth="1"/>
    <col min="5" max="5" width="11.42578125" style="1" customWidth="1"/>
    <col min="6" max="6" width="11.28515625" style="1" customWidth="1"/>
    <col min="7" max="7" width="15.85546875" style="1" customWidth="1"/>
    <col min="8" max="8" width="10.85546875" style="1" customWidth="1"/>
    <col min="9" max="9" width="13.140625" style="1" customWidth="1"/>
    <col min="10" max="10" width="18.7109375" style="1" customWidth="1"/>
    <col min="11" max="16384" width="8.85546875" style="1"/>
  </cols>
  <sheetData>
    <row r="1" spans="1:10" ht="16.149999999999999" customHeight="1">
      <c r="A1" s="584" t="s">
        <v>0</v>
      </c>
      <c r="B1" s="585"/>
      <c r="C1" s="585"/>
      <c r="D1" s="585"/>
      <c r="E1" s="585"/>
      <c r="F1" s="585"/>
      <c r="G1" s="585"/>
      <c r="H1" s="585"/>
      <c r="I1" s="585"/>
      <c r="J1" s="586"/>
    </row>
    <row r="2" spans="1:10" ht="16.149999999999999" customHeight="1">
      <c r="A2" s="584" t="s">
        <v>186</v>
      </c>
      <c r="B2" s="585"/>
      <c r="C2" s="585"/>
      <c r="D2" s="585"/>
      <c r="E2" s="585"/>
      <c r="F2" s="585"/>
      <c r="G2" s="585"/>
      <c r="H2" s="585"/>
      <c r="I2" s="585"/>
      <c r="J2" s="586"/>
    </row>
    <row r="3" spans="1:10" ht="16.149999999999999" customHeight="1" thickBot="1">
      <c r="A3" s="584" t="s">
        <v>470</v>
      </c>
      <c r="B3" s="585"/>
      <c r="C3" s="585"/>
      <c r="D3" s="585"/>
      <c r="E3" s="585"/>
      <c r="F3" s="585"/>
      <c r="G3" s="585"/>
      <c r="H3" s="585"/>
      <c r="I3" s="585"/>
      <c r="J3" s="586"/>
    </row>
    <row r="4" spans="1:10" ht="16.149999999999999" customHeight="1" thickBot="1">
      <c r="A4" s="271" t="s">
        <v>3</v>
      </c>
      <c r="B4" s="271" t="s">
        <v>4</v>
      </c>
      <c r="C4" s="271" t="s">
        <v>5</v>
      </c>
      <c r="D4" s="271" t="s">
        <v>6</v>
      </c>
      <c r="E4" s="271" t="s">
        <v>7</v>
      </c>
      <c r="F4" s="271" t="s">
        <v>8</v>
      </c>
      <c r="G4" s="271" t="s">
        <v>9</v>
      </c>
      <c r="H4" s="271" t="s">
        <v>187</v>
      </c>
      <c r="I4" s="271" t="s">
        <v>188</v>
      </c>
      <c r="J4" s="12" t="s">
        <v>593</v>
      </c>
    </row>
    <row r="5" spans="1:10" ht="16.149999999999999" customHeight="1">
      <c r="A5" s="493" t="s">
        <v>149</v>
      </c>
      <c r="B5" s="493"/>
      <c r="C5" s="271">
        <v>80</v>
      </c>
      <c r="D5" s="271">
        <v>80</v>
      </c>
      <c r="E5" s="271">
        <v>80</v>
      </c>
      <c r="F5" s="271">
        <v>80</v>
      </c>
      <c r="G5" s="271">
        <v>50</v>
      </c>
      <c r="H5" s="297" t="s">
        <v>501</v>
      </c>
      <c r="I5" s="297" t="s">
        <v>501</v>
      </c>
      <c r="J5" s="287" t="s">
        <v>514</v>
      </c>
    </row>
    <row r="6" spans="1:10" ht="16.149999999999999" customHeight="1">
      <c r="A6" s="271">
        <v>1</v>
      </c>
      <c r="B6" s="9" t="s">
        <v>13</v>
      </c>
      <c r="C6" s="271">
        <v>68</v>
      </c>
      <c r="D6" s="271">
        <v>70</v>
      </c>
      <c r="E6" s="271">
        <v>74</v>
      </c>
      <c r="F6" s="271">
        <v>73</v>
      </c>
      <c r="G6" s="271">
        <v>49</v>
      </c>
      <c r="H6" s="319" t="s">
        <v>509</v>
      </c>
      <c r="I6" s="319" t="s">
        <v>510</v>
      </c>
      <c r="J6" s="287" t="s">
        <v>515</v>
      </c>
    </row>
    <row r="7" spans="1:10" ht="16.149999999999999" customHeight="1">
      <c r="A7" s="271">
        <v>2</v>
      </c>
      <c r="B7" s="9" t="s">
        <v>14</v>
      </c>
      <c r="C7" s="271">
        <v>71</v>
      </c>
      <c r="D7" s="271">
        <v>72</v>
      </c>
      <c r="E7" s="271">
        <v>72</v>
      </c>
      <c r="F7" s="271">
        <v>73</v>
      </c>
      <c r="G7" s="271">
        <v>46</v>
      </c>
      <c r="H7" s="319" t="s">
        <v>501</v>
      </c>
      <c r="I7" s="319" t="s">
        <v>501</v>
      </c>
      <c r="J7" s="287" t="s">
        <v>516</v>
      </c>
    </row>
    <row r="8" spans="1:10" ht="16.149999999999999" customHeight="1">
      <c r="A8" s="271">
        <v>3</v>
      </c>
      <c r="B8" s="9" t="s">
        <v>15</v>
      </c>
      <c r="C8" s="271">
        <v>77</v>
      </c>
      <c r="D8" s="271">
        <v>74</v>
      </c>
      <c r="E8" s="271">
        <v>77</v>
      </c>
      <c r="F8" s="271">
        <v>78</v>
      </c>
      <c r="G8" s="271">
        <v>48.5</v>
      </c>
      <c r="H8" s="319" t="s">
        <v>501</v>
      </c>
      <c r="I8" s="319" t="s">
        <v>501</v>
      </c>
      <c r="J8" s="287" t="s">
        <v>517</v>
      </c>
    </row>
    <row r="9" spans="1:10" ht="16.149999999999999" customHeight="1">
      <c r="A9" s="271">
        <v>4</v>
      </c>
      <c r="B9" s="9" t="s">
        <v>16</v>
      </c>
      <c r="C9" s="271">
        <v>43</v>
      </c>
      <c r="D9" s="271">
        <v>54</v>
      </c>
      <c r="E9" s="271">
        <v>50</v>
      </c>
      <c r="F9" s="271">
        <v>45</v>
      </c>
      <c r="G9" s="271">
        <v>25</v>
      </c>
      <c r="H9" s="319" t="s">
        <v>225</v>
      </c>
      <c r="I9" s="319" t="s">
        <v>511</v>
      </c>
      <c r="J9" s="287" t="s">
        <v>519</v>
      </c>
    </row>
    <row r="10" spans="1:10" ht="16.149999999999999" customHeight="1">
      <c r="A10" s="271">
        <v>5</v>
      </c>
      <c r="B10" s="9" t="s">
        <v>17</v>
      </c>
      <c r="C10" s="271">
        <v>62</v>
      </c>
      <c r="D10" s="271">
        <v>60</v>
      </c>
      <c r="E10" s="271">
        <v>69</v>
      </c>
      <c r="F10" s="271">
        <v>62</v>
      </c>
      <c r="G10" s="271">
        <v>42.5</v>
      </c>
      <c r="H10" s="319" t="s">
        <v>509</v>
      </c>
      <c r="I10" s="319" t="s">
        <v>510</v>
      </c>
      <c r="J10" s="287" t="s">
        <v>520</v>
      </c>
    </row>
    <row r="11" spans="1:10" ht="16.149999999999999" customHeight="1">
      <c r="A11" s="271">
        <v>6</v>
      </c>
      <c r="B11" s="9" t="s">
        <v>18</v>
      </c>
      <c r="C11" s="271">
        <v>77</v>
      </c>
      <c r="D11" s="271">
        <v>76</v>
      </c>
      <c r="E11" s="271">
        <v>72</v>
      </c>
      <c r="F11" s="271">
        <v>78</v>
      </c>
      <c r="G11" s="271">
        <v>50</v>
      </c>
      <c r="H11" s="319" t="s">
        <v>501</v>
      </c>
      <c r="I11" s="319" t="s">
        <v>501</v>
      </c>
      <c r="J11" s="287" t="s">
        <v>515</v>
      </c>
    </row>
    <row r="12" spans="1:10" ht="16.149999999999999" customHeight="1">
      <c r="A12" s="271">
        <v>7</v>
      </c>
      <c r="B12" s="9" t="s">
        <v>19</v>
      </c>
      <c r="C12" s="271">
        <v>72</v>
      </c>
      <c r="D12" s="271">
        <v>71</v>
      </c>
      <c r="E12" s="271">
        <v>73</v>
      </c>
      <c r="F12" s="271">
        <v>77</v>
      </c>
      <c r="G12" s="271">
        <v>43</v>
      </c>
      <c r="H12" s="319" t="s">
        <v>501</v>
      </c>
      <c r="I12" s="319" t="s">
        <v>509</v>
      </c>
      <c r="J12" s="287" t="s">
        <v>522</v>
      </c>
    </row>
    <row r="13" spans="1:10" ht="16.149999999999999" customHeight="1">
      <c r="A13" s="271">
        <v>8</v>
      </c>
      <c r="B13" s="9" t="s">
        <v>20</v>
      </c>
      <c r="C13" s="271">
        <v>50</v>
      </c>
      <c r="D13" s="271">
        <v>61</v>
      </c>
      <c r="E13" s="271">
        <v>54</v>
      </c>
      <c r="F13" s="271">
        <v>55</v>
      </c>
      <c r="G13" s="271">
        <v>35.5</v>
      </c>
      <c r="H13" s="319" t="s">
        <v>510</v>
      </c>
      <c r="I13" s="319" t="s">
        <v>510</v>
      </c>
      <c r="J13" s="287" t="s">
        <v>523</v>
      </c>
    </row>
    <row r="14" spans="1:10" ht="16.149999999999999" customHeight="1">
      <c r="A14" s="271">
        <v>9</v>
      </c>
      <c r="B14" s="9" t="s">
        <v>21</v>
      </c>
      <c r="C14" s="271">
        <v>37</v>
      </c>
      <c r="D14" s="271">
        <v>43</v>
      </c>
      <c r="E14" s="271">
        <v>40</v>
      </c>
      <c r="F14" s="271">
        <v>50</v>
      </c>
      <c r="G14" s="271">
        <v>26.5</v>
      </c>
      <c r="H14" s="319" t="s">
        <v>225</v>
      </c>
      <c r="I14" s="308" t="s">
        <v>220</v>
      </c>
      <c r="J14" s="287" t="s">
        <v>524</v>
      </c>
    </row>
    <row r="15" spans="1:10" ht="16.149999999999999" customHeight="1">
      <c r="A15" s="271">
        <v>10</v>
      </c>
      <c r="B15" s="9" t="s">
        <v>22</v>
      </c>
      <c r="C15" s="271">
        <v>60</v>
      </c>
      <c r="D15" s="271">
        <v>55</v>
      </c>
      <c r="E15" s="271">
        <v>69</v>
      </c>
      <c r="F15" s="271">
        <v>58</v>
      </c>
      <c r="G15" s="271">
        <v>42.5</v>
      </c>
      <c r="H15" s="319" t="s">
        <v>511</v>
      </c>
      <c r="I15" s="319" t="s">
        <v>510</v>
      </c>
      <c r="J15" s="287" t="s">
        <v>521</v>
      </c>
    </row>
    <row r="16" spans="1:10" ht="16.149999999999999" customHeight="1">
      <c r="A16" s="271">
        <v>11</v>
      </c>
      <c r="B16" s="9" t="s">
        <v>23</v>
      </c>
      <c r="C16" s="271">
        <v>78</v>
      </c>
      <c r="D16" s="271">
        <v>77</v>
      </c>
      <c r="E16" s="271">
        <v>79</v>
      </c>
      <c r="F16" s="271">
        <v>78</v>
      </c>
      <c r="G16" s="271">
        <v>50</v>
      </c>
      <c r="H16" s="319" t="s">
        <v>501</v>
      </c>
      <c r="I16" s="319" t="s">
        <v>501</v>
      </c>
      <c r="J16" s="287" t="s">
        <v>525</v>
      </c>
    </row>
    <row r="17" spans="1:10" ht="16.149999999999999" customHeight="1">
      <c r="A17" s="271">
        <v>12</v>
      </c>
      <c r="B17" s="9" t="s">
        <v>24</v>
      </c>
      <c r="C17" s="271">
        <v>66</v>
      </c>
      <c r="D17" s="271">
        <v>62</v>
      </c>
      <c r="E17" s="271">
        <v>61</v>
      </c>
      <c r="F17" s="271">
        <v>67</v>
      </c>
      <c r="G17" s="271">
        <v>44.5</v>
      </c>
      <c r="H17" s="319" t="s">
        <v>509</v>
      </c>
      <c r="I17" s="308" t="s">
        <v>220</v>
      </c>
      <c r="J17" s="287" t="s">
        <v>526</v>
      </c>
    </row>
    <row r="18" spans="1:10" ht="16.149999999999999" customHeight="1">
      <c r="A18" s="271">
        <v>13</v>
      </c>
      <c r="B18" s="9" t="s">
        <v>25</v>
      </c>
      <c r="C18" s="271">
        <v>74</v>
      </c>
      <c r="D18" s="271">
        <v>75</v>
      </c>
      <c r="E18" s="271">
        <v>75</v>
      </c>
      <c r="F18" s="271">
        <v>80</v>
      </c>
      <c r="G18" s="271">
        <v>50</v>
      </c>
      <c r="H18" s="319" t="s">
        <v>501</v>
      </c>
      <c r="I18" s="319" t="s">
        <v>501</v>
      </c>
      <c r="J18" s="287" t="s">
        <v>527</v>
      </c>
    </row>
    <row r="19" spans="1:10" ht="16.149999999999999" customHeight="1">
      <c r="A19" s="271">
        <v>14</v>
      </c>
      <c r="B19" s="9" t="s">
        <v>26</v>
      </c>
      <c r="C19" s="271">
        <v>67</v>
      </c>
      <c r="D19" s="271">
        <v>68</v>
      </c>
      <c r="E19" s="271">
        <v>76</v>
      </c>
      <c r="F19" s="271">
        <v>72</v>
      </c>
      <c r="G19" s="271">
        <v>49.5</v>
      </c>
      <c r="H19" s="319" t="s">
        <v>501</v>
      </c>
      <c r="I19" s="319" t="s">
        <v>501</v>
      </c>
      <c r="J19" s="287" t="s">
        <v>528</v>
      </c>
    </row>
    <row r="20" spans="1:10" ht="16.149999999999999" customHeight="1">
      <c r="A20" s="271">
        <v>15</v>
      </c>
      <c r="B20" s="9" t="s">
        <v>27</v>
      </c>
      <c r="C20" s="271">
        <v>71</v>
      </c>
      <c r="D20" s="271">
        <v>72</v>
      </c>
      <c r="E20" s="271">
        <v>76</v>
      </c>
      <c r="F20" s="271">
        <v>79</v>
      </c>
      <c r="G20" s="271">
        <v>45.5</v>
      </c>
      <c r="H20" s="319" t="s">
        <v>501</v>
      </c>
      <c r="I20" s="319" t="s">
        <v>510</v>
      </c>
      <c r="J20" s="287" t="s">
        <v>529</v>
      </c>
    </row>
    <row r="21" spans="1:10" ht="16.149999999999999" customHeight="1">
      <c r="A21" s="271">
        <v>16</v>
      </c>
      <c r="B21" s="9" t="s">
        <v>28</v>
      </c>
      <c r="C21" s="271">
        <v>30</v>
      </c>
      <c r="D21" s="271">
        <v>37</v>
      </c>
      <c r="E21" s="271">
        <v>44</v>
      </c>
      <c r="F21" s="271">
        <v>39</v>
      </c>
      <c r="G21" s="271">
        <v>18</v>
      </c>
      <c r="H21" s="319" t="s">
        <v>225</v>
      </c>
      <c r="I21" s="319" t="s">
        <v>225</v>
      </c>
      <c r="J21" s="287" t="s">
        <v>525</v>
      </c>
    </row>
    <row r="22" spans="1:10" ht="16.149999999999999" customHeight="1">
      <c r="A22" s="271">
        <v>17</v>
      </c>
      <c r="B22" s="9" t="s">
        <v>29</v>
      </c>
      <c r="C22" s="271">
        <v>54</v>
      </c>
      <c r="D22" s="271">
        <v>61</v>
      </c>
      <c r="E22" s="271">
        <v>50</v>
      </c>
      <c r="F22" s="271">
        <v>55</v>
      </c>
      <c r="G22" s="271">
        <v>38</v>
      </c>
      <c r="H22" s="319" t="s">
        <v>511</v>
      </c>
      <c r="I22" s="319" t="s">
        <v>511</v>
      </c>
      <c r="J22" s="287" t="s">
        <v>530</v>
      </c>
    </row>
    <row r="23" spans="1:10" ht="16.149999999999999" customHeight="1">
      <c r="A23" s="271">
        <v>18</v>
      </c>
      <c r="B23" s="9" t="s">
        <v>30</v>
      </c>
      <c r="C23" s="271">
        <v>60</v>
      </c>
      <c r="D23" s="271">
        <v>62</v>
      </c>
      <c r="E23" s="271">
        <v>76</v>
      </c>
      <c r="F23" s="271">
        <v>68</v>
      </c>
      <c r="G23" s="271">
        <v>41.5</v>
      </c>
      <c r="H23" s="339" t="s">
        <v>509</v>
      </c>
      <c r="I23" s="339" t="s">
        <v>501</v>
      </c>
      <c r="J23" s="287" t="s">
        <v>531</v>
      </c>
    </row>
    <row r="24" spans="1:10" ht="16.149999999999999" customHeight="1">
      <c r="A24" s="271">
        <v>19</v>
      </c>
      <c r="B24" s="9" t="s">
        <v>31</v>
      </c>
      <c r="C24" s="271">
        <v>70</v>
      </c>
      <c r="D24" s="271">
        <v>71</v>
      </c>
      <c r="E24" s="271">
        <v>75</v>
      </c>
      <c r="F24" s="271">
        <v>76</v>
      </c>
      <c r="G24" s="271">
        <v>50</v>
      </c>
      <c r="H24" s="319" t="s">
        <v>509</v>
      </c>
      <c r="I24" s="319" t="s">
        <v>510</v>
      </c>
      <c r="J24" s="287" t="s">
        <v>526</v>
      </c>
    </row>
    <row r="25" spans="1:10" ht="16.149999999999999" customHeight="1">
      <c r="A25" s="271">
        <v>20</v>
      </c>
      <c r="B25" s="9" t="s">
        <v>32</v>
      </c>
      <c r="C25" s="271">
        <v>63</v>
      </c>
      <c r="D25" s="271">
        <v>65</v>
      </c>
      <c r="E25" s="271">
        <v>68</v>
      </c>
      <c r="F25" s="271">
        <v>64</v>
      </c>
      <c r="G25" s="271">
        <v>45</v>
      </c>
      <c r="H25" s="319" t="s">
        <v>509</v>
      </c>
      <c r="I25" s="319" t="s">
        <v>511</v>
      </c>
      <c r="J25" s="287" t="s">
        <v>531</v>
      </c>
    </row>
    <row r="26" spans="1:10" ht="16.149999999999999" customHeight="1">
      <c r="A26" s="271">
        <v>21</v>
      </c>
      <c r="B26" s="9" t="s">
        <v>33</v>
      </c>
      <c r="C26" s="271">
        <v>69</v>
      </c>
      <c r="D26" s="271">
        <v>70</v>
      </c>
      <c r="E26" s="271">
        <v>74</v>
      </c>
      <c r="F26" s="271">
        <v>77</v>
      </c>
      <c r="G26" s="271">
        <v>49</v>
      </c>
      <c r="H26" s="319" t="s">
        <v>509</v>
      </c>
      <c r="I26" s="319" t="s">
        <v>501</v>
      </c>
      <c r="J26" s="287" t="s">
        <v>518</v>
      </c>
    </row>
    <row r="27" spans="1:10" ht="16.149999999999999" customHeight="1">
      <c r="A27" s="271">
        <v>22</v>
      </c>
      <c r="B27" s="9" t="s">
        <v>34</v>
      </c>
      <c r="C27" s="271">
        <v>51</v>
      </c>
      <c r="D27" s="271">
        <v>55</v>
      </c>
      <c r="E27" s="271">
        <v>66</v>
      </c>
      <c r="F27" s="271">
        <v>51</v>
      </c>
      <c r="G27" s="271">
        <v>38</v>
      </c>
      <c r="H27" s="319" t="s">
        <v>511</v>
      </c>
      <c r="I27" s="319" t="s">
        <v>511</v>
      </c>
      <c r="J27" s="287" t="s">
        <v>532</v>
      </c>
    </row>
    <row r="28" spans="1:10" ht="16.149999999999999" customHeight="1">
      <c r="A28" s="271">
        <v>23</v>
      </c>
      <c r="B28" s="9" t="s">
        <v>35</v>
      </c>
      <c r="C28" s="271">
        <v>66</v>
      </c>
      <c r="D28" s="271">
        <v>55</v>
      </c>
      <c r="E28" s="271">
        <v>62</v>
      </c>
      <c r="F28" s="271">
        <v>53</v>
      </c>
      <c r="G28" s="271">
        <v>30</v>
      </c>
      <c r="H28" s="319" t="s">
        <v>510</v>
      </c>
      <c r="I28" s="319" t="s">
        <v>511</v>
      </c>
      <c r="J28" s="287" t="s">
        <v>518</v>
      </c>
    </row>
    <row r="29" spans="1:10" ht="16.149999999999999" customHeight="1">
      <c r="A29" s="271">
        <v>24</v>
      </c>
      <c r="B29" s="9" t="s">
        <v>36</v>
      </c>
      <c r="C29" s="271">
        <v>79</v>
      </c>
      <c r="D29" s="271">
        <v>78</v>
      </c>
      <c r="E29" s="271">
        <v>79</v>
      </c>
      <c r="F29" s="271">
        <v>80</v>
      </c>
      <c r="G29" s="271">
        <v>50</v>
      </c>
      <c r="H29" s="319" t="s">
        <v>501</v>
      </c>
      <c r="I29" s="319" t="s">
        <v>501</v>
      </c>
      <c r="J29" s="287" t="s">
        <v>533</v>
      </c>
    </row>
    <row r="30" spans="1:10" ht="16.149999999999999" customHeight="1">
      <c r="A30" s="271">
        <v>25</v>
      </c>
      <c r="B30" s="9" t="s">
        <v>37</v>
      </c>
      <c r="C30" s="271">
        <v>46</v>
      </c>
      <c r="D30" s="271">
        <v>53</v>
      </c>
      <c r="E30" s="271">
        <v>55</v>
      </c>
      <c r="F30" s="271">
        <v>45</v>
      </c>
      <c r="G30" s="271">
        <v>28</v>
      </c>
      <c r="H30" s="319" t="s">
        <v>225</v>
      </c>
      <c r="I30" s="319" t="s">
        <v>511</v>
      </c>
      <c r="J30" s="287" t="s">
        <v>534</v>
      </c>
    </row>
    <row r="31" spans="1:10" ht="16.149999999999999" customHeight="1">
      <c r="A31" s="271">
        <v>26</v>
      </c>
      <c r="B31" s="9" t="s">
        <v>38</v>
      </c>
      <c r="C31" s="271">
        <v>78</v>
      </c>
      <c r="D31" s="271">
        <v>73</v>
      </c>
      <c r="E31" s="271">
        <v>71</v>
      </c>
      <c r="F31" s="271">
        <v>76</v>
      </c>
      <c r="G31" s="271">
        <v>47</v>
      </c>
      <c r="H31" s="319" t="s">
        <v>501</v>
      </c>
      <c r="I31" s="319" t="s">
        <v>501</v>
      </c>
      <c r="J31" s="287" t="s">
        <v>535</v>
      </c>
    </row>
    <row r="32" spans="1:10" ht="16.149999999999999" customHeight="1">
      <c r="A32" s="271">
        <v>27</v>
      </c>
      <c r="B32" s="9" t="s">
        <v>39</v>
      </c>
      <c r="C32" s="271">
        <v>33</v>
      </c>
      <c r="D32" s="271">
        <v>28</v>
      </c>
      <c r="E32" s="271">
        <v>47</v>
      </c>
      <c r="F32" s="271">
        <v>28</v>
      </c>
      <c r="G32" s="271">
        <v>23.5</v>
      </c>
      <c r="H32" s="319" t="s">
        <v>225</v>
      </c>
      <c r="I32" s="319" t="s">
        <v>290</v>
      </c>
      <c r="J32" s="287" t="s">
        <v>535</v>
      </c>
    </row>
    <row r="33" spans="1:10" ht="16.149999999999999" customHeight="1">
      <c r="A33" s="271">
        <v>28</v>
      </c>
      <c r="B33" s="9" t="s">
        <v>40</v>
      </c>
      <c r="C33" s="271">
        <v>64</v>
      </c>
      <c r="D33" s="271">
        <v>66</v>
      </c>
      <c r="E33" s="271">
        <v>61</v>
      </c>
      <c r="F33" s="271">
        <v>67</v>
      </c>
      <c r="G33" s="271">
        <v>45</v>
      </c>
      <c r="H33" s="308">
        <v>39</v>
      </c>
      <c r="I33" s="319" t="s">
        <v>510</v>
      </c>
      <c r="J33" s="287" t="s">
        <v>536</v>
      </c>
    </row>
    <row r="34" spans="1:10" ht="16.149999999999999" customHeight="1">
      <c r="A34" s="271">
        <v>29</v>
      </c>
      <c r="B34" s="9" t="s">
        <v>41</v>
      </c>
      <c r="C34" s="271">
        <v>60</v>
      </c>
      <c r="D34" s="271">
        <v>50</v>
      </c>
      <c r="E34" s="271">
        <v>60</v>
      </c>
      <c r="F34" s="271">
        <v>55</v>
      </c>
      <c r="G34" s="271">
        <v>38.5</v>
      </c>
      <c r="H34" s="319" t="s">
        <v>509</v>
      </c>
      <c r="I34" s="319" t="s">
        <v>510</v>
      </c>
      <c r="J34" s="287" t="s">
        <v>523</v>
      </c>
    </row>
    <row r="35" spans="1:10" ht="16.149999999999999" customHeight="1">
      <c r="A35" s="271">
        <v>30</v>
      </c>
      <c r="B35" s="9" t="s">
        <v>42</v>
      </c>
      <c r="C35" s="271">
        <v>67</v>
      </c>
      <c r="D35" s="271">
        <v>65</v>
      </c>
      <c r="E35" s="271">
        <v>66</v>
      </c>
      <c r="F35" s="271">
        <v>71</v>
      </c>
      <c r="G35" s="271">
        <v>49</v>
      </c>
      <c r="H35" s="319" t="s">
        <v>509</v>
      </c>
      <c r="I35" s="319" t="s">
        <v>501</v>
      </c>
      <c r="J35" s="287" t="s">
        <v>523</v>
      </c>
    </row>
    <row r="36" spans="1:10" ht="16.149999999999999" customHeight="1">
      <c r="A36" s="271">
        <v>31</v>
      </c>
      <c r="B36" s="9" t="s">
        <v>43</v>
      </c>
      <c r="C36" s="271">
        <v>66</v>
      </c>
      <c r="D36" s="271">
        <v>55</v>
      </c>
      <c r="E36" s="271">
        <v>70</v>
      </c>
      <c r="F36" s="271">
        <v>69</v>
      </c>
      <c r="G36" s="271">
        <v>38.5</v>
      </c>
      <c r="H36" s="319" t="s">
        <v>501</v>
      </c>
      <c r="I36" s="319" t="s">
        <v>511</v>
      </c>
      <c r="J36" s="287" t="s">
        <v>516</v>
      </c>
    </row>
    <row r="37" spans="1:10" ht="16.149999999999999" customHeight="1">
      <c r="A37" s="271">
        <v>32</v>
      </c>
      <c r="B37" s="9" t="s">
        <v>44</v>
      </c>
      <c r="C37" s="271">
        <v>74</v>
      </c>
      <c r="D37" s="271">
        <v>76</v>
      </c>
      <c r="E37" s="271">
        <v>75</v>
      </c>
      <c r="F37" s="271">
        <v>77</v>
      </c>
      <c r="G37" s="271">
        <v>50</v>
      </c>
      <c r="H37" s="319" t="s">
        <v>501</v>
      </c>
      <c r="I37" s="319" t="s">
        <v>501</v>
      </c>
      <c r="J37" s="287" t="s">
        <v>536</v>
      </c>
    </row>
    <row r="38" spans="1:10" ht="16.149999999999999" customHeight="1">
      <c r="A38" s="271">
        <v>33</v>
      </c>
      <c r="B38" s="9" t="s">
        <v>45</v>
      </c>
      <c r="C38" s="271">
        <v>68</v>
      </c>
      <c r="D38" s="271">
        <v>74</v>
      </c>
      <c r="E38" s="271">
        <v>69</v>
      </c>
      <c r="F38" s="271">
        <v>72</v>
      </c>
      <c r="G38" s="271">
        <v>46</v>
      </c>
      <c r="H38" s="319" t="s">
        <v>501</v>
      </c>
      <c r="I38" s="319" t="s">
        <v>501</v>
      </c>
      <c r="J38" s="287" t="s">
        <v>537</v>
      </c>
    </row>
    <row r="39" spans="1:10" ht="16.149999999999999" customHeight="1">
      <c r="A39" s="271">
        <v>34</v>
      </c>
      <c r="B39" s="9" t="s">
        <v>46</v>
      </c>
      <c r="C39" s="271">
        <v>61</v>
      </c>
      <c r="D39" s="271">
        <v>62</v>
      </c>
      <c r="E39" s="271">
        <v>63</v>
      </c>
      <c r="F39" s="271">
        <v>56</v>
      </c>
      <c r="G39" s="271">
        <v>42</v>
      </c>
      <c r="H39" s="319" t="s">
        <v>510</v>
      </c>
      <c r="I39" s="319" t="s">
        <v>510</v>
      </c>
      <c r="J39" s="287" t="s">
        <v>538</v>
      </c>
    </row>
    <row r="40" spans="1:10" ht="16.149999999999999" customHeight="1">
      <c r="A40" s="271">
        <v>35</v>
      </c>
      <c r="B40" s="9" t="s">
        <v>47</v>
      </c>
      <c r="C40" s="271">
        <v>68</v>
      </c>
      <c r="D40" s="271">
        <v>70</v>
      </c>
      <c r="E40" s="271">
        <v>68</v>
      </c>
      <c r="F40" s="271">
        <v>68</v>
      </c>
      <c r="G40" s="271">
        <v>41</v>
      </c>
      <c r="H40" s="319" t="s">
        <v>501</v>
      </c>
      <c r="I40" s="319" t="s">
        <v>510</v>
      </c>
      <c r="J40" s="287" t="s">
        <v>530</v>
      </c>
    </row>
    <row r="41" spans="1:10" ht="16.149999999999999" customHeight="1">
      <c r="A41" s="271">
        <v>36</v>
      </c>
      <c r="B41" s="9" t="s">
        <v>151</v>
      </c>
      <c r="C41" s="271">
        <v>33</v>
      </c>
      <c r="D41" s="271">
        <v>28</v>
      </c>
      <c r="E41" s="271">
        <v>33</v>
      </c>
      <c r="F41" s="271">
        <v>33</v>
      </c>
      <c r="G41" s="271">
        <v>25</v>
      </c>
      <c r="H41" s="319" t="s">
        <v>225</v>
      </c>
      <c r="I41" s="308">
        <v>25</v>
      </c>
      <c r="J41" s="287" t="s">
        <v>539</v>
      </c>
    </row>
    <row r="42" spans="1:10" ht="16.149999999999999" customHeight="1">
      <c r="A42" s="271">
        <v>37</v>
      </c>
      <c r="B42" s="9" t="s">
        <v>152</v>
      </c>
      <c r="C42" s="271">
        <v>77</v>
      </c>
      <c r="D42" s="271">
        <v>76</v>
      </c>
      <c r="E42" s="271">
        <v>72</v>
      </c>
      <c r="F42" s="271">
        <v>77</v>
      </c>
      <c r="G42" s="271">
        <v>48</v>
      </c>
      <c r="H42" s="319" t="s">
        <v>501</v>
      </c>
      <c r="I42" s="308">
        <v>40</v>
      </c>
      <c r="J42" s="287" t="s">
        <v>540</v>
      </c>
    </row>
  </sheetData>
  <mergeCells count="4">
    <mergeCell ref="A5:B5"/>
    <mergeCell ref="A1:J1"/>
    <mergeCell ref="A2:J2"/>
    <mergeCell ref="A3:J3"/>
  </mergeCells>
  <pageMargins left="0.16" right="0.21" top="0.23" bottom="0.16" header="0.23" footer="0.16"/>
  <pageSetup scale="8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6:M30"/>
  <sheetViews>
    <sheetView workbookViewId="0">
      <selection activeCell="M30" sqref="M30"/>
    </sheetView>
  </sheetViews>
  <sheetFormatPr defaultRowHeight="12.75"/>
  <sheetData>
    <row r="6" spans="6:12">
      <c r="F6" s="287" t="s">
        <v>515</v>
      </c>
      <c r="L6" s="287" t="s">
        <v>516</v>
      </c>
    </row>
    <row r="7" spans="6:12">
      <c r="F7" s="287" t="s">
        <v>517</v>
      </c>
      <c r="L7" s="287" t="s">
        <v>519</v>
      </c>
    </row>
    <row r="8" spans="6:12">
      <c r="F8" s="287" t="s">
        <v>520</v>
      </c>
      <c r="L8" s="287" t="s">
        <v>515</v>
      </c>
    </row>
    <row r="9" spans="6:12">
      <c r="F9" s="287" t="s">
        <v>522</v>
      </c>
      <c r="L9" s="287" t="s">
        <v>524</v>
      </c>
    </row>
    <row r="10" spans="6:12">
      <c r="F10" s="287" t="s">
        <v>523</v>
      </c>
      <c r="L10" s="287" t="s">
        <v>525</v>
      </c>
    </row>
    <row r="11" spans="6:12">
      <c r="F11" s="287" t="s">
        <v>521</v>
      </c>
      <c r="L11" s="287" t="s">
        <v>528</v>
      </c>
    </row>
    <row r="12" spans="6:12">
      <c r="F12" s="287" t="s">
        <v>526</v>
      </c>
      <c r="L12" s="287" t="s">
        <v>529</v>
      </c>
    </row>
    <row r="13" spans="6:12">
      <c r="F13" s="287" t="s">
        <v>527</v>
      </c>
      <c r="L13" s="287" t="s">
        <v>530</v>
      </c>
    </row>
    <row r="14" spans="6:12">
      <c r="F14" s="287" t="s">
        <v>525</v>
      </c>
      <c r="L14" s="287" t="s">
        <v>531</v>
      </c>
    </row>
    <row r="15" spans="6:12">
      <c r="F15" s="287" t="s">
        <v>531</v>
      </c>
      <c r="L15" s="287" t="s">
        <v>526</v>
      </c>
    </row>
    <row r="16" spans="6:12">
      <c r="F16" s="287" t="s">
        <v>532</v>
      </c>
      <c r="L16" s="287" t="s">
        <v>518</v>
      </c>
    </row>
    <row r="17" spans="6:13">
      <c r="F17" s="287" t="s">
        <v>535</v>
      </c>
      <c r="L17" s="287" t="s">
        <v>518</v>
      </c>
    </row>
    <row r="18" spans="6:13">
      <c r="F18" s="287" t="s">
        <v>516</v>
      </c>
      <c r="L18" s="287" t="s">
        <v>533</v>
      </c>
    </row>
    <row r="19" spans="6:13">
      <c r="F19" s="287" t="s">
        <v>540</v>
      </c>
      <c r="L19" s="287" t="s">
        <v>534</v>
      </c>
    </row>
    <row r="20" spans="6:13">
      <c r="L20" s="287" t="s">
        <v>535</v>
      </c>
    </row>
    <row r="21" spans="6:13">
      <c r="F21">
        <f>(F6+F7+F8+F9+F11+F10+F12+F13+F14+F15+F16+F17+F18+F19)</f>
        <v>2426</v>
      </c>
      <c r="G21">
        <f>(F21/2842)*100</f>
        <v>85.362420830401135</v>
      </c>
      <c r="L21" s="287" t="s">
        <v>536</v>
      </c>
    </row>
    <row r="22" spans="6:13">
      <c r="L22" s="287" t="s">
        <v>523</v>
      </c>
    </row>
    <row r="23" spans="6:13">
      <c r="L23" s="287" t="s">
        <v>523</v>
      </c>
    </row>
    <row r="24" spans="6:13">
      <c r="L24" s="287" t="s">
        <v>536</v>
      </c>
    </row>
    <row r="25" spans="6:13">
      <c r="L25" s="287" t="s">
        <v>537</v>
      </c>
    </row>
    <row r="26" spans="6:13">
      <c r="L26" s="287" t="s">
        <v>538</v>
      </c>
    </row>
    <row r="27" spans="6:13">
      <c r="L27" s="287" t="s">
        <v>530</v>
      </c>
    </row>
    <row r="28" spans="6:13">
      <c r="L28" s="287" t="s">
        <v>539</v>
      </c>
    </row>
    <row r="30" spans="6:13">
      <c r="L30">
        <f>(L6+L7+L8+L9+L10+L11+L13+L12+L15+L14+L16+L17+L18+L19+L20+L21+L22+L23+L24+L25+L26+L27+L28)</f>
        <v>3793</v>
      </c>
      <c r="M30">
        <f>(L30/4669)*100</f>
        <v>81.237952452345255</v>
      </c>
    </row>
  </sheetData>
  <conditionalFormatting sqref="F6:F9">
    <cfRule type="containsText" dxfId="7" priority="3" operator="containsText" text="M,GEN">
      <formula>NOT(ISERROR(SEARCH("M,GEN",F6)))</formula>
    </cfRule>
    <cfRule type="cellIs" dxfId="6" priority="4" operator="equal">
      <formula>"M,GEN"</formula>
    </cfRule>
  </conditionalFormatting>
  <conditionalFormatting sqref="L6:L8">
    <cfRule type="containsText" dxfId="3" priority="1" operator="containsText" text="M,GEN">
      <formula>NOT(ISERROR(SEARCH("M,GEN",L6)))</formula>
    </cfRule>
    <cfRule type="cellIs" dxfId="2" priority="2" operator="equal">
      <formula>"M,GEN"</formula>
    </cfRule>
  </conditionalFormatting>
  <dataValidations count="1">
    <dataValidation type="list" allowBlank="1" showInputMessage="1" showErrorMessage="1" sqref="F6:F19 L6:L28">
      <formula1>"M,F"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>
      <selection activeCell="I25" sqref="I25"/>
    </sheetView>
  </sheetViews>
  <sheetFormatPr defaultColWidth="14.42578125" defaultRowHeight="12.75"/>
  <cols>
    <col min="1" max="1" width="6" bestFit="1" customWidth="1"/>
    <col min="2" max="2" width="32.7109375" bestFit="1" customWidth="1"/>
    <col min="3" max="3" width="14.7109375" customWidth="1"/>
    <col min="4" max="4" width="10.28515625" style="146" bestFit="1" customWidth="1"/>
    <col min="5" max="5" width="7.5703125" bestFit="1" customWidth="1"/>
    <col min="6" max="6" width="10.28515625" style="146" bestFit="1" customWidth="1"/>
    <col min="7" max="7" width="9" bestFit="1" customWidth="1"/>
    <col min="8" max="8" width="10.28515625" style="146" bestFit="1" customWidth="1"/>
    <col min="9" max="9" width="5.5703125" bestFit="1" customWidth="1"/>
    <col min="10" max="10" width="10.28515625" style="146" bestFit="1" customWidth="1"/>
    <col min="11" max="11" width="13.85546875" bestFit="1" customWidth="1"/>
    <col min="12" max="12" width="10.28515625" style="146" bestFit="1" customWidth="1"/>
    <col min="13" max="13" width="8.5703125" bestFit="1" customWidth="1"/>
    <col min="14" max="14" width="7.85546875" bestFit="1" customWidth="1"/>
    <col min="15" max="15" width="8.7109375" bestFit="1" customWidth="1"/>
    <col min="17" max="17" width="14.42578125" style="146"/>
  </cols>
  <sheetData>
    <row r="1" spans="1:32" ht="14.25">
      <c r="A1" s="380" t="s">
        <v>0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2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</row>
    <row r="2" spans="1:32" ht="14.25">
      <c r="A2" s="383" t="s">
        <v>1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5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</row>
    <row r="3" spans="1:32" ht="14.25">
      <c r="A3" s="386" t="s">
        <v>2</v>
      </c>
      <c r="B3" s="387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8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</row>
    <row r="4" spans="1:32" ht="14.25">
      <c r="A4" s="57" t="s">
        <v>3</v>
      </c>
      <c r="B4" s="57" t="s">
        <v>4</v>
      </c>
      <c r="C4" s="57" t="s">
        <v>5</v>
      </c>
      <c r="D4" s="57"/>
      <c r="E4" s="57" t="s">
        <v>6</v>
      </c>
      <c r="F4" s="57"/>
      <c r="G4" s="57" t="s">
        <v>7</v>
      </c>
      <c r="H4" s="57"/>
      <c r="I4" s="57" t="s">
        <v>8</v>
      </c>
      <c r="J4" s="57"/>
      <c r="K4" s="57" t="s">
        <v>9</v>
      </c>
      <c r="L4" s="57"/>
      <c r="M4" s="57" t="s">
        <v>10</v>
      </c>
      <c r="N4" s="57" t="s">
        <v>11</v>
      </c>
      <c r="O4" s="57" t="s">
        <v>12</v>
      </c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</row>
    <row r="5" spans="1:32" ht="14.25">
      <c r="A5" s="57"/>
      <c r="B5" s="57"/>
      <c r="C5" s="57">
        <v>20</v>
      </c>
      <c r="D5" s="57"/>
      <c r="E5" s="57">
        <v>20</v>
      </c>
      <c r="F5" s="57"/>
      <c r="G5" s="57">
        <v>20</v>
      </c>
      <c r="H5" s="57"/>
      <c r="I5" s="57">
        <v>20</v>
      </c>
      <c r="J5" s="57"/>
      <c r="K5" s="57">
        <v>20</v>
      </c>
      <c r="L5" s="57"/>
      <c r="M5" s="57">
        <v>80</v>
      </c>
      <c r="N5" s="57"/>
      <c r="O5" s="57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</row>
    <row r="6" spans="1:32" s="146" customFormat="1" ht="14.25">
      <c r="A6" s="57"/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</row>
    <row r="7" spans="1:32" ht="15">
      <c r="A7" s="57">
        <v>1</v>
      </c>
      <c r="B7" s="44" t="s">
        <v>13</v>
      </c>
      <c r="C7" s="57">
        <v>19.5</v>
      </c>
      <c r="D7" s="57">
        <f>(C7/2)</f>
        <v>9.75</v>
      </c>
      <c r="E7" s="57">
        <v>19.5</v>
      </c>
      <c r="F7" s="57">
        <f>(E7/2)</f>
        <v>9.75</v>
      </c>
      <c r="G7" s="57">
        <v>20</v>
      </c>
      <c r="H7" s="57">
        <f>(G7/2)</f>
        <v>10</v>
      </c>
      <c r="I7" s="57">
        <v>19.5</v>
      </c>
      <c r="J7" s="57">
        <f>(I7/2)</f>
        <v>9.75</v>
      </c>
      <c r="K7" s="57">
        <v>18</v>
      </c>
      <c r="L7" s="57">
        <f>(K7/2)</f>
        <v>9</v>
      </c>
      <c r="M7" s="57">
        <f t="shared" ref="M7:M40" si="0">(C7+E7+G7+I7)</f>
        <v>78.5</v>
      </c>
      <c r="N7" s="57">
        <f t="shared" ref="N7:N40" si="1">(M7/80)*100</f>
        <v>98.125</v>
      </c>
      <c r="O7" s="61" t="str">
        <f>IF(N7&gt;=91,"A1",IF(N7&gt;=81,"A2",IF(N7&gt;=71,"B1",IF(N7&gt;=61,"B2",IF(N7&gt;=51,"C1",IF(N7&gt;=41,"C2",IF(N7&gt;=33,"D","E")))))))</f>
        <v>A1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</row>
    <row r="8" spans="1:32" ht="15">
      <c r="A8" s="57">
        <v>2</v>
      </c>
      <c r="B8" s="44" t="s">
        <v>14</v>
      </c>
      <c r="C8" s="57">
        <v>17</v>
      </c>
      <c r="D8" s="57">
        <f t="shared" ref="D8:D41" si="2">(C8/2)</f>
        <v>8.5</v>
      </c>
      <c r="E8" s="57">
        <v>18</v>
      </c>
      <c r="F8" s="57">
        <f t="shared" ref="F8:F42" si="3">(E8/2)</f>
        <v>9</v>
      </c>
      <c r="G8" s="57">
        <v>15.5</v>
      </c>
      <c r="H8" s="57">
        <f t="shared" ref="H8:H41" si="4">(G8/2)</f>
        <v>7.75</v>
      </c>
      <c r="I8" s="57">
        <v>19</v>
      </c>
      <c r="J8" s="57">
        <f t="shared" ref="J8:J41" si="5">(I8/2)</f>
        <v>9.5</v>
      </c>
      <c r="K8" s="57">
        <v>18.5</v>
      </c>
      <c r="L8" s="57">
        <f t="shared" ref="L8:L41" si="6">(K8/2)</f>
        <v>9.25</v>
      </c>
      <c r="M8" s="57">
        <f t="shared" si="0"/>
        <v>69.5</v>
      </c>
      <c r="N8" s="57">
        <f t="shared" si="1"/>
        <v>86.875</v>
      </c>
      <c r="O8" s="61" t="str">
        <f t="shared" ref="O8:O40" si="7">IF(N8&gt;=91,"A1",IF(N8&gt;=81,"A2",IF(N8&gt;=71,"B1",IF(N8&gt;=61,"B2",IF(N8&gt;=51,"C1",IF(N8&gt;=41,"C2",IF(N8&gt;=33,"D","E")))))))</f>
        <v>A2</v>
      </c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</row>
    <row r="9" spans="1:32" ht="15">
      <c r="A9" s="57">
        <v>3</v>
      </c>
      <c r="B9" s="44" t="s">
        <v>15</v>
      </c>
      <c r="C9" s="57">
        <v>19</v>
      </c>
      <c r="D9" s="57">
        <f t="shared" si="2"/>
        <v>9.5</v>
      </c>
      <c r="E9" s="57">
        <v>19.5</v>
      </c>
      <c r="F9" s="57">
        <f t="shared" si="3"/>
        <v>9.75</v>
      </c>
      <c r="G9" s="57">
        <v>20</v>
      </c>
      <c r="H9" s="57">
        <f t="shared" si="4"/>
        <v>10</v>
      </c>
      <c r="I9" s="57">
        <v>20</v>
      </c>
      <c r="J9" s="57">
        <f t="shared" si="5"/>
        <v>10</v>
      </c>
      <c r="K9" s="57">
        <v>20</v>
      </c>
      <c r="L9" s="57">
        <f t="shared" si="6"/>
        <v>10</v>
      </c>
      <c r="M9" s="57">
        <f t="shared" si="0"/>
        <v>78.5</v>
      </c>
      <c r="N9" s="57">
        <f t="shared" si="1"/>
        <v>98.125</v>
      </c>
      <c r="O9" s="61" t="str">
        <f t="shared" si="7"/>
        <v>A1</v>
      </c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</row>
    <row r="10" spans="1:32" ht="15">
      <c r="A10" s="57">
        <v>4</v>
      </c>
      <c r="B10" s="44" t="s">
        <v>16</v>
      </c>
      <c r="C10" s="57">
        <v>13</v>
      </c>
      <c r="D10" s="57">
        <f t="shared" si="2"/>
        <v>6.5</v>
      </c>
      <c r="E10" s="57">
        <v>17</v>
      </c>
      <c r="F10" s="57">
        <f t="shared" si="3"/>
        <v>8.5</v>
      </c>
      <c r="G10" s="57">
        <v>15</v>
      </c>
      <c r="H10" s="57">
        <f t="shared" si="4"/>
        <v>7.5</v>
      </c>
      <c r="I10" s="57">
        <v>13</v>
      </c>
      <c r="J10" s="57">
        <f t="shared" si="5"/>
        <v>6.5</v>
      </c>
      <c r="K10" s="57">
        <v>15</v>
      </c>
      <c r="L10" s="57">
        <f t="shared" si="6"/>
        <v>7.5</v>
      </c>
      <c r="M10" s="57">
        <f t="shared" si="0"/>
        <v>58</v>
      </c>
      <c r="N10" s="57">
        <f t="shared" si="1"/>
        <v>72.5</v>
      </c>
      <c r="O10" s="61" t="str">
        <f t="shared" si="7"/>
        <v>B1</v>
      </c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</row>
    <row r="11" spans="1:32" ht="15">
      <c r="A11" s="57">
        <v>5</v>
      </c>
      <c r="B11" s="44" t="s">
        <v>17</v>
      </c>
      <c r="C11" s="57">
        <v>16.5</v>
      </c>
      <c r="D11" s="57">
        <f t="shared" si="2"/>
        <v>8.25</v>
      </c>
      <c r="E11" s="57">
        <v>18.5</v>
      </c>
      <c r="F11" s="57">
        <f t="shared" si="3"/>
        <v>9.25</v>
      </c>
      <c r="G11" s="57">
        <v>19.5</v>
      </c>
      <c r="H11" s="57">
        <f t="shared" si="4"/>
        <v>9.75</v>
      </c>
      <c r="I11" s="57">
        <v>19</v>
      </c>
      <c r="J11" s="57">
        <f t="shared" si="5"/>
        <v>9.5</v>
      </c>
      <c r="K11" s="57">
        <v>19</v>
      </c>
      <c r="L11" s="57">
        <f t="shared" si="6"/>
        <v>9.5</v>
      </c>
      <c r="M11" s="57">
        <f t="shared" si="0"/>
        <v>73.5</v>
      </c>
      <c r="N11" s="57">
        <f t="shared" si="1"/>
        <v>91.875</v>
      </c>
      <c r="O11" s="61" t="str">
        <f t="shared" si="7"/>
        <v>A1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</row>
    <row r="12" spans="1:32" ht="15">
      <c r="A12" s="57">
        <v>6</v>
      </c>
      <c r="B12" s="44" t="s">
        <v>18</v>
      </c>
      <c r="C12" s="57">
        <v>20</v>
      </c>
      <c r="D12" s="57">
        <f t="shared" si="2"/>
        <v>10</v>
      </c>
      <c r="E12" s="57">
        <v>20</v>
      </c>
      <c r="F12" s="57">
        <f t="shared" si="3"/>
        <v>10</v>
      </c>
      <c r="G12" s="57">
        <v>19</v>
      </c>
      <c r="H12" s="57">
        <f t="shared" si="4"/>
        <v>9.5</v>
      </c>
      <c r="I12" s="57">
        <v>19</v>
      </c>
      <c r="J12" s="57">
        <f t="shared" si="5"/>
        <v>9.5</v>
      </c>
      <c r="K12" s="57">
        <v>14.5</v>
      </c>
      <c r="L12" s="57">
        <f t="shared" si="6"/>
        <v>7.25</v>
      </c>
      <c r="M12" s="57">
        <f t="shared" si="0"/>
        <v>78</v>
      </c>
      <c r="N12" s="57">
        <f t="shared" si="1"/>
        <v>97.5</v>
      </c>
      <c r="O12" s="61" t="str">
        <f t="shared" si="7"/>
        <v>A1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</row>
    <row r="13" spans="1:32" ht="15">
      <c r="A13" s="57">
        <v>7</v>
      </c>
      <c r="B13" s="45" t="s">
        <v>19</v>
      </c>
      <c r="C13" s="57">
        <v>19</v>
      </c>
      <c r="D13" s="57">
        <f t="shared" si="2"/>
        <v>9.5</v>
      </c>
      <c r="E13" s="57">
        <v>19</v>
      </c>
      <c r="F13" s="57">
        <f t="shared" si="3"/>
        <v>9.5</v>
      </c>
      <c r="G13" s="57">
        <v>19</v>
      </c>
      <c r="H13" s="57">
        <f t="shared" si="4"/>
        <v>9.5</v>
      </c>
      <c r="I13" s="57">
        <v>20</v>
      </c>
      <c r="J13" s="57">
        <f t="shared" si="5"/>
        <v>10</v>
      </c>
      <c r="K13" s="57">
        <v>20</v>
      </c>
      <c r="L13" s="57">
        <f t="shared" si="6"/>
        <v>10</v>
      </c>
      <c r="M13" s="57">
        <f t="shared" si="0"/>
        <v>77</v>
      </c>
      <c r="N13" s="57">
        <f t="shared" si="1"/>
        <v>96.25</v>
      </c>
      <c r="O13" s="61" t="str">
        <f t="shared" si="7"/>
        <v>A1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</row>
    <row r="14" spans="1:32" ht="15">
      <c r="A14" s="57">
        <v>8</v>
      </c>
      <c r="B14" s="45" t="s">
        <v>20</v>
      </c>
      <c r="C14" s="57">
        <v>14.5</v>
      </c>
      <c r="D14" s="57">
        <f t="shared" si="2"/>
        <v>7.25</v>
      </c>
      <c r="E14" s="57">
        <v>17.5</v>
      </c>
      <c r="F14" s="57">
        <f t="shared" si="3"/>
        <v>8.75</v>
      </c>
      <c r="G14" s="57">
        <v>15</v>
      </c>
      <c r="H14" s="57">
        <f t="shared" si="4"/>
        <v>7.5</v>
      </c>
      <c r="I14" s="57">
        <v>17</v>
      </c>
      <c r="J14" s="57">
        <f t="shared" si="5"/>
        <v>8.5</v>
      </c>
      <c r="K14" s="57">
        <v>15.5</v>
      </c>
      <c r="L14" s="57">
        <f t="shared" si="6"/>
        <v>7.75</v>
      </c>
      <c r="M14" s="57">
        <f t="shared" si="0"/>
        <v>64</v>
      </c>
      <c r="N14" s="57">
        <f t="shared" si="1"/>
        <v>80</v>
      </c>
      <c r="O14" s="61" t="str">
        <f t="shared" si="7"/>
        <v>B1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</row>
    <row r="15" spans="1:32" ht="15">
      <c r="A15" s="57">
        <v>9</v>
      </c>
      <c r="B15" s="45" t="s">
        <v>21</v>
      </c>
      <c r="C15" s="57">
        <v>12.5</v>
      </c>
      <c r="D15" s="57">
        <f t="shared" si="2"/>
        <v>6.25</v>
      </c>
      <c r="E15" s="57">
        <v>11.5</v>
      </c>
      <c r="F15" s="57">
        <f t="shared" si="3"/>
        <v>5.75</v>
      </c>
      <c r="G15" s="57">
        <v>14</v>
      </c>
      <c r="H15" s="57">
        <f t="shared" si="4"/>
        <v>7</v>
      </c>
      <c r="I15" s="57">
        <v>14.5</v>
      </c>
      <c r="J15" s="57">
        <f t="shared" si="5"/>
        <v>7.25</v>
      </c>
      <c r="K15" s="57">
        <v>14</v>
      </c>
      <c r="L15" s="57">
        <f t="shared" si="6"/>
        <v>7</v>
      </c>
      <c r="M15" s="57">
        <f t="shared" si="0"/>
        <v>52.5</v>
      </c>
      <c r="N15" s="57">
        <f t="shared" si="1"/>
        <v>65.625</v>
      </c>
      <c r="O15" s="61" t="str">
        <f t="shared" si="7"/>
        <v>B2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</row>
    <row r="16" spans="1:32" ht="15">
      <c r="A16" s="57">
        <v>10</v>
      </c>
      <c r="B16" s="45" t="s">
        <v>22</v>
      </c>
      <c r="C16" s="57">
        <v>15.5</v>
      </c>
      <c r="D16" s="57">
        <f t="shared" si="2"/>
        <v>7.75</v>
      </c>
      <c r="E16" s="57">
        <v>16.5</v>
      </c>
      <c r="F16" s="57">
        <f t="shared" si="3"/>
        <v>8.25</v>
      </c>
      <c r="G16" s="57">
        <v>18</v>
      </c>
      <c r="H16" s="57">
        <f t="shared" si="4"/>
        <v>9</v>
      </c>
      <c r="I16" s="57">
        <v>15.5</v>
      </c>
      <c r="J16" s="57">
        <f t="shared" si="5"/>
        <v>7.75</v>
      </c>
      <c r="K16" s="57">
        <v>15.5</v>
      </c>
      <c r="L16" s="57">
        <f t="shared" si="6"/>
        <v>7.75</v>
      </c>
      <c r="M16" s="57">
        <f t="shared" si="0"/>
        <v>65.5</v>
      </c>
      <c r="N16" s="57">
        <f t="shared" si="1"/>
        <v>81.875</v>
      </c>
      <c r="O16" s="61" t="str">
        <f t="shared" si="7"/>
        <v>A2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</row>
    <row r="17" spans="1:32" ht="15">
      <c r="A17" s="57">
        <v>11</v>
      </c>
      <c r="B17" s="45" t="s">
        <v>23</v>
      </c>
      <c r="C17" s="57">
        <v>20</v>
      </c>
      <c r="D17" s="57">
        <f t="shared" si="2"/>
        <v>10</v>
      </c>
      <c r="E17" s="57">
        <v>20</v>
      </c>
      <c r="F17" s="57">
        <f t="shared" si="3"/>
        <v>10</v>
      </c>
      <c r="G17" s="57">
        <v>20</v>
      </c>
      <c r="H17" s="57">
        <f t="shared" si="4"/>
        <v>10</v>
      </c>
      <c r="I17" s="57">
        <v>20</v>
      </c>
      <c r="J17" s="57">
        <f t="shared" si="5"/>
        <v>10</v>
      </c>
      <c r="K17" s="57">
        <v>20</v>
      </c>
      <c r="L17" s="57">
        <f t="shared" si="6"/>
        <v>10</v>
      </c>
      <c r="M17" s="57">
        <f t="shared" si="0"/>
        <v>80</v>
      </c>
      <c r="N17" s="57">
        <f t="shared" si="1"/>
        <v>100</v>
      </c>
      <c r="O17" s="61" t="str">
        <f t="shared" si="7"/>
        <v>A1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</row>
    <row r="18" spans="1:32" ht="15">
      <c r="A18" s="57">
        <v>12</v>
      </c>
      <c r="B18" s="45" t="s">
        <v>24</v>
      </c>
      <c r="C18" s="57">
        <v>18.5</v>
      </c>
      <c r="D18" s="57">
        <f t="shared" si="2"/>
        <v>9.25</v>
      </c>
      <c r="E18" s="57">
        <v>17.5</v>
      </c>
      <c r="F18" s="57">
        <f t="shared" si="3"/>
        <v>8.75</v>
      </c>
      <c r="G18" s="57">
        <v>17.5</v>
      </c>
      <c r="H18" s="57">
        <f t="shared" si="4"/>
        <v>8.75</v>
      </c>
      <c r="I18" s="57">
        <v>17</v>
      </c>
      <c r="J18" s="57">
        <f t="shared" si="5"/>
        <v>8.5</v>
      </c>
      <c r="K18" s="57">
        <v>19</v>
      </c>
      <c r="L18" s="57">
        <f t="shared" si="6"/>
        <v>9.5</v>
      </c>
      <c r="M18" s="57">
        <f t="shared" si="0"/>
        <v>70.5</v>
      </c>
      <c r="N18" s="57">
        <f t="shared" si="1"/>
        <v>88.125</v>
      </c>
      <c r="O18" s="61" t="str">
        <f t="shared" si="7"/>
        <v>A2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</row>
    <row r="19" spans="1:32" ht="15">
      <c r="A19" s="57">
        <v>13</v>
      </c>
      <c r="B19" s="45" t="s">
        <v>25</v>
      </c>
      <c r="C19" s="57">
        <v>19.5</v>
      </c>
      <c r="D19" s="57">
        <f t="shared" si="2"/>
        <v>9.75</v>
      </c>
      <c r="E19" s="57">
        <v>19</v>
      </c>
      <c r="F19" s="57">
        <f t="shared" si="3"/>
        <v>9.5</v>
      </c>
      <c r="G19" s="57">
        <v>20</v>
      </c>
      <c r="H19" s="57">
        <f t="shared" si="4"/>
        <v>10</v>
      </c>
      <c r="I19" s="57">
        <v>20</v>
      </c>
      <c r="J19" s="57">
        <f t="shared" si="5"/>
        <v>10</v>
      </c>
      <c r="K19" s="57">
        <v>20</v>
      </c>
      <c r="L19" s="57">
        <f t="shared" si="6"/>
        <v>10</v>
      </c>
      <c r="M19" s="57">
        <f t="shared" si="0"/>
        <v>78.5</v>
      </c>
      <c r="N19" s="57">
        <f t="shared" si="1"/>
        <v>98.125</v>
      </c>
      <c r="O19" s="61" t="str">
        <f t="shared" si="7"/>
        <v>A1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</row>
    <row r="20" spans="1:32" ht="15">
      <c r="A20" s="57">
        <v>14</v>
      </c>
      <c r="B20" s="45" t="s">
        <v>26</v>
      </c>
      <c r="C20" s="57">
        <v>18</v>
      </c>
      <c r="D20" s="57">
        <f t="shared" si="2"/>
        <v>9</v>
      </c>
      <c r="E20" s="57">
        <v>18.5</v>
      </c>
      <c r="F20" s="57">
        <f t="shared" si="3"/>
        <v>9.25</v>
      </c>
      <c r="G20" s="57">
        <v>19.5</v>
      </c>
      <c r="H20" s="57">
        <f t="shared" si="4"/>
        <v>9.75</v>
      </c>
      <c r="I20" s="57">
        <v>19.5</v>
      </c>
      <c r="J20" s="57">
        <f t="shared" si="5"/>
        <v>9.75</v>
      </c>
      <c r="K20" s="57">
        <v>14</v>
      </c>
      <c r="L20" s="57">
        <f t="shared" si="6"/>
        <v>7</v>
      </c>
      <c r="M20" s="57">
        <f t="shared" si="0"/>
        <v>75.5</v>
      </c>
      <c r="N20" s="57">
        <f t="shared" si="1"/>
        <v>94.375</v>
      </c>
      <c r="O20" s="61" t="str">
        <f t="shared" si="7"/>
        <v>A1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</row>
    <row r="21" spans="1:32" ht="15">
      <c r="A21" s="57">
        <v>15</v>
      </c>
      <c r="B21" s="45" t="s">
        <v>27</v>
      </c>
      <c r="C21" s="57">
        <v>18</v>
      </c>
      <c r="D21" s="57">
        <f t="shared" si="2"/>
        <v>9</v>
      </c>
      <c r="E21" s="57">
        <v>18</v>
      </c>
      <c r="F21" s="57">
        <f t="shared" si="3"/>
        <v>9</v>
      </c>
      <c r="G21" s="57">
        <v>18</v>
      </c>
      <c r="H21" s="57">
        <f t="shared" si="4"/>
        <v>9</v>
      </c>
      <c r="I21" s="57">
        <v>20</v>
      </c>
      <c r="J21" s="57">
        <f t="shared" si="5"/>
        <v>10</v>
      </c>
      <c r="K21" s="57">
        <v>17</v>
      </c>
      <c r="L21" s="57">
        <f t="shared" si="6"/>
        <v>8.5</v>
      </c>
      <c r="M21" s="57">
        <f t="shared" si="0"/>
        <v>74</v>
      </c>
      <c r="N21" s="57">
        <f t="shared" si="1"/>
        <v>92.5</v>
      </c>
      <c r="O21" s="61" t="str">
        <f t="shared" si="7"/>
        <v>A1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</row>
    <row r="22" spans="1:32" ht="15">
      <c r="A22" s="57">
        <v>16</v>
      </c>
      <c r="B22" s="45" t="s">
        <v>28</v>
      </c>
      <c r="C22" s="57">
        <v>9</v>
      </c>
      <c r="D22" s="57">
        <f t="shared" si="2"/>
        <v>4.5</v>
      </c>
      <c r="E22" s="57">
        <v>14</v>
      </c>
      <c r="F22" s="57">
        <f t="shared" si="3"/>
        <v>7</v>
      </c>
      <c r="G22" s="57">
        <v>12</v>
      </c>
      <c r="H22" s="57">
        <f t="shared" si="4"/>
        <v>6</v>
      </c>
      <c r="I22" s="57">
        <v>13.5</v>
      </c>
      <c r="J22" s="57">
        <f t="shared" si="5"/>
        <v>6.75</v>
      </c>
      <c r="K22" s="57">
        <v>13</v>
      </c>
      <c r="L22" s="57">
        <f t="shared" si="6"/>
        <v>6.5</v>
      </c>
      <c r="M22" s="57">
        <f t="shared" si="0"/>
        <v>48.5</v>
      </c>
      <c r="N22" s="57">
        <f t="shared" si="1"/>
        <v>60.624999999999993</v>
      </c>
      <c r="O22" s="61" t="str">
        <f t="shared" si="7"/>
        <v>C1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</row>
    <row r="23" spans="1:32" ht="15">
      <c r="A23" s="57">
        <v>17</v>
      </c>
      <c r="B23" s="45" t="s">
        <v>29</v>
      </c>
      <c r="C23" s="57">
        <v>13.5</v>
      </c>
      <c r="D23" s="57">
        <f t="shared" si="2"/>
        <v>6.75</v>
      </c>
      <c r="E23" s="57">
        <v>16</v>
      </c>
      <c r="F23" s="57">
        <f t="shared" si="3"/>
        <v>8</v>
      </c>
      <c r="G23" s="57">
        <v>13</v>
      </c>
      <c r="H23" s="57">
        <f t="shared" si="4"/>
        <v>6.5</v>
      </c>
      <c r="I23" s="57">
        <v>17</v>
      </c>
      <c r="J23" s="57">
        <f t="shared" si="5"/>
        <v>8.5</v>
      </c>
      <c r="K23" s="57">
        <v>14.5</v>
      </c>
      <c r="L23" s="57">
        <f t="shared" si="6"/>
        <v>7.25</v>
      </c>
      <c r="M23" s="57">
        <f t="shared" si="0"/>
        <v>59.5</v>
      </c>
      <c r="N23" s="57">
        <f t="shared" si="1"/>
        <v>74.375</v>
      </c>
      <c r="O23" s="61" t="str">
        <f t="shared" si="7"/>
        <v>B1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</row>
    <row r="24" spans="1:32" ht="15">
      <c r="A24" s="57">
        <v>18</v>
      </c>
      <c r="B24" s="45" t="s">
        <v>30</v>
      </c>
      <c r="C24" s="57">
        <v>16</v>
      </c>
      <c r="D24" s="57">
        <f t="shared" si="2"/>
        <v>8</v>
      </c>
      <c r="E24" s="57">
        <v>18</v>
      </c>
      <c r="F24" s="57">
        <f t="shared" si="3"/>
        <v>9</v>
      </c>
      <c r="G24" s="57">
        <v>19.5</v>
      </c>
      <c r="H24" s="57">
        <f t="shared" si="4"/>
        <v>9.75</v>
      </c>
      <c r="I24" s="57">
        <v>16.5</v>
      </c>
      <c r="J24" s="57">
        <f t="shared" si="5"/>
        <v>8.25</v>
      </c>
      <c r="K24" s="57">
        <v>17</v>
      </c>
      <c r="L24" s="57">
        <f t="shared" si="6"/>
        <v>8.5</v>
      </c>
      <c r="M24" s="57">
        <f t="shared" si="0"/>
        <v>70</v>
      </c>
      <c r="N24" s="57">
        <f t="shared" si="1"/>
        <v>87.5</v>
      </c>
      <c r="O24" s="61" t="str">
        <f t="shared" si="7"/>
        <v>A2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</row>
    <row r="25" spans="1:32" ht="15">
      <c r="A25" s="57">
        <v>19</v>
      </c>
      <c r="B25" s="45" t="s">
        <v>31</v>
      </c>
      <c r="C25" s="57">
        <v>19</v>
      </c>
      <c r="D25" s="57">
        <f t="shared" si="2"/>
        <v>9.5</v>
      </c>
      <c r="E25" s="57">
        <v>19</v>
      </c>
      <c r="F25" s="57">
        <f t="shared" si="3"/>
        <v>9.5</v>
      </c>
      <c r="G25" s="57">
        <v>19.5</v>
      </c>
      <c r="H25" s="57">
        <f t="shared" si="4"/>
        <v>9.75</v>
      </c>
      <c r="I25" s="57">
        <v>20</v>
      </c>
      <c r="J25" s="57">
        <f t="shared" si="5"/>
        <v>10</v>
      </c>
      <c r="K25" s="57">
        <v>19.5</v>
      </c>
      <c r="L25" s="57">
        <f t="shared" si="6"/>
        <v>9.75</v>
      </c>
      <c r="M25" s="57">
        <f t="shared" si="0"/>
        <v>77.5</v>
      </c>
      <c r="N25" s="57">
        <f t="shared" si="1"/>
        <v>96.875</v>
      </c>
      <c r="O25" s="61" t="str">
        <f t="shared" si="7"/>
        <v>A1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</row>
    <row r="26" spans="1:32" ht="15">
      <c r="A26" s="57">
        <v>20</v>
      </c>
      <c r="B26" s="45" t="s">
        <v>32</v>
      </c>
      <c r="C26" s="57">
        <v>17</v>
      </c>
      <c r="D26" s="57">
        <f t="shared" si="2"/>
        <v>8.5</v>
      </c>
      <c r="E26" s="57">
        <v>17.5</v>
      </c>
      <c r="F26" s="57">
        <f t="shared" si="3"/>
        <v>8.75</v>
      </c>
      <c r="G26" s="57">
        <v>17.5</v>
      </c>
      <c r="H26" s="57">
        <f t="shared" si="4"/>
        <v>8.75</v>
      </c>
      <c r="I26" s="57">
        <v>18.5</v>
      </c>
      <c r="J26" s="57">
        <f t="shared" si="5"/>
        <v>9.25</v>
      </c>
      <c r="K26" s="57">
        <v>18</v>
      </c>
      <c r="L26" s="57">
        <f t="shared" si="6"/>
        <v>9</v>
      </c>
      <c r="M26" s="57">
        <f t="shared" si="0"/>
        <v>70.5</v>
      </c>
      <c r="N26" s="57">
        <f t="shared" si="1"/>
        <v>88.125</v>
      </c>
      <c r="O26" s="61" t="str">
        <f t="shared" si="7"/>
        <v>A2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</row>
    <row r="27" spans="1:32" ht="15">
      <c r="A27" s="57">
        <v>21</v>
      </c>
      <c r="B27" s="45" t="s">
        <v>33</v>
      </c>
      <c r="C27" s="57">
        <v>16.5</v>
      </c>
      <c r="D27" s="57">
        <f t="shared" si="2"/>
        <v>8.25</v>
      </c>
      <c r="E27" s="57">
        <v>18</v>
      </c>
      <c r="F27" s="57">
        <f t="shared" si="3"/>
        <v>9</v>
      </c>
      <c r="G27" s="57">
        <v>19</v>
      </c>
      <c r="H27" s="57">
        <f t="shared" si="4"/>
        <v>9.5</v>
      </c>
      <c r="I27" s="57">
        <v>19</v>
      </c>
      <c r="J27" s="57">
        <f t="shared" si="5"/>
        <v>9.5</v>
      </c>
      <c r="K27" s="57">
        <v>17.5</v>
      </c>
      <c r="L27" s="57">
        <f t="shared" si="6"/>
        <v>8.75</v>
      </c>
      <c r="M27" s="57">
        <f t="shared" si="0"/>
        <v>72.5</v>
      </c>
      <c r="N27" s="57">
        <f t="shared" si="1"/>
        <v>90.625</v>
      </c>
      <c r="O27" s="61" t="str">
        <f t="shared" si="7"/>
        <v>A2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</row>
    <row r="28" spans="1:32" ht="15">
      <c r="A28" s="57">
        <v>22</v>
      </c>
      <c r="B28" s="45" t="s">
        <v>34</v>
      </c>
      <c r="C28" s="57">
        <v>17</v>
      </c>
      <c r="D28" s="57">
        <f t="shared" si="2"/>
        <v>8.5</v>
      </c>
      <c r="E28" s="57">
        <v>17</v>
      </c>
      <c r="F28" s="57">
        <f t="shared" si="3"/>
        <v>8.5</v>
      </c>
      <c r="G28" s="57">
        <v>18</v>
      </c>
      <c r="H28" s="57">
        <f t="shared" si="4"/>
        <v>9</v>
      </c>
      <c r="I28" s="57">
        <v>18</v>
      </c>
      <c r="J28" s="57">
        <f t="shared" si="5"/>
        <v>9</v>
      </c>
      <c r="K28" s="57">
        <v>19</v>
      </c>
      <c r="L28" s="57">
        <f t="shared" si="6"/>
        <v>9.5</v>
      </c>
      <c r="M28" s="57">
        <f t="shared" si="0"/>
        <v>70</v>
      </c>
      <c r="N28" s="57">
        <f t="shared" si="1"/>
        <v>87.5</v>
      </c>
      <c r="O28" s="61" t="str">
        <f t="shared" si="7"/>
        <v>A2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</row>
    <row r="29" spans="1:32" ht="15">
      <c r="A29" s="57">
        <v>23</v>
      </c>
      <c r="B29" s="45" t="s">
        <v>35</v>
      </c>
      <c r="C29" s="57">
        <v>16.5</v>
      </c>
      <c r="D29" s="57">
        <f t="shared" si="2"/>
        <v>8.25</v>
      </c>
      <c r="E29" s="57">
        <v>17.5</v>
      </c>
      <c r="F29" s="57">
        <f t="shared" si="3"/>
        <v>8.75</v>
      </c>
      <c r="G29" s="57">
        <v>18.5</v>
      </c>
      <c r="H29" s="57">
        <f t="shared" si="4"/>
        <v>9.25</v>
      </c>
      <c r="I29" s="57">
        <v>19.5</v>
      </c>
      <c r="J29" s="57">
        <f t="shared" si="5"/>
        <v>9.75</v>
      </c>
      <c r="K29" s="57">
        <v>17.5</v>
      </c>
      <c r="L29" s="57">
        <f t="shared" si="6"/>
        <v>8.75</v>
      </c>
      <c r="M29" s="57">
        <f t="shared" si="0"/>
        <v>72</v>
      </c>
      <c r="N29" s="57">
        <f t="shared" si="1"/>
        <v>90</v>
      </c>
      <c r="O29" s="61" t="str">
        <f t="shared" si="7"/>
        <v>A2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</row>
    <row r="30" spans="1:32" ht="15">
      <c r="A30" s="57">
        <v>24</v>
      </c>
      <c r="B30" s="45" t="s">
        <v>36</v>
      </c>
      <c r="C30" s="57">
        <v>20</v>
      </c>
      <c r="D30" s="57">
        <f t="shared" si="2"/>
        <v>10</v>
      </c>
      <c r="E30" s="57">
        <v>20</v>
      </c>
      <c r="F30" s="57">
        <f t="shared" si="3"/>
        <v>10</v>
      </c>
      <c r="G30" s="57">
        <v>20</v>
      </c>
      <c r="H30" s="57">
        <f t="shared" si="4"/>
        <v>10</v>
      </c>
      <c r="I30" s="57">
        <v>20</v>
      </c>
      <c r="J30" s="57">
        <f t="shared" si="5"/>
        <v>10</v>
      </c>
      <c r="K30" s="57">
        <v>20</v>
      </c>
      <c r="L30" s="57">
        <f t="shared" si="6"/>
        <v>10</v>
      </c>
      <c r="M30" s="57">
        <f t="shared" si="0"/>
        <v>80</v>
      </c>
      <c r="N30" s="57">
        <f t="shared" si="1"/>
        <v>100</v>
      </c>
      <c r="O30" s="61" t="str">
        <f t="shared" si="7"/>
        <v>A1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</row>
    <row r="31" spans="1:32" ht="15">
      <c r="A31" s="57">
        <v>25</v>
      </c>
      <c r="B31" s="45" t="s">
        <v>37</v>
      </c>
      <c r="C31" s="57">
        <v>8.5</v>
      </c>
      <c r="D31" s="57">
        <f t="shared" si="2"/>
        <v>4.25</v>
      </c>
      <c r="E31" s="57">
        <v>12.5</v>
      </c>
      <c r="F31" s="57">
        <f t="shared" si="3"/>
        <v>6.25</v>
      </c>
      <c r="G31" s="57">
        <v>14.5</v>
      </c>
      <c r="H31" s="57">
        <f t="shared" si="4"/>
        <v>7.25</v>
      </c>
      <c r="I31" s="57">
        <v>7</v>
      </c>
      <c r="J31" s="57">
        <f t="shared" si="5"/>
        <v>3.5</v>
      </c>
      <c r="K31" s="57">
        <v>3.5</v>
      </c>
      <c r="L31" s="57">
        <f t="shared" si="6"/>
        <v>1.75</v>
      </c>
      <c r="M31" s="57">
        <f t="shared" si="0"/>
        <v>42.5</v>
      </c>
      <c r="N31" s="57">
        <f t="shared" si="1"/>
        <v>53.125</v>
      </c>
      <c r="O31" s="61" t="str">
        <f t="shared" si="7"/>
        <v>C1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</row>
    <row r="32" spans="1:32" ht="15">
      <c r="A32" s="57">
        <v>26</v>
      </c>
      <c r="B32" s="45" t="s">
        <v>38</v>
      </c>
      <c r="C32" s="57">
        <v>17.5</v>
      </c>
      <c r="D32" s="57">
        <f t="shared" si="2"/>
        <v>8.75</v>
      </c>
      <c r="E32" s="57">
        <v>19.5</v>
      </c>
      <c r="F32" s="57">
        <f t="shared" si="3"/>
        <v>9.75</v>
      </c>
      <c r="G32" s="57">
        <v>18</v>
      </c>
      <c r="H32" s="57">
        <f t="shared" si="4"/>
        <v>9</v>
      </c>
      <c r="I32" s="57">
        <v>20</v>
      </c>
      <c r="J32" s="57">
        <f t="shared" si="5"/>
        <v>10</v>
      </c>
      <c r="K32" s="57">
        <v>18.5</v>
      </c>
      <c r="L32" s="57">
        <f t="shared" si="6"/>
        <v>9.25</v>
      </c>
      <c r="M32" s="57">
        <f t="shared" si="0"/>
        <v>75</v>
      </c>
      <c r="N32" s="57">
        <f t="shared" si="1"/>
        <v>93.75</v>
      </c>
      <c r="O32" s="61" t="str">
        <f t="shared" si="7"/>
        <v>A1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</row>
    <row r="33" spans="1:32" ht="15">
      <c r="A33" s="57">
        <v>27</v>
      </c>
      <c r="B33" s="45" t="s">
        <v>39</v>
      </c>
      <c r="C33" s="57">
        <v>12</v>
      </c>
      <c r="D33" s="57">
        <f t="shared" si="2"/>
        <v>6</v>
      </c>
      <c r="E33" s="57">
        <v>10</v>
      </c>
      <c r="F33" s="57">
        <f t="shared" si="3"/>
        <v>5</v>
      </c>
      <c r="G33" s="57">
        <v>14.5</v>
      </c>
      <c r="H33" s="57">
        <f t="shared" si="4"/>
        <v>7.25</v>
      </c>
      <c r="I33" s="57">
        <v>10</v>
      </c>
      <c r="J33" s="57">
        <f t="shared" si="5"/>
        <v>5</v>
      </c>
      <c r="K33" s="57">
        <v>10.5</v>
      </c>
      <c r="L33" s="57">
        <f t="shared" si="6"/>
        <v>5.25</v>
      </c>
      <c r="M33" s="57">
        <f t="shared" si="0"/>
        <v>46.5</v>
      </c>
      <c r="N33" s="57">
        <f t="shared" si="1"/>
        <v>58.125000000000007</v>
      </c>
      <c r="O33" s="61" t="str">
        <f t="shared" si="7"/>
        <v>C1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</row>
    <row r="34" spans="1:32" ht="15">
      <c r="A34" s="57">
        <v>28</v>
      </c>
      <c r="B34" s="45" t="s">
        <v>40</v>
      </c>
      <c r="C34" s="57">
        <v>17.5</v>
      </c>
      <c r="D34" s="57">
        <f t="shared" si="2"/>
        <v>8.75</v>
      </c>
      <c r="E34" s="57">
        <v>17.5</v>
      </c>
      <c r="F34" s="57">
        <f t="shared" si="3"/>
        <v>8.75</v>
      </c>
      <c r="G34" s="57">
        <v>18</v>
      </c>
      <c r="H34" s="57">
        <f t="shared" si="4"/>
        <v>9</v>
      </c>
      <c r="I34" s="57">
        <v>18</v>
      </c>
      <c r="J34" s="57">
        <f t="shared" si="5"/>
        <v>9</v>
      </c>
      <c r="K34" s="57">
        <v>15.5</v>
      </c>
      <c r="L34" s="57">
        <f t="shared" si="6"/>
        <v>7.75</v>
      </c>
      <c r="M34" s="57">
        <f t="shared" si="0"/>
        <v>71</v>
      </c>
      <c r="N34" s="57">
        <f t="shared" si="1"/>
        <v>88.75</v>
      </c>
      <c r="O34" s="61" t="str">
        <f t="shared" si="7"/>
        <v>A2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</row>
    <row r="35" spans="1:32" ht="15">
      <c r="A35" s="57">
        <v>29</v>
      </c>
      <c r="B35" s="45" t="s">
        <v>41</v>
      </c>
      <c r="C35" s="57">
        <v>15.5</v>
      </c>
      <c r="D35" s="57">
        <f t="shared" si="2"/>
        <v>7.75</v>
      </c>
      <c r="E35" s="57">
        <v>18</v>
      </c>
      <c r="F35" s="57">
        <f t="shared" si="3"/>
        <v>9</v>
      </c>
      <c r="G35" s="57">
        <v>15.5</v>
      </c>
      <c r="H35" s="57">
        <f t="shared" si="4"/>
        <v>7.75</v>
      </c>
      <c r="I35" s="57">
        <v>19</v>
      </c>
      <c r="J35" s="57">
        <f t="shared" si="5"/>
        <v>9.5</v>
      </c>
      <c r="K35" s="57">
        <v>17</v>
      </c>
      <c r="L35" s="57">
        <f t="shared" si="6"/>
        <v>8.5</v>
      </c>
      <c r="M35" s="57">
        <f t="shared" si="0"/>
        <v>68</v>
      </c>
      <c r="N35" s="57">
        <f t="shared" si="1"/>
        <v>85</v>
      </c>
      <c r="O35" s="61" t="str">
        <f t="shared" si="7"/>
        <v>A2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</row>
    <row r="36" spans="1:32" ht="15">
      <c r="A36" s="57">
        <v>30</v>
      </c>
      <c r="B36" s="53" t="s">
        <v>42</v>
      </c>
      <c r="C36" s="57">
        <v>19.5</v>
      </c>
      <c r="D36" s="57">
        <f t="shared" si="2"/>
        <v>9.75</v>
      </c>
      <c r="E36" s="57">
        <v>17</v>
      </c>
      <c r="F36" s="57">
        <f t="shared" si="3"/>
        <v>8.5</v>
      </c>
      <c r="G36" s="57">
        <v>19</v>
      </c>
      <c r="H36" s="57">
        <f t="shared" si="4"/>
        <v>9.5</v>
      </c>
      <c r="I36" s="57">
        <v>20</v>
      </c>
      <c r="J36" s="57">
        <f t="shared" si="5"/>
        <v>10</v>
      </c>
      <c r="K36" s="57">
        <v>15</v>
      </c>
      <c r="L36" s="57">
        <f t="shared" si="6"/>
        <v>7.5</v>
      </c>
      <c r="M36" s="57">
        <f t="shared" si="0"/>
        <v>75.5</v>
      </c>
      <c r="N36" s="57">
        <f t="shared" si="1"/>
        <v>94.375</v>
      </c>
      <c r="O36" s="61" t="str">
        <f t="shared" si="7"/>
        <v>A1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</row>
    <row r="37" spans="1:32" ht="15">
      <c r="A37" s="57">
        <v>31</v>
      </c>
      <c r="B37" s="53" t="s">
        <v>43</v>
      </c>
      <c r="C37" s="57">
        <v>17</v>
      </c>
      <c r="D37" s="57">
        <f t="shared" si="2"/>
        <v>8.5</v>
      </c>
      <c r="E37" s="57">
        <v>18.5</v>
      </c>
      <c r="F37" s="57">
        <f t="shared" si="3"/>
        <v>9.25</v>
      </c>
      <c r="G37" s="57">
        <v>19.5</v>
      </c>
      <c r="H37" s="57">
        <f t="shared" si="4"/>
        <v>9.75</v>
      </c>
      <c r="I37" s="57">
        <v>19.5</v>
      </c>
      <c r="J37" s="57">
        <f t="shared" si="5"/>
        <v>9.75</v>
      </c>
      <c r="K37" s="57">
        <v>16</v>
      </c>
      <c r="L37" s="57">
        <f t="shared" si="6"/>
        <v>8</v>
      </c>
      <c r="M37" s="57">
        <f t="shared" si="0"/>
        <v>74.5</v>
      </c>
      <c r="N37" s="57">
        <f t="shared" si="1"/>
        <v>93.125</v>
      </c>
      <c r="O37" s="61" t="str">
        <f t="shared" si="7"/>
        <v>A1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</row>
    <row r="38" spans="1:32" ht="15">
      <c r="A38" s="57">
        <v>32</v>
      </c>
      <c r="B38" s="53" t="s">
        <v>44</v>
      </c>
      <c r="C38" s="57">
        <v>17.5</v>
      </c>
      <c r="D38" s="57">
        <f t="shared" si="2"/>
        <v>8.75</v>
      </c>
      <c r="E38" s="57">
        <v>20</v>
      </c>
      <c r="F38" s="57">
        <f t="shared" si="3"/>
        <v>10</v>
      </c>
      <c r="G38" s="57">
        <v>19.5</v>
      </c>
      <c r="H38" s="57">
        <f t="shared" si="4"/>
        <v>9.75</v>
      </c>
      <c r="I38" s="57">
        <v>18.5</v>
      </c>
      <c r="J38" s="57">
        <f t="shared" si="5"/>
        <v>9.25</v>
      </c>
      <c r="K38" s="57">
        <v>17.5</v>
      </c>
      <c r="L38" s="57">
        <f t="shared" si="6"/>
        <v>8.75</v>
      </c>
      <c r="M38" s="57">
        <f t="shared" si="0"/>
        <v>75.5</v>
      </c>
      <c r="N38" s="57">
        <f t="shared" si="1"/>
        <v>94.375</v>
      </c>
      <c r="O38" s="61" t="str">
        <f t="shared" si="7"/>
        <v>A1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</row>
    <row r="39" spans="1:32" ht="15">
      <c r="A39" s="57">
        <v>33</v>
      </c>
      <c r="B39" s="53" t="s">
        <v>45</v>
      </c>
      <c r="C39" s="57">
        <v>19.5</v>
      </c>
      <c r="D39" s="57">
        <f t="shared" si="2"/>
        <v>9.75</v>
      </c>
      <c r="E39" s="57">
        <v>19.5</v>
      </c>
      <c r="F39" s="57">
        <f t="shared" si="3"/>
        <v>9.75</v>
      </c>
      <c r="G39" s="57">
        <v>19</v>
      </c>
      <c r="H39" s="57">
        <f t="shared" si="4"/>
        <v>9.5</v>
      </c>
      <c r="I39" s="57">
        <v>19.5</v>
      </c>
      <c r="J39" s="57">
        <f t="shared" si="5"/>
        <v>9.75</v>
      </c>
      <c r="K39" s="57">
        <v>18</v>
      </c>
      <c r="L39" s="57">
        <f t="shared" si="6"/>
        <v>9</v>
      </c>
      <c r="M39" s="57">
        <f t="shared" si="0"/>
        <v>77.5</v>
      </c>
      <c r="N39" s="57">
        <f t="shared" si="1"/>
        <v>96.875</v>
      </c>
      <c r="O39" s="61" t="str">
        <f t="shared" si="7"/>
        <v>A1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</row>
    <row r="40" spans="1:32" ht="15">
      <c r="A40" s="57">
        <v>34</v>
      </c>
      <c r="B40" s="53" t="s">
        <v>46</v>
      </c>
      <c r="C40" s="57">
        <v>13</v>
      </c>
      <c r="D40" s="57">
        <f t="shared" si="2"/>
        <v>6.5</v>
      </c>
      <c r="E40" s="57">
        <v>16</v>
      </c>
      <c r="F40" s="57">
        <f t="shared" si="3"/>
        <v>8</v>
      </c>
      <c r="G40" s="57">
        <v>19</v>
      </c>
      <c r="H40" s="57">
        <f t="shared" si="4"/>
        <v>9.5</v>
      </c>
      <c r="I40" s="57">
        <v>16.5</v>
      </c>
      <c r="J40" s="57">
        <f t="shared" si="5"/>
        <v>8.25</v>
      </c>
      <c r="K40" s="57">
        <v>13</v>
      </c>
      <c r="L40" s="57">
        <f t="shared" si="6"/>
        <v>6.5</v>
      </c>
      <c r="M40" s="57">
        <f t="shared" si="0"/>
        <v>64.5</v>
      </c>
      <c r="N40" s="57">
        <f t="shared" si="1"/>
        <v>80.625</v>
      </c>
      <c r="O40" s="61" t="str">
        <f t="shared" si="7"/>
        <v>B1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</row>
    <row r="41" spans="1:32" ht="14.25">
      <c r="A41" s="57">
        <v>35</v>
      </c>
      <c r="B41" s="53" t="s">
        <v>47</v>
      </c>
      <c r="C41" s="57" t="s">
        <v>48</v>
      </c>
      <c r="D41" s="57" t="e">
        <f t="shared" si="2"/>
        <v>#VALUE!</v>
      </c>
      <c r="E41" s="57" t="s">
        <v>48</v>
      </c>
      <c r="F41" s="57" t="e">
        <f t="shared" si="3"/>
        <v>#VALUE!</v>
      </c>
      <c r="G41" s="57" t="s">
        <v>48</v>
      </c>
      <c r="H41" s="57" t="e">
        <f t="shared" si="4"/>
        <v>#VALUE!</v>
      </c>
      <c r="I41" s="57" t="s">
        <v>48</v>
      </c>
      <c r="J41" s="57" t="e">
        <f t="shared" si="5"/>
        <v>#VALUE!</v>
      </c>
      <c r="K41" s="57" t="s">
        <v>48</v>
      </c>
      <c r="L41" s="57" t="e">
        <f t="shared" si="6"/>
        <v>#VALUE!</v>
      </c>
      <c r="M41" s="57"/>
      <c r="N41" s="57"/>
      <c r="O41" s="57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</row>
    <row r="42" spans="1:32" ht="14.25">
      <c r="A42" s="58"/>
      <c r="B42" s="59"/>
      <c r="C42" s="58"/>
      <c r="D42" s="58"/>
      <c r="E42" s="58"/>
      <c r="F42" s="57">
        <f t="shared" si="3"/>
        <v>0</v>
      </c>
      <c r="G42" s="58"/>
      <c r="H42" s="58"/>
      <c r="I42" s="58"/>
      <c r="J42" s="58"/>
      <c r="K42" s="58"/>
      <c r="L42" s="58"/>
      <c r="M42" s="58"/>
      <c r="N42" s="58"/>
      <c r="O42" s="58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</row>
    <row r="43" spans="1:32" ht="14.25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</row>
    <row r="44" spans="1:32" ht="14.25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</row>
    <row r="45" spans="1:32" ht="14.25">
      <c r="A45" s="58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</row>
    <row r="46" spans="1:32" ht="14.25">
      <c r="A46" s="58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</row>
    <row r="47" spans="1:32" ht="14.25">
      <c r="A47" s="58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</row>
    <row r="48" spans="1:32" ht="14.25">
      <c r="A48" s="58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</row>
    <row r="49" spans="1:32" ht="14.25">
      <c r="A49" s="58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</row>
    <row r="50" spans="1:32" ht="14.25">
      <c r="A50" s="58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</row>
    <row r="51" spans="1:32" ht="14.25">
      <c r="A51" s="58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</row>
    <row r="52" spans="1:32" ht="14.25">
      <c r="A52" s="58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</row>
    <row r="53" spans="1:32" ht="14.25">
      <c r="A53" s="58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</row>
    <row r="54" spans="1:32" ht="14.25">
      <c r="A54" s="58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</row>
    <row r="55" spans="1:32" ht="14.25">
      <c r="A55" s="58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</row>
    <row r="56" spans="1:32" ht="14.25">
      <c r="A56" s="58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</row>
    <row r="57" spans="1:32" ht="14.25">
      <c r="A57" s="58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</row>
    <row r="58" spans="1:32" ht="14.25">
      <c r="A58" s="58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</row>
    <row r="59" spans="1:32" ht="14.25">
      <c r="A59" s="58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</row>
    <row r="60" spans="1:32" ht="14.25">
      <c r="A60" s="58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</row>
    <row r="61" spans="1:32" ht="14.25">
      <c r="A61" s="58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</row>
    <row r="62" spans="1:32" ht="14.25">
      <c r="A62" s="58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</row>
    <row r="63" spans="1:32" ht="14.25">
      <c r="A63" s="58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</row>
    <row r="64" spans="1:32" ht="14.25">
      <c r="A64" s="58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</row>
    <row r="65" spans="1:32" ht="14.25">
      <c r="A65" s="58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</row>
    <row r="66" spans="1:32" ht="14.25">
      <c r="A66" s="58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</row>
    <row r="67" spans="1:32" ht="14.25">
      <c r="A67" s="58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</row>
    <row r="68" spans="1:32" ht="14.25">
      <c r="A68" s="58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</row>
    <row r="69" spans="1:32" ht="14.25">
      <c r="A69" s="58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</row>
    <row r="70" spans="1:32" ht="14.25">
      <c r="A70" s="58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</row>
    <row r="71" spans="1:32" ht="14.25">
      <c r="A71" s="58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</row>
    <row r="72" spans="1:32" ht="14.25">
      <c r="A72" s="58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</row>
    <row r="73" spans="1:32" ht="14.25">
      <c r="A73" s="58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</row>
    <row r="74" spans="1:32" ht="14.25">
      <c r="A74" s="58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</row>
    <row r="75" spans="1:32" ht="14.25">
      <c r="A75" s="58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</row>
    <row r="76" spans="1:32" ht="14.25">
      <c r="A76" s="58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</row>
    <row r="77" spans="1:32" ht="14.25">
      <c r="A77" s="58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</row>
    <row r="78" spans="1:32" ht="14.25">
      <c r="A78" s="58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</row>
    <row r="79" spans="1:32" ht="14.25">
      <c r="A79" s="58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</row>
    <row r="80" spans="1:32" ht="14.25">
      <c r="A80" s="58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</row>
    <row r="81" spans="1:32" ht="14.25">
      <c r="A81" s="58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</row>
    <row r="82" spans="1:32" ht="14.25">
      <c r="A82" s="58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</row>
    <row r="83" spans="1:32" ht="14.25">
      <c r="A83" s="58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</row>
    <row r="84" spans="1:32" ht="14.25">
      <c r="A84" s="58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</row>
    <row r="85" spans="1:32" ht="14.25">
      <c r="A85" s="58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</row>
    <row r="86" spans="1:32" ht="14.25">
      <c r="A86" s="58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</row>
    <row r="87" spans="1:32" ht="14.25">
      <c r="A87" s="58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</row>
    <row r="88" spans="1:32" ht="14.25">
      <c r="A88" s="58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</row>
    <row r="89" spans="1:32" ht="14.25">
      <c r="A89" s="58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</row>
    <row r="90" spans="1:32" ht="14.25">
      <c r="A90" s="58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</row>
    <row r="91" spans="1:32" ht="14.25">
      <c r="A91" s="58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</row>
    <row r="92" spans="1:32" ht="14.25">
      <c r="A92" s="58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</row>
    <row r="93" spans="1:32" ht="14.25">
      <c r="A93" s="58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</row>
    <row r="94" spans="1:32" ht="14.25">
      <c r="A94" s="58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</row>
    <row r="95" spans="1:32" ht="14.25">
      <c r="A95" s="58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</row>
    <row r="96" spans="1:32" ht="14.25">
      <c r="A96" s="58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</row>
    <row r="97" spans="1:32" ht="14.25">
      <c r="A97" s="58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</row>
    <row r="98" spans="1:32" ht="14.25">
      <c r="A98" s="58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</row>
    <row r="99" spans="1:32" ht="14.25">
      <c r="A99" s="58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</row>
    <row r="100" spans="1:32" ht="14.25">
      <c r="A100" s="58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</row>
    <row r="101" spans="1:32" ht="14.25">
      <c r="A101" s="58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</row>
    <row r="102" spans="1:32" ht="14.25">
      <c r="A102" s="58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</row>
    <row r="103" spans="1:32" ht="14.25">
      <c r="A103" s="58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</row>
    <row r="104" spans="1:32" ht="14.25">
      <c r="A104" s="58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</row>
    <row r="105" spans="1:32" ht="14.25">
      <c r="A105" s="58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</row>
    <row r="106" spans="1:32" ht="14.25">
      <c r="A106" s="58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</row>
    <row r="107" spans="1:32" ht="14.25">
      <c r="A107" s="58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</row>
    <row r="108" spans="1:32" ht="14.25">
      <c r="A108" s="58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</row>
    <row r="109" spans="1:32" ht="14.25">
      <c r="A109" s="58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</row>
    <row r="110" spans="1:32" ht="14.25">
      <c r="A110" s="58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</row>
    <row r="111" spans="1:32" ht="14.25">
      <c r="A111" s="58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</row>
    <row r="112" spans="1:32" ht="14.25">
      <c r="A112" s="58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</row>
    <row r="113" spans="1:32" ht="14.25">
      <c r="A113" s="58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</row>
    <row r="114" spans="1:32" ht="14.25">
      <c r="A114" s="58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</row>
    <row r="115" spans="1:32" ht="14.25">
      <c r="A115" s="58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</row>
    <row r="116" spans="1:32" ht="14.25">
      <c r="A116" s="58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</row>
    <row r="117" spans="1:32" ht="14.25">
      <c r="A117" s="58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</row>
    <row r="118" spans="1:32" ht="14.25">
      <c r="A118" s="58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</row>
    <row r="119" spans="1:32" ht="14.25">
      <c r="A119" s="58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</row>
    <row r="120" spans="1:32" ht="14.25">
      <c r="A120" s="58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</row>
    <row r="121" spans="1:32" ht="14.25">
      <c r="A121" s="58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</row>
    <row r="122" spans="1:32" ht="14.25">
      <c r="A122" s="58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</row>
    <row r="123" spans="1:32" ht="14.25">
      <c r="A123" s="58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</row>
    <row r="124" spans="1:32" ht="14.25">
      <c r="A124" s="58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</row>
    <row r="125" spans="1:32" ht="14.25">
      <c r="A125" s="58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</row>
    <row r="126" spans="1:32" ht="14.25">
      <c r="A126" s="58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</row>
    <row r="127" spans="1:32" ht="14.25">
      <c r="A127" s="58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</row>
    <row r="128" spans="1:32" ht="14.25">
      <c r="A128" s="58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</row>
    <row r="129" spans="1:32" ht="14.25">
      <c r="A129" s="58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</row>
    <row r="130" spans="1:32" ht="14.25">
      <c r="A130" s="58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</row>
    <row r="131" spans="1:32" ht="14.25">
      <c r="A131" s="58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</row>
    <row r="132" spans="1:32" ht="14.25">
      <c r="A132" s="58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</row>
    <row r="133" spans="1:32" ht="14.25">
      <c r="A133" s="58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</row>
    <row r="134" spans="1:32" ht="14.25">
      <c r="A134" s="58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</row>
    <row r="135" spans="1:32" ht="14.25">
      <c r="A135" s="58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</row>
    <row r="136" spans="1:32" ht="14.25">
      <c r="A136" s="58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</row>
    <row r="137" spans="1:32" ht="14.25">
      <c r="A137" s="58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</row>
    <row r="138" spans="1:32" ht="14.25">
      <c r="A138" s="58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</row>
    <row r="139" spans="1:32" ht="14.25">
      <c r="A139" s="58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</row>
    <row r="140" spans="1:32" ht="14.25">
      <c r="A140" s="58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</row>
    <row r="141" spans="1:32" ht="14.25">
      <c r="A141" s="58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</row>
    <row r="142" spans="1:32" ht="14.25">
      <c r="A142" s="58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</row>
    <row r="143" spans="1:32" ht="14.25">
      <c r="A143" s="58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</row>
    <row r="144" spans="1:32" ht="14.25">
      <c r="A144" s="58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</row>
    <row r="145" spans="1:32" ht="14.25">
      <c r="A145" s="58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</row>
    <row r="146" spans="1:32" ht="14.25">
      <c r="A146" s="58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</row>
    <row r="147" spans="1:32" ht="14.25">
      <c r="A147" s="58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</row>
    <row r="148" spans="1:32" ht="14.25">
      <c r="A148" s="58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</row>
    <row r="149" spans="1:32" ht="14.25">
      <c r="A149" s="58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</row>
    <row r="150" spans="1:32" ht="14.25">
      <c r="A150" s="58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</row>
    <row r="151" spans="1:32" ht="14.25">
      <c r="A151" s="58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</row>
    <row r="152" spans="1:32" ht="14.25">
      <c r="A152" s="58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</row>
    <row r="153" spans="1:32" ht="14.25">
      <c r="A153" s="58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</row>
    <row r="154" spans="1:32" ht="14.25">
      <c r="A154" s="58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</row>
    <row r="155" spans="1:32" ht="14.25">
      <c r="A155" s="58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</row>
    <row r="156" spans="1:32" ht="14.25">
      <c r="A156" s="58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</row>
    <row r="157" spans="1:32" ht="14.25">
      <c r="A157" s="58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</row>
    <row r="158" spans="1:32" ht="14.25">
      <c r="A158" s="58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</row>
    <row r="159" spans="1:32" ht="14.25">
      <c r="A159" s="58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</row>
    <row r="160" spans="1:32" ht="14.25">
      <c r="A160" s="58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</row>
    <row r="161" spans="1:32" ht="14.25">
      <c r="A161" s="58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</row>
    <row r="162" spans="1:32" ht="14.25">
      <c r="A162" s="58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</row>
    <row r="163" spans="1:32" ht="14.25">
      <c r="A163" s="58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</row>
    <row r="164" spans="1:32" ht="14.25">
      <c r="A164" s="58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</row>
    <row r="165" spans="1:32" ht="14.25">
      <c r="A165" s="58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</row>
    <row r="166" spans="1:32" ht="14.25">
      <c r="A166" s="58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</row>
    <row r="167" spans="1:32" ht="14.25">
      <c r="A167" s="58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</row>
    <row r="168" spans="1:32" ht="14.25">
      <c r="A168" s="58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</row>
    <row r="169" spans="1:32" ht="14.25">
      <c r="A169" s="58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</row>
    <row r="170" spans="1:32" ht="14.25">
      <c r="A170" s="58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</row>
    <row r="171" spans="1:32" ht="14.25">
      <c r="A171" s="58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</row>
    <row r="172" spans="1:32" ht="14.25">
      <c r="A172" s="58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</row>
    <row r="173" spans="1:32" ht="14.25">
      <c r="A173" s="58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</row>
    <row r="174" spans="1:32" ht="14.25">
      <c r="A174" s="58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</row>
    <row r="175" spans="1:32" ht="14.25">
      <c r="A175" s="58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</row>
    <row r="176" spans="1:32" ht="14.25">
      <c r="A176" s="58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</row>
    <row r="177" spans="1:32" ht="14.25">
      <c r="A177" s="58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</row>
    <row r="178" spans="1:32" ht="14.25">
      <c r="A178" s="58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</row>
    <row r="179" spans="1:32" ht="14.25">
      <c r="A179" s="58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</row>
    <row r="180" spans="1:32" ht="14.25">
      <c r="A180" s="58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</row>
    <row r="181" spans="1:32" ht="14.25">
      <c r="A181" s="58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</row>
    <row r="182" spans="1:32" ht="14.25">
      <c r="A182" s="58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</row>
    <row r="183" spans="1:32" ht="14.25">
      <c r="A183" s="58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</row>
    <row r="184" spans="1:32" ht="14.25">
      <c r="A184" s="58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</row>
    <row r="185" spans="1:32" ht="14.25">
      <c r="A185" s="58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</row>
    <row r="186" spans="1:32" ht="14.25">
      <c r="A186" s="58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</row>
    <row r="187" spans="1:32" ht="14.25">
      <c r="A187" s="58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</row>
    <row r="188" spans="1:32" ht="14.25">
      <c r="A188" s="58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</row>
    <row r="189" spans="1:32" ht="14.25">
      <c r="A189" s="58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</row>
    <row r="190" spans="1:32" ht="14.25">
      <c r="A190" s="58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</row>
    <row r="191" spans="1:32" ht="14.25">
      <c r="A191" s="58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</row>
    <row r="192" spans="1:32" ht="14.25">
      <c r="A192" s="58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</row>
    <row r="193" spans="1:32" ht="14.25">
      <c r="A193" s="58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</row>
    <row r="194" spans="1:32" ht="14.25">
      <c r="A194" s="58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</row>
    <row r="195" spans="1:32" ht="14.25">
      <c r="A195" s="58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</row>
    <row r="196" spans="1:32" ht="14.25">
      <c r="A196" s="58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</row>
    <row r="197" spans="1:32" ht="14.25">
      <c r="A197" s="58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</row>
    <row r="198" spans="1:32" ht="14.25">
      <c r="A198" s="58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</row>
    <row r="199" spans="1:32" ht="14.25">
      <c r="A199" s="58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</row>
    <row r="200" spans="1:32" ht="14.25">
      <c r="A200" s="58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</row>
    <row r="201" spans="1:32" ht="14.25">
      <c r="A201" s="58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</row>
    <row r="202" spans="1:32" ht="14.25">
      <c r="A202" s="58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</row>
    <row r="203" spans="1:32" ht="14.25">
      <c r="A203" s="58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</row>
    <row r="204" spans="1:32" ht="14.25">
      <c r="A204" s="58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</row>
    <row r="205" spans="1:32" ht="14.25">
      <c r="A205" s="58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</row>
    <row r="206" spans="1:32" ht="14.25">
      <c r="A206" s="58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</row>
    <row r="207" spans="1:32" ht="14.25">
      <c r="A207" s="58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</row>
    <row r="208" spans="1:32" ht="14.25">
      <c r="A208" s="58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</row>
    <row r="209" spans="1:32" ht="14.25">
      <c r="A209" s="58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</row>
    <row r="210" spans="1:32" ht="14.25">
      <c r="A210" s="58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</row>
    <row r="211" spans="1:32" ht="14.25">
      <c r="A211" s="58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</row>
    <row r="212" spans="1:32" ht="14.25">
      <c r="A212" s="58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</row>
    <row r="213" spans="1:32" ht="14.25">
      <c r="A213" s="58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</row>
    <row r="214" spans="1:32" ht="14.25">
      <c r="A214" s="58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</row>
    <row r="215" spans="1:32" ht="14.25">
      <c r="A215" s="58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</row>
    <row r="216" spans="1:32" ht="14.25">
      <c r="A216" s="58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</row>
    <row r="217" spans="1:32" ht="14.25">
      <c r="A217" s="58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</row>
    <row r="218" spans="1:32" ht="14.25">
      <c r="A218" s="58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</row>
    <row r="219" spans="1:32" ht="14.25">
      <c r="A219" s="58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</row>
    <row r="220" spans="1:32" ht="14.25">
      <c r="A220" s="58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</row>
    <row r="221" spans="1:32" ht="14.25">
      <c r="A221" s="58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</row>
    <row r="222" spans="1:32" ht="14.25">
      <c r="A222" s="58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</row>
    <row r="223" spans="1:32" ht="14.25">
      <c r="A223" s="58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</row>
    <row r="224" spans="1:32" ht="14.25">
      <c r="A224" s="58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</row>
    <row r="225" spans="1:32" ht="14.25">
      <c r="A225" s="58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</row>
    <row r="226" spans="1:32" ht="14.25">
      <c r="A226" s="58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</row>
    <row r="227" spans="1:32" ht="14.25">
      <c r="A227" s="58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</row>
    <row r="228" spans="1:32" ht="14.25">
      <c r="A228" s="58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</row>
    <row r="229" spans="1:32" ht="14.25">
      <c r="A229" s="58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</row>
    <row r="230" spans="1:32" ht="14.25">
      <c r="A230" s="58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</row>
    <row r="231" spans="1:32" ht="14.25">
      <c r="A231" s="58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</row>
    <row r="232" spans="1:32" ht="14.25">
      <c r="A232" s="58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</row>
    <row r="233" spans="1:32" ht="14.25">
      <c r="A233" s="58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</row>
    <row r="234" spans="1:32" ht="14.25">
      <c r="A234" s="58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</row>
    <row r="235" spans="1:32" ht="14.25">
      <c r="A235" s="58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</row>
    <row r="236" spans="1:32" ht="14.25">
      <c r="A236" s="58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</row>
    <row r="237" spans="1:32" ht="14.25">
      <c r="A237" s="58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</row>
    <row r="238" spans="1:32" ht="14.25">
      <c r="A238" s="58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</row>
    <row r="239" spans="1:32" ht="14.25">
      <c r="A239" s="58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</row>
    <row r="240" spans="1:32" ht="14.25">
      <c r="A240" s="58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</row>
    <row r="241" spans="1:32" ht="14.25">
      <c r="A241" s="58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</row>
    <row r="242" spans="1:32" ht="14.25">
      <c r="A242" s="58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</row>
    <row r="243" spans="1:32" ht="14.25">
      <c r="A243" s="58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</row>
    <row r="244" spans="1:32" ht="14.25">
      <c r="A244" s="58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</row>
    <row r="245" spans="1:32" ht="14.25">
      <c r="A245" s="58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</row>
    <row r="246" spans="1:32" ht="14.25">
      <c r="A246" s="58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</row>
    <row r="247" spans="1:32" ht="14.25">
      <c r="A247" s="58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</row>
    <row r="248" spans="1:32" ht="14.25">
      <c r="A248" s="58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</row>
    <row r="249" spans="1:32" ht="14.25">
      <c r="A249" s="58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</row>
    <row r="250" spans="1:32" ht="14.25">
      <c r="A250" s="58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</row>
    <row r="251" spans="1:32" ht="14.25">
      <c r="A251" s="58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</row>
    <row r="252" spans="1:32" ht="14.25">
      <c r="A252" s="58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</row>
    <row r="253" spans="1:32" ht="14.25">
      <c r="A253" s="58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</row>
    <row r="254" spans="1:32" ht="14.25">
      <c r="A254" s="58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</row>
    <row r="255" spans="1:32" ht="14.25">
      <c r="A255" s="58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</row>
    <row r="256" spans="1:32" ht="14.25">
      <c r="A256" s="58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</row>
    <row r="257" spans="1:32" ht="14.25">
      <c r="A257" s="58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</row>
    <row r="258" spans="1:32" ht="14.25">
      <c r="A258" s="58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</row>
    <row r="259" spans="1:32" ht="14.25">
      <c r="A259" s="58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</row>
    <row r="260" spans="1:32" ht="14.25">
      <c r="A260" s="58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</row>
    <row r="261" spans="1:32" ht="14.25">
      <c r="A261" s="58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</row>
    <row r="262" spans="1:32" ht="14.25">
      <c r="A262" s="58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</row>
    <row r="263" spans="1:32" ht="14.25">
      <c r="A263" s="58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</row>
    <row r="264" spans="1:32" ht="14.25">
      <c r="A264" s="58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</row>
    <row r="265" spans="1:32" ht="14.25">
      <c r="A265" s="58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</row>
    <row r="266" spans="1:32" ht="14.25">
      <c r="A266" s="58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</row>
    <row r="267" spans="1:32" ht="14.25">
      <c r="A267" s="58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</row>
    <row r="268" spans="1:32" ht="14.25">
      <c r="A268" s="58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</row>
    <row r="269" spans="1:32" ht="14.25">
      <c r="A269" s="58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</row>
    <row r="270" spans="1:32" ht="14.25">
      <c r="A270" s="58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</row>
    <row r="271" spans="1:32" ht="14.25">
      <c r="A271" s="58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</row>
    <row r="272" spans="1:32" ht="14.25">
      <c r="A272" s="58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</row>
    <row r="273" spans="1:32" ht="14.25">
      <c r="A273" s="58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</row>
    <row r="274" spans="1:32" ht="14.25">
      <c r="A274" s="58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</row>
    <row r="275" spans="1:32" ht="14.25">
      <c r="A275" s="58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</row>
    <row r="276" spans="1:32" ht="14.25">
      <c r="A276" s="58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</row>
    <row r="277" spans="1:32" ht="14.25">
      <c r="A277" s="58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</row>
    <row r="278" spans="1:32" ht="14.25">
      <c r="A278" s="58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</row>
    <row r="279" spans="1:32" ht="14.25">
      <c r="A279" s="58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</row>
    <row r="280" spans="1:32" ht="14.25">
      <c r="A280" s="58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</row>
    <row r="281" spans="1:32" ht="14.25">
      <c r="A281" s="58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</row>
    <row r="282" spans="1:32" ht="14.25">
      <c r="A282" s="58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</row>
    <row r="283" spans="1:32" ht="14.25">
      <c r="A283" s="58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</row>
    <row r="284" spans="1:32" ht="14.25">
      <c r="A284" s="58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</row>
    <row r="285" spans="1:32" ht="14.25">
      <c r="A285" s="58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</row>
    <row r="286" spans="1:32" ht="14.25">
      <c r="A286" s="58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</row>
    <row r="287" spans="1:32" ht="14.25">
      <c r="A287" s="58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</row>
    <row r="288" spans="1:32" ht="14.25">
      <c r="A288" s="58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</row>
    <row r="289" spans="1:32" ht="14.25">
      <c r="A289" s="58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</row>
    <row r="290" spans="1:32" ht="14.25">
      <c r="A290" s="58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</row>
    <row r="291" spans="1:32" ht="14.25">
      <c r="A291" s="58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</row>
    <row r="292" spans="1:32" ht="14.25">
      <c r="A292" s="58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</row>
    <row r="293" spans="1:32" ht="14.25">
      <c r="A293" s="58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</row>
    <row r="294" spans="1:32" ht="14.25">
      <c r="A294" s="58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</row>
    <row r="295" spans="1:32" ht="14.25">
      <c r="A295" s="58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</row>
    <row r="296" spans="1:32" ht="14.25">
      <c r="A296" s="58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</row>
    <row r="297" spans="1:32" ht="14.25">
      <c r="A297" s="58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</row>
    <row r="298" spans="1:32" ht="14.25">
      <c r="A298" s="58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</row>
    <row r="299" spans="1:32" ht="14.25">
      <c r="A299" s="58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</row>
    <row r="300" spans="1:32" ht="14.25">
      <c r="A300" s="58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</row>
    <row r="301" spans="1:32" ht="14.25">
      <c r="A301" s="58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</row>
    <row r="302" spans="1:32" ht="14.25">
      <c r="A302" s="58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</row>
    <row r="303" spans="1:32" ht="14.25">
      <c r="A303" s="58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</row>
    <row r="304" spans="1:32" ht="14.25">
      <c r="A304" s="58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</row>
    <row r="305" spans="1:32" ht="14.25">
      <c r="A305" s="58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</row>
    <row r="306" spans="1:32" ht="14.25">
      <c r="A306" s="58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</row>
    <row r="307" spans="1:32" ht="14.25">
      <c r="A307" s="58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</row>
    <row r="308" spans="1:32" ht="14.25">
      <c r="A308" s="58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</row>
    <row r="309" spans="1:32" ht="14.25">
      <c r="A309" s="58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</row>
    <row r="310" spans="1:32" ht="14.25">
      <c r="A310" s="58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</row>
    <row r="311" spans="1:32" ht="14.25">
      <c r="A311" s="58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</row>
    <row r="312" spans="1:32" ht="14.25">
      <c r="A312" s="58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</row>
    <row r="313" spans="1:32" ht="14.25">
      <c r="A313" s="58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</row>
    <row r="314" spans="1:32" ht="14.25">
      <c r="A314" s="58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</row>
    <row r="315" spans="1:32" ht="14.25">
      <c r="A315" s="58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</row>
    <row r="316" spans="1:32" ht="14.25">
      <c r="A316" s="58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</row>
    <row r="317" spans="1:32" ht="14.25">
      <c r="A317" s="58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</row>
    <row r="318" spans="1:32" ht="14.25">
      <c r="A318" s="58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</row>
    <row r="319" spans="1:32" ht="14.25">
      <c r="A319" s="58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</row>
    <row r="320" spans="1:32" ht="14.25">
      <c r="A320" s="58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</row>
    <row r="321" spans="1:32" ht="14.25">
      <c r="A321" s="58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</row>
    <row r="322" spans="1:32" ht="14.25">
      <c r="A322" s="58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</row>
    <row r="323" spans="1:32" ht="14.25">
      <c r="A323" s="58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</row>
    <row r="324" spans="1:32" ht="14.25">
      <c r="A324" s="58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</row>
    <row r="325" spans="1:32" ht="14.25">
      <c r="A325" s="58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</row>
    <row r="326" spans="1:32" ht="14.25">
      <c r="A326" s="58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</row>
    <row r="327" spans="1:32" ht="14.25">
      <c r="A327" s="58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</row>
    <row r="328" spans="1:32" ht="14.25">
      <c r="A328" s="58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</row>
    <row r="329" spans="1:32" ht="14.25">
      <c r="A329" s="58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</row>
    <row r="330" spans="1:32" ht="14.25">
      <c r="A330" s="58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</row>
    <row r="331" spans="1:32" ht="14.25">
      <c r="A331" s="58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</row>
    <row r="332" spans="1:32" ht="14.25">
      <c r="A332" s="58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</row>
    <row r="333" spans="1:32" ht="14.25">
      <c r="A333" s="58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</row>
    <row r="334" spans="1:32" ht="14.25">
      <c r="A334" s="58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</row>
    <row r="335" spans="1:32" ht="14.25">
      <c r="A335" s="58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</row>
    <row r="336" spans="1:32" ht="14.25">
      <c r="A336" s="58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</row>
    <row r="337" spans="1:32" ht="14.25">
      <c r="A337" s="58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</row>
    <row r="338" spans="1:32" ht="14.25">
      <c r="A338" s="58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</row>
    <row r="339" spans="1:32" ht="14.25">
      <c r="A339" s="58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</row>
    <row r="340" spans="1:32" ht="14.25">
      <c r="A340" s="58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</row>
    <row r="341" spans="1:32" ht="14.25">
      <c r="A341" s="58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</row>
    <row r="342" spans="1:32" ht="14.25">
      <c r="A342" s="58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</row>
    <row r="343" spans="1:32" ht="14.25">
      <c r="A343" s="58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</row>
    <row r="344" spans="1:32" ht="14.25">
      <c r="A344" s="58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</row>
    <row r="345" spans="1:32" ht="14.25">
      <c r="A345" s="58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</row>
    <row r="346" spans="1:32" ht="14.25">
      <c r="A346" s="58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</row>
    <row r="347" spans="1:32" ht="14.25">
      <c r="A347" s="58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</row>
    <row r="348" spans="1:32" ht="14.25">
      <c r="A348" s="58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</row>
    <row r="349" spans="1:32" ht="14.25">
      <c r="A349" s="58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</row>
    <row r="350" spans="1:32" ht="14.25">
      <c r="A350" s="58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</row>
    <row r="351" spans="1:32" ht="14.25">
      <c r="A351" s="58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</row>
    <row r="352" spans="1:32" ht="14.25">
      <c r="A352" s="58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</row>
    <row r="353" spans="1:32" ht="14.25">
      <c r="A353" s="58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</row>
    <row r="354" spans="1:32" ht="14.25">
      <c r="A354" s="58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</row>
    <row r="355" spans="1:32" ht="14.25">
      <c r="A355" s="58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</row>
    <row r="356" spans="1:32" ht="14.25">
      <c r="A356" s="58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</row>
    <row r="357" spans="1:32" ht="14.25">
      <c r="A357" s="58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</row>
    <row r="358" spans="1:32" ht="14.25">
      <c r="A358" s="58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</row>
    <row r="359" spans="1:32" ht="14.25">
      <c r="A359" s="58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</row>
    <row r="360" spans="1:32" ht="14.25">
      <c r="A360" s="58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</row>
    <row r="361" spans="1:32" ht="14.25">
      <c r="A361" s="58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</row>
    <row r="362" spans="1:32" ht="14.25">
      <c r="A362" s="58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</row>
    <row r="363" spans="1:32" ht="14.25">
      <c r="A363" s="58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</row>
    <row r="364" spans="1:32" ht="14.25">
      <c r="A364" s="58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</row>
    <row r="365" spans="1:32" ht="14.25">
      <c r="A365" s="58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</row>
    <row r="366" spans="1:32" ht="14.25">
      <c r="A366" s="58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</row>
    <row r="367" spans="1:32" ht="14.25">
      <c r="A367" s="58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</row>
    <row r="368" spans="1:32" ht="14.25">
      <c r="A368" s="58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</row>
    <row r="369" spans="1:32" ht="14.25">
      <c r="A369" s="58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</row>
    <row r="370" spans="1:32" ht="14.25">
      <c r="A370" s="58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</row>
    <row r="371" spans="1:32" ht="14.25">
      <c r="A371" s="58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</row>
    <row r="372" spans="1:32" ht="14.25">
      <c r="A372" s="58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</row>
    <row r="373" spans="1:32" ht="14.25">
      <c r="A373" s="58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</row>
    <row r="374" spans="1:32" ht="14.25">
      <c r="A374" s="58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</row>
    <row r="375" spans="1:32" ht="14.25">
      <c r="A375" s="58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</row>
    <row r="376" spans="1:32" ht="14.25">
      <c r="A376" s="58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</row>
    <row r="377" spans="1:32" ht="14.25">
      <c r="A377" s="58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</row>
    <row r="378" spans="1:32" ht="14.25">
      <c r="A378" s="58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</row>
    <row r="379" spans="1:32" ht="14.25">
      <c r="A379" s="58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</row>
    <row r="380" spans="1:32" ht="14.25">
      <c r="A380" s="58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</row>
    <row r="381" spans="1:32" ht="14.25">
      <c r="A381" s="58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</row>
    <row r="382" spans="1:32" ht="14.25">
      <c r="A382" s="58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</row>
    <row r="383" spans="1:32" ht="14.25">
      <c r="A383" s="58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</row>
    <row r="384" spans="1:32" ht="14.25">
      <c r="A384" s="58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</row>
    <row r="385" spans="1:32" ht="14.25">
      <c r="A385" s="58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</row>
    <row r="386" spans="1:32" ht="14.25">
      <c r="A386" s="58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</row>
    <row r="387" spans="1:32" ht="14.25">
      <c r="A387" s="58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</row>
    <row r="388" spans="1:32" ht="14.25">
      <c r="A388" s="58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</row>
    <row r="389" spans="1:32" ht="14.25">
      <c r="A389" s="58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</row>
    <row r="390" spans="1:32" ht="14.25">
      <c r="A390" s="58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</row>
    <row r="391" spans="1:32" ht="14.25">
      <c r="A391" s="58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</row>
    <row r="392" spans="1:32" ht="14.25">
      <c r="A392" s="58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</row>
    <row r="393" spans="1:32" ht="14.25">
      <c r="A393" s="58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</row>
    <row r="394" spans="1:32" ht="14.25">
      <c r="A394" s="58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</row>
    <row r="395" spans="1:32" ht="14.25">
      <c r="A395" s="58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</row>
    <row r="396" spans="1:32" ht="14.25">
      <c r="A396" s="58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</row>
    <row r="397" spans="1:32" ht="14.25">
      <c r="A397" s="58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</row>
    <row r="398" spans="1:32" ht="14.25">
      <c r="A398" s="58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</row>
    <row r="399" spans="1:32" ht="14.25">
      <c r="A399" s="58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</row>
    <row r="400" spans="1:32" ht="14.25">
      <c r="A400" s="58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</row>
    <row r="401" spans="1:32" ht="14.25">
      <c r="A401" s="58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</row>
    <row r="402" spans="1:32" ht="14.25">
      <c r="A402" s="58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</row>
    <row r="403" spans="1:32" ht="14.25">
      <c r="A403" s="58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</row>
    <row r="404" spans="1:32" ht="14.25">
      <c r="A404" s="58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</row>
    <row r="405" spans="1:32" ht="14.25">
      <c r="A405" s="58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</row>
    <row r="406" spans="1:32" ht="14.25">
      <c r="A406" s="58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</row>
    <row r="407" spans="1:32" ht="14.25">
      <c r="A407" s="58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</row>
    <row r="408" spans="1:32" ht="14.25">
      <c r="A408" s="58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</row>
    <row r="409" spans="1:32" ht="14.25">
      <c r="A409" s="58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</row>
    <row r="410" spans="1:32" ht="14.25">
      <c r="A410" s="58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</row>
    <row r="411" spans="1:32" ht="14.25">
      <c r="A411" s="58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</row>
    <row r="412" spans="1:32" ht="14.25">
      <c r="A412" s="58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</row>
    <row r="413" spans="1:32" ht="14.25">
      <c r="A413" s="58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</row>
    <row r="414" spans="1:32" ht="14.25">
      <c r="A414" s="58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</row>
    <row r="415" spans="1:32" ht="14.25">
      <c r="A415" s="58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</row>
    <row r="416" spans="1:32" ht="14.25">
      <c r="A416" s="58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</row>
    <row r="417" spans="1:32" ht="14.25">
      <c r="A417" s="58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</row>
    <row r="418" spans="1:32" ht="14.25">
      <c r="A418" s="58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</row>
    <row r="419" spans="1:32" ht="14.25">
      <c r="A419" s="58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</row>
    <row r="420" spans="1:32" ht="14.25">
      <c r="A420" s="58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</row>
    <row r="421" spans="1:32" ht="14.25">
      <c r="A421" s="58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</row>
    <row r="422" spans="1:32" ht="14.25">
      <c r="A422" s="58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</row>
    <row r="423" spans="1:32" ht="14.25">
      <c r="A423" s="58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</row>
    <row r="424" spans="1:32" ht="14.25">
      <c r="A424" s="58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</row>
    <row r="425" spans="1:32" ht="14.25">
      <c r="A425" s="58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</row>
    <row r="426" spans="1:32" ht="14.25">
      <c r="A426" s="58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</row>
    <row r="427" spans="1:32" ht="14.25">
      <c r="A427" s="58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</row>
    <row r="428" spans="1:32" ht="14.25">
      <c r="A428" s="58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</row>
    <row r="429" spans="1:32" ht="14.25">
      <c r="A429" s="58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</row>
    <row r="430" spans="1:32" ht="14.25">
      <c r="A430" s="58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</row>
    <row r="431" spans="1:32" ht="14.25">
      <c r="A431" s="58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</row>
    <row r="432" spans="1:32" ht="14.25">
      <c r="A432" s="58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</row>
    <row r="433" spans="1:32" ht="14.25">
      <c r="A433" s="58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</row>
    <row r="434" spans="1:32" ht="14.25">
      <c r="A434" s="58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</row>
    <row r="435" spans="1:32" ht="14.25">
      <c r="A435" s="58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</row>
    <row r="436" spans="1:32" ht="14.25">
      <c r="A436" s="58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</row>
    <row r="437" spans="1:32" ht="14.25">
      <c r="A437" s="58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</row>
    <row r="438" spans="1:32" ht="14.25">
      <c r="A438" s="58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</row>
    <row r="439" spans="1:32" ht="14.25">
      <c r="A439" s="58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</row>
    <row r="440" spans="1:32" ht="14.25">
      <c r="A440" s="58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</row>
    <row r="441" spans="1:32" ht="14.25">
      <c r="A441" s="58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</row>
    <row r="442" spans="1:32" ht="14.25">
      <c r="A442" s="58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</row>
    <row r="443" spans="1:32" ht="14.25">
      <c r="A443" s="58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</row>
    <row r="444" spans="1:32" ht="14.25">
      <c r="A444" s="58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</row>
    <row r="445" spans="1:32" ht="14.25">
      <c r="A445" s="58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</row>
    <row r="446" spans="1:32" ht="14.25">
      <c r="A446" s="58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</row>
    <row r="447" spans="1:32" ht="14.25">
      <c r="A447" s="58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</row>
    <row r="448" spans="1:32" ht="14.25">
      <c r="A448" s="58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</row>
    <row r="449" spans="1:32" ht="14.25">
      <c r="A449" s="58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</row>
    <row r="450" spans="1:32" ht="14.25">
      <c r="A450" s="58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</row>
    <row r="451" spans="1:32" ht="14.25">
      <c r="A451" s="58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</row>
    <row r="452" spans="1:32" ht="14.25">
      <c r="A452" s="58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</row>
    <row r="453" spans="1:32" ht="14.25">
      <c r="A453" s="58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</row>
    <row r="454" spans="1:32" ht="14.25">
      <c r="A454" s="58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</row>
    <row r="455" spans="1:32" ht="14.25">
      <c r="A455" s="58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</row>
    <row r="456" spans="1:32" ht="14.25">
      <c r="A456" s="58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</row>
    <row r="457" spans="1:32" ht="14.25">
      <c r="A457" s="58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</row>
    <row r="458" spans="1:32" ht="14.25">
      <c r="A458" s="58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</row>
    <row r="459" spans="1:32" ht="14.25">
      <c r="A459" s="58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</row>
    <row r="460" spans="1:32" ht="14.25">
      <c r="A460" s="58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</row>
    <row r="461" spans="1:32" ht="14.25">
      <c r="A461" s="58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</row>
    <row r="462" spans="1:32" ht="14.25">
      <c r="A462" s="58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</row>
    <row r="463" spans="1:32" ht="14.25">
      <c r="A463" s="58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</row>
    <row r="464" spans="1:32" ht="14.25">
      <c r="A464" s="58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</row>
    <row r="465" spans="1:32" ht="14.25">
      <c r="A465" s="58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</row>
    <row r="466" spans="1:32" ht="14.25">
      <c r="A466" s="58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</row>
    <row r="467" spans="1:32" ht="14.25">
      <c r="A467" s="58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</row>
    <row r="468" spans="1:32" ht="14.25">
      <c r="A468" s="58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</row>
    <row r="469" spans="1:32" ht="14.25">
      <c r="A469" s="58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</row>
    <row r="470" spans="1:32" ht="14.25">
      <c r="A470" s="58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</row>
    <row r="471" spans="1:32" ht="14.25">
      <c r="A471" s="58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</row>
    <row r="472" spans="1:32" ht="14.25">
      <c r="A472" s="58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</row>
    <row r="473" spans="1:32" ht="14.25">
      <c r="A473" s="58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</row>
    <row r="474" spans="1:32" ht="14.25">
      <c r="A474" s="58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</row>
    <row r="475" spans="1:32" ht="14.25">
      <c r="A475" s="58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</row>
    <row r="476" spans="1:32" ht="14.25">
      <c r="A476" s="58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</row>
    <row r="477" spans="1:32" ht="14.25">
      <c r="A477" s="58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</row>
    <row r="478" spans="1:32" ht="14.25">
      <c r="A478" s="58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</row>
    <row r="479" spans="1:32" ht="14.25">
      <c r="A479" s="58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</row>
    <row r="480" spans="1:32" ht="14.25">
      <c r="A480" s="58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</row>
    <row r="481" spans="1:32" ht="14.25">
      <c r="A481" s="58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</row>
    <row r="482" spans="1:32" ht="14.25">
      <c r="A482" s="58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</row>
    <row r="483" spans="1:32" ht="14.25">
      <c r="A483" s="58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</row>
    <row r="484" spans="1:32" ht="14.25">
      <c r="A484" s="58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</row>
    <row r="485" spans="1:32" ht="14.25">
      <c r="A485" s="58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</row>
    <row r="486" spans="1:32" ht="14.25">
      <c r="A486" s="58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</row>
    <row r="487" spans="1:32" ht="14.25">
      <c r="A487" s="58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</row>
    <row r="488" spans="1:32" ht="14.25">
      <c r="A488" s="58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</row>
    <row r="489" spans="1:32" ht="14.25">
      <c r="A489" s="58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</row>
    <row r="490" spans="1:32" ht="14.25">
      <c r="A490" s="58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</row>
    <row r="491" spans="1:32" ht="14.25">
      <c r="A491" s="58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</row>
    <row r="492" spans="1:32" ht="14.25">
      <c r="A492" s="58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</row>
    <row r="493" spans="1:32" ht="14.25">
      <c r="A493" s="58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</row>
    <row r="494" spans="1:32" ht="14.25">
      <c r="A494" s="58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</row>
    <row r="495" spans="1:32" ht="14.25">
      <c r="A495" s="58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</row>
    <row r="496" spans="1:32" ht="14.25">
      <c r="A496" s="58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</row>
    <row r="497" spans="1:32" ht="14.25">
      <c r="A497" s="58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</row>
    <row r="498" spans="1:32" ht="14.25">
      <c r="A498" s="58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</row>
    <row r="499" spans="1:32" ht="14.25">
      <c r="A499" s="58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</row>
    <row r="500" spans="1:32" ht="14.25">
      <c r="A500" s="58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</row>
    <row r="501" spans="1:32" ht="14.25">
      <c r="A501" s="58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</row>
    <row r="502" spans="1:32" ht="14.25">
      <c r="A502" s="58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</row>
    <row r="503" spans="1:32" ht="14.25">
      <c r="A503" s="58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</row>
    <row r="504" spans="1:32" ht="14.25">
      <c r="A504" s="58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</row>
    <row r="505" spans="1:32" ht="14.25">
      <c r="A505" s="58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</row>
    <row r="506" spans="1:32" ht="14.25">
      <c r="A506" s="58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</row>
    <row r="507" spans="1:32" ht="14.25">
      <c r="A507" s="58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</row>
    <row r="508" spans="1:32" ht="14.25">
      <c r="A508" s="58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</row>
    <row r="509" spans="1:32" ht="14.25">
      <c r="A509" s="58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</row>
    <row r="510" spans="1:32" ht="14.25">
      <c r="A510" s="58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</row>
    <row r="511" spans="1:32" ht="14.25">
      <c r="A511" s="58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</row>
    <row r="512" spans="1:32" ht="14.25">
      <c r="A512" s="58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</row>
    <row r="513" spans="1:32" ht="14.25">
      <c r="A513" s="58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</row>
    <row r="514" spans="1:32" ht="14.25">
      <c r="A514" s="58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</row>
    <row r="515" spans="1:32" ht="14.25">
      <c r="A515" s="58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</row>
    <row r="516" spans="1:32" ht="14.25">
      <c r="A516" s="58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</row>
    <row r="517" spans="1:32" ht="14.25">
      <c r="A517" s="58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</row>
    <row r="518" spans="1:32" ht="14.25">
      <c r="A518" s="58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</row>
    <row r="519" spans="1:32" ht="14.25">
      <c r="A519" s="58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</row>
    <row r="520" spans="1:32" ht="14.25">
      <c r="A520" s="58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</row>
    <row r="521" spans="1:32" ht="14.25">
      <c r="A521" s="58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</row>
    <row r="522" spans="1:32" ht="14.25">
      <c r="A522" s="58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</row>
    <row r="523" spans="1:32" ht="14.25">
      <c r="A523" s="58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</row>
    <row r="524" spans="1:32" ht="14.25">
      <c r="A524" s="58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</row>
    <row r="525" spans="1:32" ht="14.25">
      <c r="A525" s="58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</row>
    <row r="526" spans="1:32" ht="14.25">
      <c r="A526" s="58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</row>
    <row r="527" spans="1:32" ht="14.25">
      <c r="A527" s="58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</row>
    <row r="528" spans="1:32" ht="14.25">
      <c r="A528" s="58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</row>
    <row r="529" spans="1:32" ht="14.25">
      <c r="A529" s="58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</row>
    <row r="530" spans="1:32" ht="14.25">
      <c r="A530" s="58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</row>
    <row r="531" spans="1:32" ht="14.25">
      <c r="A531" s="58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</row>
    <row r="532" spans="1:32" ht="14.25">
      <c r="A532" s="58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</row>
    <row r="533" spans="1:32" ht="14.25">
      <c r="A533" s="58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</row>
    <row r="534" spans="1:32" ht="14.25">
      <c r="A534" s="58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</row>
    <row r="535" spans="1:32" ht="14.25">
      <c r="A535" s="58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</row>
    <row r="536" spans="1:32" ht="14.25">
      <c r="A536" s="58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</row>
    <row r="537" spans="1:32" ht="14.25">
      <c r="A537" s="58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</row>
    <row r="538" spans="1:32" ht="14.25">
      <c r="A538" s="58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</row>
    <row r="539" spans="1:32" ht="14.25">
      <c r="A539" s="58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</row>
    <row r="540" spans="1:32" ht="14.25">
      <c r="A540" s="58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</row>
    <row r="541" spans="1:32" ht="14.25">
      <c r="A541" s="58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</row>
    <row r="542" spans="1:32" ht="14.25">
      <c r="A542" s="58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</row>
    <row r="543" spans="1:32" ht="14.25">
      <c r="A543" s="58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</row>
    <row r="544" spans="1:32" ht="14.25">
      <c r="A544" s="58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</row>
    <row r="545" spans="1:32" ht="14.25">
      <c r="A545" s="58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</row>
    <row r="546" spans="1:32" ht="14.25">
      <c r="A546" s="58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</row>
    <row r="547" spans="1:32" ht="14.25">
      <c r="A547" s="58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</row>
    <row r="548" spans="1:32" ht="14.25">
      <c r="A548" s="58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</row>
    <row r="549" spans="1:32" ht="14.25">
      <c r="A549" s="58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</row>
    <row r="550" spans="1:32" ht="14.25">
      <c r="A550" s="58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</row>
    <row r="551" spans="1:32" ht="14.25">
      <c r="A551" s="58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</row>
    <row r="552" spans="1:32" ht="14.25">
      <c r="A552" s="58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</row>
    <row r="553" spans="1:32" ht="14.25">
      <c r="A553" s="58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</row>
    <row r="554" spans="1:32" ht="14.25">
      <c r="A554" s="58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</row>
    <row r="555" spans="1:32" ht="14.25">
      <c r="A555" s="58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</row>
    <row r="556" spans="1:32" ht="14.25">
      <c r="A556" s="58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</row>
    <row r="557" spans="1:32" ht="14.25">
      <c r="A557" s="58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</row>
    <row r="558" spans="1:32" ht="14.25">
      <c r="A558" s="58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</row>
    <row r="559" spans="1:32" ht="14.25">
      <c r="A559" s="58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</row>
    <row r="560" spans="1:32" ht="14.25">
      <c r="A560" s="58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</row>
    <row r="561" spans="1:32" ht="14.25">
      <c r="A561" s="58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</row>
    <row r="562" spans="1:32" ht="14.25">
      <c r="A562" s="58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</row>
    <row r="563" spans="1:32" ht="14.25">
      <c r="A563" s="58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</row>
    <row r="564" spans="1:32" ht="14.25">
      <c r="A564" s="58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</row>
    <row r="565" spans="1:32" ht="14.25">
      <c r="A565" s="58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</row>
    <row r="566" spans="1:32" ht="14.25">
      <c r="A566" s="58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</row>
    <row r="567" spans="1:32" ht="14.25">
      <c r="A567" s="58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</row>
    <row r="568" spans="1:32" ht="14.25">
      <c r="A568" s="58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</row>
    <row r="569" spans="1:32" ht="14.25">
      <c r="A569" s="58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</row>
    <row r="570" spans="1:32" ht="14.25">
      <c r="A570" s="58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</row>
    <row r="571" spans="1:32" ht="14.25">
      <c r="A571" s="58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</row>
    <row r="572" spans="1:32" ht="14.25">
      <c r="A572" s="58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</row>
    <row r="573" spans="1:32" ht="14.25">
      <c r="A573" s="58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</row>
    <row r="574" spans="1:32" ht="14.25">
      <c r="A574" s="58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</row>
    <row r="575" spans="1:32" ht="14.25">
      <c r="A575" s="58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</row>
    <row r="576" spans="1:32" ht="14.25">
      <c r="A576" s="58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</row>
    <row r="577" spans="1:32" ht="14.25">
      <c r="A577" s="58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</row>
    <row r="578" spans="1:32" ht="14.25">
      <c r="A578" s="58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</row>
    <row r="579" spans="1:32" ht="14.25">
      <c r="A579" s="58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</row>
    <row r="580" spans="1:32" ht="14.25">
      <c r="A580" s="58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</row>
    <row r="581" spans="1:32" ht="14.25">
      <c r="A581" s="58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</row>
    <row r="582" spans="1:32" ht="14.25">
      <c r="A582" s="58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</row>
    <row r="583" spans="1:32" ht="14.25">
      <c r="A583" s="58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</row>
    <row r="584" spans="1:32" ht="14.25">
      <c r="A584" s="58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</row>
    <row r="585" spans="1:32" ht="14.25">
      <c r="A585" s="58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</row>
    <row r="586" spans="1:32" ht="14.25">
      <c r="A586" s="58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</row>
    <row r="587" spans="1:32" ht="14.25">
      <c r="A587" s="58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</row>
    <row r="588" spans="1:32" ht="14.25">
      <c r="A588" s="58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</row>
    <row r="589" spans="1:32" ht="14.25">
      <c r="A589" s="58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</row>
    <row r="590" spans="1:32" ht="14.25">
      <c r="A590" s="58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</row>
    <row r="591" spans="1:32" ht="14.25">
      <c r="A591" s="58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</row>
    <row r="592" spans="1:32" ht="14.25">
      <c r="A592" s="58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</row>
    <row r="593" spans="1:32" ht="14.25">
      <c r="A593" s="58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</row>
    <row r="594" spans="1:32" ht="14.25">
      <c r="A594" s="58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</row>
    <row r="595" spans="1:32" ht="14.25">
      <c r="A595" s="58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</row>
    <row r="596" spans="1:32" ht="14.25">
      <c r="A596" s="58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</row>
    <row r="597" spans="1:32" ht="14.25">
      <c r="A597" s="58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</row>
    <row r="598" spans="1:32" ht="14.25">
      <c r="A598" s="58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</row>
    <row r="599" spans="1:32" ht="14.25">
      <c r="A599" s="58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</row>
    <row r="600" spans="1:32" ht="14.25">
      <c r="A600" s="58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</row>
    <row r="601" spans="1:32" ht="14.25">
      <c r="A601" s="58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</row>
    <row r="602" spans="1:32" ht="14.25">
      <c r="A602" s="58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</row>
    <row r="603" spans="1:32" ht="14.25">
      <c r="A603" s="58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</row>
    <row r="604" spans="1:32" ht="14.25">
      <c r="A604" s="58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</row>
    <row r="605" spans="1:32" ht="14.25">
      <c r="A605" s="58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</row>
    <row r="606" spans="1:32" ht="14.25">
      <c r="A606" s="58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</row>
    <row r="607" spans="1:32" ht="14.25">
      <c r="A607" s="58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</row>
    <row r="608" spans="1:32" ht="14.25">
      <c r="A608" s="58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</row>
    <row r="609" spans="1:32" ht="14.25">
      <c r="A609" s="58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</row>
    <row r="610" spans="1:32" ht="14.25">
      <c r="A610" s="58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</row>
    <row r="611" spans="1:32" ht="14.25">
      <c r="A611" s="58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</row>
    <row r="612" spans="1:32" ht="14.25">
      <c r="A612" s="58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</row>
    <row r="613" spans="1:32" ht="14.25">
      <c r="A613" s="58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</row>
    <row r="614" spans="1:32" ht="14.25">
      <c r="A614" s="58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</row>
    <row r="615" spans="1:32" ht="14.25">
      <c r="A615" s="58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</row>
    <row r="616" spans="1:32" ht="14.25">
      <c r="A616" s="58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</row>
    <row r="617" spans="1:32" ht="14.25">
      <c r="A617" s="58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</row>
    <row r="618" spans="1:32" ht="14.25">
      <c r="A618" s="58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</row>
    <row r="619" spans="1:32" ht="14.25">
      <c r="A619" s="58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</row>
    <row r="620" spans="1:32" ht="14.25">
      <c r="A620" s="58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</row>
    <row r="621" spans="1:32" ht="14.25">
      <c r="A621" s="58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</row>
    <row r="622" spans="1:32" ht="14.25">
      <c r="A622" s="58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</row>
    <row r="623" spans="1:32" ht="14.25">
      <c r="A623" s="58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</row>
    <row r="624" spans="1:32" ht="14.25">
      <c r="A624" s="58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</row>
    <row r="625" spans="1:32" ht="14.25">
      <c r="A625" s="58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</row>
    <row r="626" spans="1:32" ht="14.25">
      <c r="A626" s="58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</row>
    <row r="627" spans="1:32" ht="14.25">
      <c r="A627" s="58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</row>
    <row r="628" spans="1:32" ht="14.25">
      <c r="A628" s="58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</row>
    <row r="629" spans="1:32" ht="14.25">
      <c r="A629" s="58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</row>
    <row r="630" spans="1:32" ht="14.25">
      <c r="A630" s="58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</row>
    <row r="631" spans="1:32" ht="14.25">
      <c r="A631" s="58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</row>
    <row r="632" spans="1:32" ht="14.25">
      <c r="A632" s="58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</row>
    <row r="633" spans="1:32" ht="14.25">
      <c r="A633" s="58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</row>
    <row r="634" spans="1:32" ht="14.25">
      <c r="A634" s="58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</row>
    <row r="635" spans="1:32" ht="14.25">
      <c r="A635" s="58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</row>
    <row r="636" spans="1:32" ht="14.25">
      <c r="A636" s="58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</row>
    <row r="637" spans="1:32" ht="14.25">
      <c r="A637" s="58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</row>
    <row r="638" spans="1:32" ht="14.25">
      <c r="A638" s="58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</row>
    <row r="639" spans="1:32" ht="14.25">
      <c r="A639" s="58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</row>
    <row r="640" spans="1:32" ht="14.25">
      <c r="A640" s="58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</row>
    <row r="641" spans="1:32" ht="14.25">
      <c r="A641" s="58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</row>
    <row r="642" spans="1:32" ht="14.25">
      <c r="A642" s="58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</row>
    <row r="643" spans="1:32" ht="14.25">
      <c r="A643" s="58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</row>
    <row r="644" spans="1:32" ht="14.25">
      <c r="A644" s="58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</row>
    <row r="645" spans="1:32" ht="14.25">
      <c r="A645" s="58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</row>
    <row r="646" spans="1:32" ht="14.25">
      <c r="A646" s="58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</row>
    <row r="647" spans="1:32" ht="14.25">
      <c r="A647" s="58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</row>
    <row r="648" spans="1:32" ht="14.25">
      <c r="A648" s="58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</row>
    <row r="649" spans="1:32" ht="14.25">
      <c r="A649" s="58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</row>
    <row r="650" spans="1:32" ht="14.25">
      <c r="A650" s="58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</row>
    <row r="651" spans="1:32" ht="14.25">
      <c r="A651" s="58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</row>
    <row r="652" spans="1:32" ht="14.25">
      <c r="A652" s="58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</row>
    <row r="653" spans="1:32" ht="14.25">
      <c r="A653" s="58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</row>
    <row r="654" spans="1:32" ht="14.25">
      <c r="A654" s="58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</row>
    <row r="655" spans="1:32" ht="14.25">
      <c r="A655" s="58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</row>
    <row r="656" spans="1:32" ht="14.25">
      <c r="A656" s="58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</row>
    <row r="657" spans="1:32" ht="14.25">
      <c r="A657" s="58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</row>
    <row r="658" spans="1:32" ht="14.25">
      <c r="A658" s="58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</row>
    <row r="659" spans="1:32" ht="14.25">
      <c r="A659" s="58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</row>
    <row r="660" spans="1:32" ht="14.25">
      <c r="A660" s="58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</row>
    <row r="661" spans="1:32" ht="14.25">
      <c r="A661" s="58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</row>
    <row r="662" spans="1:32" ht="14.25">
      <c r="A662" s="58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</row>
    <row r="663" spans="1:32" ht="14.25">
      <c r="A663" s="58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</row>
    <row r="664" spans="1:32" ht="14.25">
      <c r="A664" s="58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</row>
    <row r="665" spans="1:32" ht="14.25">
      <c r="A665" s="58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</row>
    <row r="666" spans="1:32" ht="14.25">
      <c r="A666" s="58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</row>
    <row r="667" spans="1:32" ht="14.25">
      <c r="A667" s="58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</row>
    <row r="668" spans="1:32" ht="14.25">
      <c r="A668" s="58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</row>
    <row r="669" spans="1:32" ht="14.25">
      <c r="A669" s="58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</row>
    <row r="670" spans="1:32" ht="14.25">
      <c r="A670" s="58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</row>
    <row r="671" spans="1:32" ht="14.25">
      <c r="A671" s="58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</row>
    <row r="672" spans="1:32" ht="14.25">
      <c r="A672" s="58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</row>
    <row r="673" spans="1:32" ht="14.25">
      <c r="A673" s="58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</row>
    <row r="674" spans="1:32" ht="14.25">
      <c r="A674" s="58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</row>
    <row r="675" spans="1:32" ht="14.25">
      <c r="A675" s="58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</row>
    <row r="676" spans="1:32" ht="14.25">
      <c r="A676" s="58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</row>
    <row r="677" spans="1:32" ht="14.25">
      <c r="A677" s="58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</row>
    <row r="678" spans="1:32" ht="14.25">
      <c r="A678" s="58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</row>
    <row r="679" spans="1:32" ht="14.25">
      <c r="A679" s="58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</row>
    <row r="680" spans="1:32" ht="14.25">
      <c r="A680" s="58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</row>
    <row r="681" spans="1:32" ht="14.25">
      <c r="A681" s="58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</row>
    <row r="682" spans="1:32" ht="14.25">
      <c r="A682" s="58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</row>
    <row r="683" spans="1:32" ht="14.25">
      <c r="A683" s="58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</row>
    <row r="684" spans="1:32" ht="14.25">
      <c r="A684" s="58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</row>
    <row r="685" spans="1:32" ht="14.25">
      <c r="A685" s="58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</row>
    <row r="686" spans="1:32" ht="14.25">
      <c r="A686" s="58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</row>
    <row r="687" spans="1:32" ht="14.25">
      <c r="A687" s="58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</row>
    <row r="688" spans="1:32" ht="14.25">
      <c r="A688" s="58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</row>
    <row r="689" spans="1:32" ht="14.25">
      <c r="A689" s="58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</row>
    <row r="690" spans="1:32" ht="14.25">
      <c r="A690" s="58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</row>
    <row r="691" spans="1:32" ht="14.25">
      <c r="A691" s="58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</row>
    <row r="692" spans="1:32" ht="14.25">
      <c r="A692" s="58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</row>
    <row r="693" spans="1:32" ht="14.25">
      <c r="A693" s="58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</row>
    <row r="694" spans="1:32" ht="14.25">
      <c r="A694" s="58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</row>
    <row r="695" spans="1:32" ht="14.25">
      <c r="A695" s="58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</row>
    <row r="696" spans="1:32" ht="14.25">
      <c r="A696" s="58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</row>
    <row r="697" spans="1:32" ht="14.25">
      <c r="A697" s="58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</row>
    <row r="698" spans="1:32" ht="14.25">
      <c r="A698" s="58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</row>
    <row r="699" spans="1:32" ht="14.25">
      <c r="A699" s="58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</row>
    <row r="700" spans="1:32" ht="14.25">
      <c r="A700" s="58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</row>
    <row r="701" spans="1:32" ht="14.25">
      <c r="A701" s="58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</row>
    <row r="702" spans="1:32" ht="14.25">
      <c r="A702" s="58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</row>
    <row r="703" spans="1:32" ht="14.25">
      <c r="A703" s="58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</row>
    <row r="704" spans="1:32" ht="14.25">
      <c r="A704" s="58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</row>
    <row r="705" spans="1:32" ht="14.25">
      <c r="A705" s="58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</row>
    <row r="706" spans="1:32" ht="14.25">
      <c r="A706" s="58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</row>
    <row r="707" spans="1:32" ht="14.25">
      <c r="A707" s="58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</row>
    <row r="708" spans="1:32" ht="14.25">
      <c r="A708" s="58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</row>
    <row r="709" spans="1:32" ht="14.25">
      <c r="A709" s="58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</row>
    <row r="710" spans="1:32" ht="14.25">
      <c r="A710" s="58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</row>
    <row r="711" spans="1:32" ht="14.25">
      <c r="A711" s="58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</row>
    <row r="712" spans="1:32" ht="14.25">
      <c r="A712" s="58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</row>
    <row r="713" spans="1:32" ht="14.25">
      <c r="A713" s="58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</row>
    <row r="714" spans="1:32" ht="14.25">
      <c r="A714" s="58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</row>
    <row r="715" spans="1:32" ht="14.25">
      <c r="A715" s="58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</row>
    <row r="716" spans="1:32" ht="14.25">
      <c r="A716" s="58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</row>
    <row r="717" spans="1:32" ht="14.25">
      <c r="A717" s="58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</row>
    <row r="718" spans="1:32" ht="14.25">
      <c r="A718" s="58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</row>
    <row r="719" spans="1:32" ht="14.25">
      <c r="A719" s="58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</row>
    <row r="720" spans="1:32" ht="14.25">
      <c r="A720" s="58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</row>
    <row r="721" spans="1:32" ht="14.25">
      <c r="A721" s="58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</row>
    <row r="722" spans="1:32" ht="14.25">
      <c r="A722" s="58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</row>
    <row r="723" spans="1:32" ht="14.25">
      <c r="A723" s="58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</row>
    <row r="724" spans="1:32" ht="14.25">
      <c r="A724" s="58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</row>
    <row r="725" spans="1:32" ht="14.25">
      <c r="A725" s="58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</row>
    <row r="726" spans="1:32" ht="14.25">
      <c r="A726" s="58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</row>
    <row r="727" spans="1:32" ht="14.25">
      <c r="A727" s="58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</row>
    <row r="728" spans="1:32" ht="14.25">
      <c r="A728" s="58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</row>
    <row r="729" spans="1:32" ht="14.25">
      <c r="A729" s="58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</row>
    <row r="730" spans="1:32" ht="14.25">
      <c r="A730" s="58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</row>
    <row r="731" spans="1:32" ht="14.25">
      <c r="A731" s="58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</row>
    <row r="732" spans="1:32" ht="14.25">
      <c r="A732" s="58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</row>
    <row r="733" spans="1:32" ht="14.25">
      <c r="A733" s="58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</row>
    <row r="734" spans="1:32" ht="14.25">
      <c r="A734" s="58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</row>
    <row r="735" spans="1:32" ht="14.25">
      <c r="A735" s="58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</row>
    <row r="736" spans="1:32" ht="14.25">
      <c r="A736" s="58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</row>
    <row r="737" spans="1:32" ht="14.25">
      <c r="A737" s="58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</row>
    <row r="738" spans="1:32" ht="14.25">
      <c r="A738" s="58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</row>
    <row r="739" spans="1:32" ht="14.25">
      <c r="A739" s="58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</row>
    <row r="740" spans="1:32" ht="14.25">
      <c r="A740" s="58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</row>
    <row r="741" spans="1:32" ht="14.25">
      <c r="A741" s="58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</row>
    <row r="742" spans="1:32" ht="14.25">
      <c r="A742" s="58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</row>
    <row r="743" spans="1:32" ht="14.25">
      <c r="A743" s="58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</row>
    <row r="744" spans="1:32" ht="14.25">
      <c r="A744" s="58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</row>
    <row r="745" spans="1:32" ht="14.25">
      <c r="A745" s="58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</row>
    <row r="746" spans="1:32" ht="14.25">
      <c r="A746" s="58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</row>
    <row r="747" spans="1:32" ht="14.25">
      <c r="A747" s="58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</row>
    <row r="748" spans="1:32" ht="14.25">
      <c r="A748" s="58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</row>
    <row r="749" spans="1:32" ht="14.25">
      <c r="A749" s="58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</row>
    <row r="750" spans="1:32" ht="14.25">
      <c r="A750" s="58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</row>
    <row r="751" spans="1:32" ht="14.25">
      <c r="A751" s="58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</row>
    <row r="752" spans="1:32" ht="14.25">
      <c r="A752" s="58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</row>
    <row r="753" spans="1:32" ht="14.25">
      <c r="A753" s="58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</row>
    <row r="754" spans="1:32" ht="14.25">
      <c r="A754" s="58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</row>
    <row r="755" spans="1:32" ht="14.25">
      <c r="A755" s="58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</row>
    <row r="756" spans="1:32" ht="14.25">
      <c r="A756" s="58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</row>
    <row r="757" spans="1:32" ht="14.25">
      <c r="A757" s="58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</row>
    <row r="758" spans="1:32" ht="14.25">
      <c r="A758" s="58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</row>
    <row r="759" spans="1:32" ht="14.25">
      <c r="A759" s="58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</row>
    <row r="760" spans="1:32" ht="14.25">
      <c r="A760" s="58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</row>
    <row r="761" spans="1:32" ht="14.25">
      <c r="A761" s="58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</row>
    <row r="762" spans="1:32" ht="14.25">
      <c r="A762" s="58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</row>
    <row r="763" spans="1:32" ht="14.25">
      <c r="A763" s="58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</row>
    <row r="764" spans="1:32" ht="14.25">
      <c r="A764" s="58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</row>
    <row r="765" spans="1:32" ht="14.25">
      <c r="A765" s="58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</row>
    <row r="766" spans="1:32" ht="14.25">
      <c r="A766" s="58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</row>
    <row r="767" spans="1:32" ht="14.25">
      <c r="A767" s="58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</row>
    <row r="768" spans="1:32" ht="14.25">
      <c r="A768" s="58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</row>
    <row r="769" spans="1:32" ht="14.25">
      <c r="A769" s="58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</row>
    <row r="770" spans="1:32" ht="14.25">
      <c r="A770" s="58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</row>
    <row r="771" spans="1:32" ht="14.25">
      <c r="A771" s="58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</row>
    <row r="772" spans="1:32" ht="14.25">
      <c r="A772" s="58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</row>
    <row r="773" spans="1:32" ht="14.25">
      <c r="A773" s="58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</row>
    <row r="774" spans="1:32" ht="14.25">
      <c r="A774" s="58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</row>
    <row r="775" spans="1:32" ht="14.25">
      <c r="A775" s="58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</row>
    <row r="776" spans="1:32" ht="14.25">
      <c r="A776" s="58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</row>
    <row r="777" spans="1:32" ht="14.25">
      <c r="A777" s="58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</row>
    <row r="778" spans="1:32" ht="14.25">
      <c r="A778" s="58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</row>
    <row r="779" spans="1:32" ht="14.25">
      <c r="A779" s="58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</row>
    <row r="780" spans="1:32" ht="14.25">
      <c r="A780" s="58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</row>
    <row r="781" spans="1:32" ht="14.25">
      <c r="A781" s="58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</row>
    <row r="782" spans="1:32" ht="14.25">
      <c r="A782" s="58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</row>
    <row r="783" spans="1:32" ht="14.25">
      <c r="A783" s="58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</row>
    <row r="784" spans="1:32" ht="14.25">
      <c r="A784" s="58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</row>
    <row r="785" spans="1:32" ht="14.25">
      <c r="A785" s="58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</row>
    <row r="786" spans="1:32" ht="14.25">
      <c r="A786" s="58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</row>
    <row r="787" spans="1:32" ht="14.25">
      <c r="A787" s="58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</row>
    <row r="788" spans="1:32" ht="14.25">
      <c r="A788" s="58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</row>
    <row r="789" spans="1:32" ht="14.25">
      <c r="A789" s="58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</row>
    <row r="790" spans="1:32" ht="14.25">
      <c r="A790" s="58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</row>
    <row r="791" spans="1:32" ht="14.25">
      <c r="A791" s="58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</row>
    <row r="792" spans="1:32" ht="14.25">
      <c r="A792" s="58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</row>
    <row r="793" spans="1:32" ht="14.25">
      <c r="A793" s="58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</row>
    <row r="794" spans="1:32" ht="14.25">
      <c r="A794" s="58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</row>
    <row r="795" spans="1:32" ht="14.25">
      <c r="A795" s="58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</row>
    <row r="796" spans="1:32" ht="14.25">
      <c r="A796" s="58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</row>
    <row r="797" spans="1:32" ht="14.25">
      <c r="A797" s="58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</row>
    <row r="798" spans="1:32" ht="14.25">
      <c r="A798" s="58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</row>
    <row r="799" spans="1:32" ht="14.25">
      <c r="A799" s="58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</row>
    <row r="800" spans="1:32" ht="14.25">
      <c r="A800" s="58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</row>
    <row r="801" spans="1:32" ht="14.25">
      <c r="A801" s="58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</row>
    <row r="802" spans="1:32" ht="14.25">
      <c r="A802" s="58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</row>
    <row r="803" spans="1:32" ht="14.25">
      <c r="A803" s="58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</row>
    <row r="804" spans="1:32" ht="14.25">
      <c r="A804" s="58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</row>
    <row r="805" spans="1:32" ht="14.25">
      <c r="A805" s="58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</row>
    <row r="806" spans="1:32" ht="14.25">
      <c r="A806" s="58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</row>
    <row r="807" spans="1:32" ht="14.25">
      <c r="A807" s="58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</row>
    <row r="808" spans="1:32" ht="14.25">
      <c r="A808" s="58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</row>
    <row r="809" spans="1:32" ht="14.25">
      <c r="A809" s="58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</row>
    <row r="810" spans="1:32" ht="14.25">
      <c r="A810" s="58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</row>
    <row r="811" spans="1:32" ht="14.25">
      <c r="A811" s="58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</row>
    <row r="812" spans="1:32" ht="14.25">
      <c r="A812" s="58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</row>
    <row r="813" spans="1:32" ht="14.25">
      <c r="A813" s="58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</row>
    <row r="814" spans="1:32" ht="14.25">
      <c r="A814" s="58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</row>
    <row r="815" spans="1:32" ht="14.25">
      <c r="A815" s="58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</row>
    <row r="816" spans="1:32" ht="14.25">
      <c r="A816" s="58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</row>
    <row r="817" spans="1:32" ht="14.25">
      <c r="A817" s="58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</row>
    <row r="818" spans="1:32" ht="14.25">
      <c r="A818" s="58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</row>
    <row r="819" spans="1:32" ht="14.25">
      <c r="A819" s="58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</row>
    <row r="820" spans="1:32" ht="14.25">
      <c r="A820" s="58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</row>
    <row r="821" spans="1:32" ht="14.25">
      <c r="A821" s="58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</row>
    <row r="822" spans="1:32" ht="14.25">
      <c r="A822" s="58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</row>
    <row r="823" spans="1:32" ht="14.25">
      <c r="A823" s="58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</row>
    <row r="824" spans="1:32" ht="14.25">
      <c r="A824" s="58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</row>
    <row r="825" spans="1:32" ht="14.25">
      <c r="A825" s="58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</row>
    <row r="826" spans="1:32" ht="14.25">
      <c r="A826" s="58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</row>
    <row r="827" spans="1:32" ht="14.25">
      <c r="A827" s="58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</row>
    <row r="828" spans="1:32" ht="14.25">
      <c r="A828" s="58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</row>
    <row r="829" spans="1:32" ht="14.25">
      <c r="A829" s="58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</row>
    <row r="830" spans="1:32" ht="14.25">
      <c r="A830" s="58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</row>
    <row r="831" spans="1:32" ht="14.25">
      <c r="A831" s="58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</row>
    <row r="832" spans="1:32" ht="14.25">
      <c r="A832" s="58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</row>
    <row r="833" spans="1:32" ht="14.25">
      <c r="A833" s="58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</row>
    <row r="834" spans="1:32" ht="14.25">
      <c r="A834" s="58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</row>
    <row r="835" spans="1:32" ht="14.25">
      <c r="A835" s="58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</row>
    <row r="836" spans="1:32" ht="14.25">
      <c r="A836" s="58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</row>
    <row r="837" spans="1:32" ht="14.25">
      <c r="A837" s="58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</row>
    <row r="838" spans="1:32" ht="14.25">
      <c r="A838" s="58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</row>
    <row r="839" spans="1:32" ht="14.25">
      <c r="A839" s="58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</row>
    <row r="840" spans="1:32" ht="14.25">
      <c r="A840" s="58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</row>
    <row r="841" spans="1:32" ht="14.25">
      <c r="A841" s="58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</row>
    <row r="842" spans="1:32" ht="14.25">
      <c r="A842" s="58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</row>
    <row r="843" spans="1:32" ht="14.25">
      <c r="A843" s="58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</row>
    <row r="844" spans="1:32" ht="14.25">
      <c r="A844" s="58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</row>
    <row r="845" spans="1:32" ht="14.25">
      <c r="A845" s="58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</row>
    <row r="846" spans="1:32" ht="14.25">
      <c r="A846" s="58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</row>
    <row r="847" spans="1:32" ht="14.25">
      <c r="A847" s="58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</row>
    <row r="848" spans="1:32" ht="14.25">
      <c r="A848" s="58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</row>
    <row r="849" spans="1:32" ht="14.25">
      <c r="A849" s="58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</row>
    <row r="850" spans="1:32" ht="14.25">
      <c r="A850" s="58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</row>
    <row r="851" spans="1:32" ht="14.25">
      <c r="A851" s="58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</row>
    <row r="852" spans="1:32" ht="14.25">
      <c r="A852" s="58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</row>
    <row r="853" spans="1:32" ht="14.25">
      <c r="A853" s="58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</row>
    <row r="854" spans="1:32" ht="14.25">
      <c r="A854" s="58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</row>
    <row r="855" spans="1:32" ht="14.25">
      <c r="A855" s="58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</row>
    <row r="856" spans="1:32" ht="14.25">
      <c r="A856" s="58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</row>
    <row r="857" spans="1:32" ht="14.25">
      <c r="A857" s="58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</row>
    <row r="858" spans="1:32" ht="14.25">
      <c r="A858" s="58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</row>
    <row r="859" spans="1:32" ht="14.25">
      <c r="A859" s="58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</row>
    <row r="860" spans="1:32" ht="14.25">
      <c r="A860" s="58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</row>
    <row r="861" spans="1:32" ht="14.25">
      <c r="A861" s="58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</row>
    <row r="862" spans="1:32" ht="14.25">
      <c r="A862" s="58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</row>
    <row r="863" spans="1:32" ht="14.25">
      <c r="A863" s="58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</row>
    <row r="864" spans="1:32" ht="14.25">
      <c r="A864" s="58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</row>
    <row r="865" spans="1:32" ht="14.25">
      <c r="A865" s="58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</row>
    <row r="866" spans="1:32" ht="14.25">
      <c r="A866" s="58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</row>
    <row r="867" spans="1:32" ht="14.25">
      <c r="A867" s="58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</row>
    <row r="868" spans="1:32" ht="14.25">
      <c r="A868" s="58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</row>
    <row r="869" spans="1:32" ht="14.25">
      <c r="A869" s="58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</row>
    <row r="870" spans="1:32" ht="14.25">
      <c r="A870" s="58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</row>
    <row r="871" spans="1:32" ht="14.25">
      <c r="A871" s="58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</row>
    <row r="872" spans="1:32" ht="14.25">
      <c r="A872" s="58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</row>
    <row r="873" spans="1:32" ht="14.25">
      <c r="A873" s="58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</row>
    <row r="874" spans="1:32" ht="14.25">
      <c r="A874" s="58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</row>
    <row r="875" spans="1:32" ht="14.25">
      <c r="A875" s="58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</row>
    <row r="876" spans="1:32" ht="14.25">
      <c r="A876" s="58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</row>
    <row r="877" spans="1:32" ht="14.25">
      <c r="A877" s="58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</row>
    <row r="878" spans="1:32" ht="14.25">
      <c r="A878" s="58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</row>
    <row r="879" spans="1:32" ht="14.25">
      <c r="A879" s="58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</row>
    <row r="880" spans="1:32" ht="14.25">
      <c r="A880" s="58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</row>
    <row r="881" spans="1:32" ht="14.25">
      <c r="A881" s="58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</row>
    <row r="882" spans="1:32" ht="14.25">
      <c r="A882" s="58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</row>
    <row r="883" spans="1:32" ht="14.25">
      <c r="A883" s="58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</row>
    <row r="884" spans="1:32" ht="14.25">
      <c r="A884" s="58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</row>
    <row r="885" spans="1:32" ht="14.25">
      <c r="A885" s="58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</row>
    <row r="886" spans="1:32" ht="14.25">
      <c r="A886" s="58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</row>
    <row r="887" spans="1:32" ht="14.25">
      <c r="A887" s="58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</row>
    <row r="888" spans="1:32" ht="14.25">
      <c r="A888" s="58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</row>
    <row r="889" spans="1:32" ht="14.25">
      <c r="A889" s="58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</row>
    <row r="890" spans="1:32" ht="14.25">
      <c r="A890" s="58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</row>
    <row r="891" spans="1:32" ht="14.25">
      <c r="A891" s="58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</row>
    <row r="892" spans="1:32" ht="14.25">
      <c r="A892" s="58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</row>
    <row r="893" spans="1:32" ht="14.25">
      <c r="A893" s="58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</row>
    <row r="894" spans="1:32" ht="14.25">
      <c r="A894" s="58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</row>
    <row r="895" spans="1:32" ht="14.25">
      <c r="A895" s="58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</row>
    <row r="896" spans="1:32" ht="14.25">
      <c r="A896" s="58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</row>
    <row r="897" spans="1:32" ht="14.25">
      <c r="A897" s="58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</row>
    <row r="898" spans="1:32" ht="14.25">
      <c r="A898" s="58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</row>
    <row r="899" spans="1:32" ht="14.25">
      <c r="A899" s="58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</row>
    <row r="900" spans="1:32" ht="14.25">
      <c r="A900" s="58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</row>
    <row r="901" spans="1:32" ht="14.25">
      <c r="A901" s="58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</row>
    <row r="902" spans="1:32" ht="14.25">
      <c r="A902" s="58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</row>
    <row r="903" spans="1:32" ht="14.25">
      <c r="A903" s="58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</row>
    <row r="904" spans="1:32" ht="14.25">
      <c r="A904" s="58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</row>
    <row r="905" spans="1:32" ht="14.25">
      <c r="A905" s="58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</row>
    <row r="906" spans="1:32" ht="14.25">
      <c r="A906" s="58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</row>
    <row r="907" spans="1:32" ht="14.25">
      <c r="A907" s="58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</row>
    <row r="908" spans="1:32" ht="14.25">
      <c r="A908" s="58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</row>
    <row r="909" spans="1:32" ht="14.25">
      <c r="A909" s="58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</row>
    <row r="910" spans="1:32" ht="14.25">
      <c r="A910" s="58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</row>
    <row r="911" spans="1:32" ht="14.25">
      <c r="A911" s="58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</row>
    <row r="912" spans="1:32" ht="14.25">
      <c r="A912" s="58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</row>
    <row r="913" spans="1:32" ht="14.25">
      <c r="A913" s="58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</row>
    <row r="914" spans="1:32" ht="14.25">
      <c r="A914" s="58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</row>
    <row r="915" spans="1:32" ht="14.25">
      <c r="A915" s="58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</row>
    <row r="916" spans="1:32" ht="14.25">
      <c r="A916" s="58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</row>
    <row r="917" spans="1:32" ht="14.25">
      <c r="A917" s="58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</row>
    <row r="918" spans="1:32" ht="14.25">
      <c r="A918" s="58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</row>
    <row r="919" spans="1:32" ht="14.25">
      <c r="A919" s="58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</row>
    <row r="920" spans="1:32" ht="14.25">
      <c r="A920" s="58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</row>
    <row r="921" spans="1:32" ht="14.25">
      <c r="A921" s="58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</row>
    <row r="922" spans="1:32" ht="14.25">
      <c r="A922" s="58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</row>
    <row r="923" spans="1:32" ht="14.25">
      <c r="A923" s="58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</row>
    <row r="924" spans="1:32" ht="14.25">
      <c r="A924" s="58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</row>
    <row r="925" spans="1:32" ht="14.25">
      <c r="A925" s="58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</row>
    <row r="926" spans="1:32" ht="14.25">
      <c r="A926" s="58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</row>
    <row r="927" spans="1:32" ht="14.25">
      <c r="A927" s="58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</row>
    <row r="928" spans="1:32" ht="14.25">
      <c r="A928" s="58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</row>
    <row r="929" spans="1:32" ht="14.25">
      <c r="A929" s="58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</row>
    <row r="930" spans="1:32" ht="14.25">
      <c r="A930" s="58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</row>
    <row r="931" spans="1:32" ht="14.25">
      <c r="A931" s="58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</row>
    <row r="932" spans="1:32" ht="14.25">
      <c r="A932" s="58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</row>
    <row r="933" spans="1:32" ht="14.25">
      <c r="A933" s="58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</row>
    <row r="934" spans="1:32" ht="14.25">
      <c r="A934" s="58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</row>
    <row r="935" spans="1:32" ht="14.25">
      <c r="A935" s="58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</row>
    <row r="936" spans="1:32" ht="14.25">
      <c r="A936" s="58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</row>
    <row r="937" spans="1:32" ht="14.25">
      <c r="A937" s="58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</row>
    <row r="938" spans="1:32" ht="14.25">
      <c r="A938" s="58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</row>
    <row r="939" spans="1:32" ht="14.25">
      <c r="A939" s="58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</row>
    <row r="940" spans="1:32" ht="14.25">
      <c r="A940" s="58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</row>
    <row r="941" spans="1:32" ht="14.25">
      <c r="A941" s="58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</row>
    <row r="942" spans="1:32" ht="14.25">
      <c r="A942" s="58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</row>
    <row r="943" spans="1:32" ht="14.25">
      <c r="A943" s="58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</row>
    <row r="944" spans="1:32" ht="14.25">
      <c r="A944" s="58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</row>
    <row r="945" spans="1:32" ht="14.25">
      <c r="A945" s="58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</row>
    <row r="946" spans="1:32" ht="14.25">
      <c r="A946" s="58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</row>
    <row r="947" spans="1:32" ht="14.25">
      <c r="A947" s="58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</row>
    <row r="948" spans="1:32" ht="14.25">
      <c r="A948" s="58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</row>
    <row r="949" spans="1:32" ht="14.25">
      <c r="A949" s="58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</row>
    <row r="950" spans="1:32" ht="14.25">
      <c r="A950" s="58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</row>
    <row r="951" spans="1:32" ht="14.25">
      <c r="A951" s="58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</row>
    <row r="952" spans="1:32" ht="14.25">
      <c r="A952" s="58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60"/>
      <c r="AF952" s="60"/>
    </row>
    <row r="953" spans="1:32" ht="14.25">
      <c r="A953" s="58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</row>
    <row r="954" spans="1:32" ht="14.25">
      <c r="A954" s="58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</row>
    <row r="955" spans="1:32" ht="14.25">
      <c r="A955" s="58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</row>
    <row r="956" spans="1:32" ht="14.25">
      <c r="A956" s="58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</row>
    <row r="957" spans="1:32" ht="14.25">
      <c r="A957" s="58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</row>
    <row r="958" spans="1:32" ht="14.25">
      <c r="A958" s="58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60"/>
      <c r="AF958" s="60"/>
    </row>
    <row r="959" spans="1:32" ht="14.25">
      <c r="A959" s="58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60"/>
      <c r="AF959" s="60"/>
    </row>
    <row r="960" spans="1:32" ht="14.25">
      <c r="A960" s="58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</row>
    <row r="961" spans="1:32" ht="14.25">
      <c r="A961" s="58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</row>
    <row r="962" spans="1:32" ht="14.25">
      <c r="A962" s="58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</row>
    <row r="963" spans="1:32" ht="14.25">
      <c r="A963" s="58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60"/>
      <c r="AF963" s="60"/>
    </row>
    <row r="964" spans="1:32" ht="14.25">
      <c r="A964" s="58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60"/>
      <c r="AF964" s="60"/>
    </row>
    <row r="965" spans="1:32" ht="14.25">
      <c r="A965" s="58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60"/>
      <c r="AF965" s="60"/>
    </row>
    <row r="966" spans="1:32" ht="14.25">
      <c r="A966" s="58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60"/>
      <c r="AF966" s="60"/>
    </row>
    <row r="967" spans="1:32" ht="14.25">
      <c r="A967" s="58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</row>
    <row r="968" spans="1:32" ht="14.25">
      <c r="A968" s="58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</row>
    <row r="969" spans="1:32" ht="14.25">
      <c r="A969" s="58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</row>
    <row r="970" spans="1:32" ht="14.25">
      <c r="A970" s="58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60"/>
      <c r="AF970" s="60"/>
    </row>
    <row r="971" spans="1:32" ht="14.25">
      <c r="A971" s="58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60"/>
      <c r="AF971" s="60"/>
    </row>
    <row r="972" spans="1:32" ht="14.25">
      <c r="A972" s="58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</row>
    <row r="973" spans="1:32" ht="14.25">
      <c r="A973" s="58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</row>
    <row r="974" spans="1:32" ht="14.25">
      <c r="A974" s="58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</row>
    <row r="975" spans="1:32" ht="14.25">
      <c r="A975" s="58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</row>
    <row r="976" spans="1:32" ht="14.25">
      <c r="A976" s="58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</row>
    <row r="977" spans="1:32" ht="14.25">
      <c r="A977" s="58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60"/>
      <c r="AF977" s="60"/>
    </row>
    <row r="978" spans="1:32" ht="14.25">
      <c r="A978" s="58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60"/>
      <c r="AF978" s="60"/>
    </row>
    <row r="979" spans="1:32" ht="14.25">
      <c r="A979" s="58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60"/>
      <c r="AF979" s="60"/>
    </row>
    <row r="980" spans="1:32" ht="14.25">
      <c r="A980" s="58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60"/>
      <c r="AF980" s="60"/>
    </row>
    <row r="981" spans="1:32" ht="14.25">
      <c r="A981" s="58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</row>
    <row r="982" spans="1:32" ht="14.25">
      <c r="A982" s="58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</row>
    <row r="983" spans="1:32" ht="14.25">
      <c r="A983" s="58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</row>
    <row r="984" spans="1:32" ht="14.25">
      <c r="A984" s="58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60"/>
      <c r="AF984" s="60"/>
    </row>
    <row r="985" spans="1:32" ht="14.25">
      <c r="A985" s="58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</row>
    <row r="986" spans="1:32" ht="14.25">
      <c r="A986" s="58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/>
    </row>
    <row r="987" spans="1:32" ht="14.25">
      <c r="A987" s="58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</row>
    <row r="988" spans="1:32" ht="14.25">
      <c r="A988" s="58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</row>
    <row r="989" spans="1:32" ht="14.25">
      <c r="A989" s="58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</row>
    <row r="990" spans="1:32" ht="14.25">
      <c r="A990" s="58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</row>
    <row r="991" spans="1:32" ht="14.25">
      <c r="A991" s="58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60"/>
      <c r="AF991" s="60"/>
    </row>
    <row r="992" spans="1:32" ht="14.25">
      <c r="A992" s="58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60"/>
      <c r="AF992" s="60"/>
    </row>
    <row r="993" spans="1:32" ht="14.25">
      <c r="A993" s="58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60"/>
      <c r="AF993" s="60"/>
    </row>
    <row r="994" spans="1:32" ht="14.25">
      <c r="A994" s="58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60"/>
      <c r="AF994" s="60"/>
    </row>
    <row r="995" spans="1:32" ht="14.25">
      <c r="A995" s="58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</row>
    <row r="996" spans="1:32" ht="14.25">
      <c r="A996" s="58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</row>
    <row r="997" spans="1:32" ht="14.25">
      <c r="A997" s="58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60"/>
      <c r="AF997" s="60"/>
    </row>
    <row r="998" spans="1:32" ht="14.25">
      <c r="A998" s="58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  <c r="AD998" s="60"/>
      <c r="AE998" s="60"/>
      <c r="AF998" s="60"/>
    </row>
    <row r="999" spans="1:32" ht="14.25">
      <c r="A999" s="58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  <c r="AD999" s="60"/>
      <c r="AE999" s="60"/>
      <c r="AF999" s="60"/>
    </row>
    <row r="1000" spans="1:32" ht="14.25">
      <c r="A1000" s="58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  <c r="AD1000" s="60"/>
      <c r="AE1000" s="60"/>
      <c r="AF1000" s="60"/>
    </row>
  </sheetData>
  <mergeCells count="3">
    <mergeCell ref="A1:O1"/>
    <mergeCell ref="A2:O2"/>
    <mergeCell ref="A3:O3"/>
  </mergeCells>
  <pageMargins left="0.27559055118110237" right="0.39370078740157483" top="0.23622047244094491" bottom="0.74803149606299213" header="0.31496062992125984" footer="0.31496062992125984"/>
  <pageSetup paperSize="9" scale="85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6"/>
  <sheetViews>
    <sheetView topLeftCell="A406" workbookViewId="0">
      <selection activeCell="H416" sqref="H416"/>
    </sheetView>
  </sheetViews>
  <sheetFormatPr defaultColWidth="9" defaultRowHeight="15.75" customHeight="1"/>
  <cols>
    <col min="1" max="1" width="19.28515625" style="109" customWidth="1"/>
    <col min="2" max="2" width="9" style="109"/>
    <col min="3" max="3" width="19" style="109" customWidth="1"/>
    <col min="4" max="4" width="18" style="109" customWidth="1"/>
    <col min="5" max="256" width="14" style="109" customWidth="1"/>
    <col min="257" max="16384" width="9" style="109"/>
  </cols>
  <sheetData>
    <row r="1" spans="1:6" ht="15.75" customHeight="1">
      <c r="A1" s="108"/>
      <c r="B1" s="410" t="s">
        <v>49</v>
      </c>
      <c r="C1" s="411"/>
      <c r="D1" s="411"/>
      <c r="E1" s="411"/>
      <c r="F1" s="412"/>
    </row>
    <row r="2" spans="1:6" ht="15.75" customHeight="1">
      <c r="A2" s="110"/>
      <c r="B2" s="401" t="s">
        <v>50</v>
      </c>
      <c r="C2" s="402"/>
      <c r="D2" s="402"/>
      <c r="E2" s="402"/>
      <c r="F2" s="403"/>
    </row>
    <row r="3" spans="1:6" ht="15.75" customHeight="1">
      <c r="A3" s="110"/>
      <c r="B3" s="401" t="s">
        <v>51</v>
      </c>
      <c r="C3" s="402"/>
      <c r="D3" s="402"/>
      <c r="E3" s="402"/>
      <c r="F3" s="403"/>
    </row>
    <row r="4" spans="1:6" ht="15.75" customHeight="1">
      <c r="A4" s="110"/>
      <c r="B4" s="404" t="s">
        <v>52</v>
      </c>
      <c r="C4" s="402"/>
      <c r="D4" s="402"/>
      <c r="E4" s="402"/>
      <c r="F4" s="403"/>
    </row>
    <row r="5" spans="1:6" ht="15.75" customHeight="1">
      <c r="A5" s="110"/>
      <c r="B5" s="401" t="s">
        <v>53</v>
      </c>
      <c r="C5" s="402"/>
      <c r="D5" s="402"/>
      <c r="E5" s="402"/>
      <c r="F5" s="403"/>
    </row>
    <row r="6" spans="1:6" ht="15.75" customHeight="1">
      <c r="A6" s="413" t="s">
        <v>54</v>
      </c>
      <c r="B6" s="402"/>
      <c r="C6" s="402"/>
      <c r="D6" s="402"/>
      <c r="E6" s="402"/>
      <c r="F6" s="403"/>
    </row>
    <row r="7" spans="1:6" ht="15.75" customHeight="1">
      <c r="A7" s="111" t="s">
        <v>55</v>
      </c>
      <c r="B7" s="404" t="s">
        <v>56</v>
      </c>
      <c r="C7" s="403"/>
      <c r="D7" s="112" t="s">
        <v>57</v>
      </c>
      <c r="E7" s="414">
        <v>1</v>
      </c>
      <c r="F7" s="403"/>
    </row>
    <row r="8" spans="1:6" ht="15.75" customHeight="1">
      <c r="A8" s="111" t="s">
        <v>4</v>
      </c>
      <c r="B8" s="404" t="s">
        <v>13</v>
      </c>
      <c r="C8" s="403"/>
      <c r="D8" s="113"/>
      <c r="E8" s="405"/>
      <c r="F8" s="403"/>
    </row>
    <row r="9" spans="1:6" s="118" customFormat="1" ht="15.75" customHeight="1">
      <c r="A9" s="111" t="s">
        <v>58</v>
      </c>
      <c r="B9" s="114">
        <v>1255</v>
      </c>
      <c r="C9" s="115"/>
      <c r="D9" s="113"/>
      <c r="E9" s="116"/>
      <c r="F9" s="117"/>
    </row>
    <row r="10" spans="1:6" s="118" customFormat="1" ht="15.75" customHeight="1">
      <c r="A10" s="111" t="s">
        <v>59</v>
      </c>
      <c r="B10" s="389" t="s">
        <v>60</v>
      </c>
      <c r="C10" s="390"/>
      <c r="D10" s="113" t="s">
        <v>61</v>
      </c>
      <c r="E10" s="406" t="s">
        <v>62</v>
      </c>
      <c r="F10" s="407"/>
    </row>
    <row r="11" spans="1:6" ht="15.75" customHeight="1">
      <c r="A11" s="119" t="s">
        <v>63</v>
      </c>
      <c r="B11" s="113" t="s">
        <v>64</v>
      </c>
      <c r="C11" s="113" t="s">
        <v>65</v>
      </c>
      <c r="D11" s="113" t="s">
        <v>12</v>
      </c>
      <c r="E11" s="408" t="s">
        <v>66</v>
      </c>
      <c r="F11" s="403"/>
    </row>
    <row r="12" spans="1:6" ht="15.75" customHeight="1">
      <c r="A12" s="120">
        <v>1</v>
      </c>
      <c r="B12" s="121" t="s">
        <v>5</v>
      </c>
      <c r="C12" s="122">
        <v>19.5</v>
      </c>
      <c r="D12" s="123" t="str">
        <f t="shared" ref="D12:D16" si="0">IF(C12&gt;=18,"A1",IF(C12&gt;=16,"A2",IF(C12&gt;=14,"B1",IF(C12&gt;=12,"B2",IF(C12&gt;=10,"C1",IF(C12&gt;=8,"C2",IF(C12&gt;=6.5,"D","E")))))))</f>
        <v>A1</v>
      </c>
      <c r="E12" s="422" t="s">
        <v>390</v>
      </c>
      <c r="F12" s="423"/>
    </row>
    <row r="13" spans="1:6" ht="15.75" customHeight="1">
      <c r="A13" s="120">
        <v>2</v>
      </c>
      <c r="B13" s="121" t="s">
        <v>6</v>
      </c>
      <c r="C13" s="122">
        <v>19.5</v>
      </c>
      <c r="D13" s="123" t="str">
        <f t="shared" si="0"/>
        <v>A1</v>
      </c>
      <c r="E13" s="424"/>
      <c r="F13" s="423"/>
    </row>
    <row r="14" spans="1:6" ht="15.75" customHeight="1">
      <c r="A14" s="120">
        <v>3</v>
      </c>
      <c r="B14" s="121" t="s">
        <v>7</v>
      </c>
      <c r="C14" s="122">
        <v>20</v>
      </c>
      <c r="D14" s="123" t="str">
        <f t="shared" si="0"/>
        <v>A1</v>
      </c>
      <c r="E14" s="424"/>
      <c r="F14" s="423"/>
    </row>
    <row r="15" spans="1:6" ht="15.75" customHeight="1">
      <c r="A15" s="120">
        <v>4</v>
      </c>
      <c r="B15" s="121" t="s">
        <v>8</v>
      </c>
      <c r="C15" s="122">
        <v>19.5</v>
      </c>
      <c r="D15" s="123" t="str">
        <f t="shared" si="0"/>
        <v>A1</v>
      </c>
      <c r="E15" s="424"/>
      <c r="F15" s="423"/>
    </row>
    <row r="16" spans="1:6" ht="15.75" customHeight="1">
      <c r="A16" s="120">
        <v>5</v>
      </c>
      <c r="B16" s="121" t="s">
        <v>9</v>
      </c>
      <c r="C16" s="122">
        <v>18</v>
      </c>
      <c r="D16" s="123" t="str">
        <f t="shared" si="0"/>
        <v>A1</v>
      </c>
      <c r="E16" s="424"/>
      <c r="F16" s="423"/>
    </row>
    <row r="17" spans="1:6" ht="12.75" customHeight="1">
      <c r="A17" s="124"/>
      <c r="B17" s="123" t="s">
        <v>10</v>
      </c>
      <c r="C17" s="122">
        <f>C12+C13+C14+C15+C16</f>
        <v>96.5</v>
      </c>
      <c r="D17" s="61" t="str">
        <f t="shared" ref="D17:D18" si="1">IF(C17&gt;=91,"A1",IF(C17&gt;=81,"A2",IF(C17&gt;=71,"B1",IF(C17&gt;=61,"B2",IF(C17&gt;=51,"C1",IF(C17&gt;=41,"C2",IF(C17&gt;=33,"D","E")))))))</f>
        <v>A1</v>
      </c>
      <c r="E17" s="424"/>
      <c r="F17" s="423"/>
    </row>
    <row r="18" spans="1:6" ht="15">
      <c r="A18" s="124"/>
      <c r="B18" s="121"/>
      <c r="C18" s="123">
        <f>(C17/100)*100</f>
        <v>96.5</v>
      </c>
      <c r="D18" s="61" t="str">
        <f t="shared" si="1"/>
        <v>A1</v>
      </c>
      <c r="E18" s="425"/>
      <c r="F18" s="426"/>
    </row>
    <row r="19" spans="1:6" ht="15.75" customHeight="1">
      <c r="A19" s="418" t="s">
        <v>391</v>
      </c>
      <c r="B19" s="396" t="s">
        <v>68</v>
      </c>
      <c r="C19" s="397"/>
      <c r="D19" s="396" t="s">
        <v>69</v>
      </c>
      <c r="E19" s="400"/>
      <c r="F19" s="397"/>
    </row>
    <row r="20" spans="1:6" ht="12.75">
      <c r="A20" s="419"/>
      <c r="B20" s="398"/>
      <c r="C20" s="399"/>
      <c r="D20" s="398"/>
      <c r="E20" s="398"/>
      <c r="F20" s="399"/>
    </row>
    <row r="21" spans="1:6" ht="12.75" customHeight="1">
      <c r="A21" s="125"/>
      <c r="B21" s="125"/>
      <c r="C21" s="125"/>
      <c r="D21" s="125"/>
      <c r="E21" s="125"/>
      <c r="F21" s="125"/>
    </row>
    <row r="22" spans="1:6" ht="15.75" customHeight="1">
      <c r="A22" s="125"/>
      <c r="B22" s="125"/>
      <c r="C22" s="125"/>
      <c r="D22" s="125"/>
      <c r="E22" s="409"/>
      <c r="F22" s="409"/>
    </row>
    <row r="23" spans="1:6" ht="15.75" customHeight="1">
      <c r="A23" s="421"/>
      <c r="B23" s="421"/>
      <c r="C23" s="409"/>
      <c r="D23" s="421"/>
      <c r="E23" s="409"/>
      <c r="F23" s="409"/>
    </row>
    <row r="24" spans="1:6" ht="15.75" customHeight="1">
      <c r="A24" s="409"/>
      <c r="B24" s="409"/>
      <c r="C24" s="409"/>
      <c r="D24" s="409"/>
      <c r="E24" s="409"/>
      <c r="F24" s="409"/>
    </row>
    <row r="26" spans="1:6" ht="15.75" customHeight="1">
      <c r="A26" s="108"/>
      <c r="B26" s="410" t="s">
        <v>49</v>
      </c>
      <c r="C26" s="411"/>
      <c r="D26" s="411"/>
      <c r="E26" s="411"/>
      <c r="F26" s="412"/>
    </row>
    <row r="27" spans="1:6" ht="15.75" customHeight="1">
      <c r="A27" s="110"/>
      <c r="B27" s="401" t="s">
        <v>50</v>
      </c>
      <c r="C27" s="402"/>
      <c r="D27" s="402"/>
      <c r="E27" s="402"/>
      <c r="F27" s="403"/>
    </row>
    <row r="28" spans="1:6" ht="15.75" customHeight="1">
      <c r="A28" s="110"/>
      <c r="B28" s="401" t="s">
        <v>51</v>
      </c>
      <c r="C28" s="402"/>
      <c r="D28" s="402"/>
      <c r="E28" s="402"/>
      <c r="F28" s="403"/>
    </row>
    <row r="29" spans="1:6" ht="15.75" customHeight="1">
      <c r="A29" s="110"/>
      <c r="B29" s="404" t="s">
        <v>52</v>
      </c>
      <c r="C29" s="402"/>
      <c r="D29" s="402"/>
      <c r="E29" s="402"/>
      <c r="F29" s="403"/>
    </row>
    <row r="30" spans="1:6" ht="15.75" customHeight="1">
      <c r="A30" s="110"/>
      <c r="B30" s="401" t="s">
        <v>53</v>
      </c>
      <c r="C30" s="402"/>
      <c r="D30" s="402"/>
      <c r="E30" s="402"/>
      <c r="F30" s="403"/>
    </row>
    <row r="31" spans="1:6" ht="15.75" customHeight="1">
      <c r="A31" s="413" t="s">
        <v>54</v>
      </c>
      <c r="B31" s="402"/>
      <c r="C31" s="402"/>
      <c r="D31" s="402"/>
      <c r="E31" s="402"/>
      <c r="F31" s="403"/>
    </row>
    <row r="32" spans="1:6" ht="15.75" customHeight="1">
      <c r="A32" s="111" t="s">
        <v>55</v>
      </c>
      <c r="B32" s="404" t="s">
        <v>56</v>
      </c>
      <c r="C32" s="403"/>
      <c r="D32" s="112" t="s">
        <v>57</v>
      </c>
      <c r="E32" s="414">
        <v>2</v>
      </c>
      <c r="F32" s="403"/>
    </row>
    <row r="33" spans="1:6" ht="15.75" customHeight="1">
      <c r="A33" s="111" t="s">
        <v>4</v>
      </c>
      <c r="B33" s="404" t="s">
        <v>14</v>
      </c>
      <c r="C33" s="403"/>
      <c r="D33" s="113"/>
      <c r="E33" s="405"/>
      <c r="F33" s="403"/>
    </row>
    <row r="34" spans="1:6" ht="15.75" customHeight="1">
      <c r="A34" s="111" t="s">
        <v>58</v>
      </c>
      <c r="B34" s="114">
        <v>1430</v>
      </c>
      <c r="C34" s="115"/>
      <c r="D34" s="113"/>
      <c r="E34" s="116"/>
      <c r="F34" s="117"/>
    </row>
    <row r="35" spans="1:6" ht="15.75" customHeight="1">
      <c r="A35" s="111" t="s">
        <v>59</v>
      </c>
      <c r="B35" s="389" t="s">
        <v>70</v>
      </c>
      <c r="C35" s="390"/>
      <c r="D35" s="113" t="s">
        <v>61</v>
      </c>
      <c r="E35" s="406" t="s">
        <v>71</v>
      </c>
      <c r="F35" s="407"/>
    </row>
    <row r="36" spans="1:6" ht="15.75" customHeight="1">
      <c r="A36" s="119" t="s">
        <v>63</v>
      </c>
      <c r="B36" s="113" t="s">
        <v>64</v>
      </c>
      <c r="C36" s="113" t="s">
        <v>65</v>
      </c>
      <c r="D36" s="113" t="s">
        <v>12</v>
      </c>
      <c r="E36" s="408" t="s">
        <v>66</v>
      </c>
      <c r="F36" s="403"/>
    </row>
    <row r="37" spans="1:6" ht="15.75" customHeight="1">
      <c r="A37" s="120">
        <v>1</v>
      </c>
      <c r="B37" s="121" t="s">
        <v>5</v>
      </c>
      <c r="C37" s="122">
        <v>17</v>
      </c>
      <c r="D37" s="123" t="str">
        <f t="shared" ref="D37:D41" si="2">IF(C37&gt;=18,"A1",IF(C37&gt;=16,"A2",IF(C37&gt;=14,"B1",IF(C37&gt;=12,"B2",IF(C37&gt;=10,"C1",IF(C37&gt;=8,"C2",IF(C37&gt;=6.5,"D","E")))))))</f>
        <v>A2</v>
      </c>
      <c r="E37" s="391" t="s">
        <v>392</v>
      </c>
      <c r="F37" s="392"/>
    </row>
    <row r="38" spans="1:6" ht="15.75" customHeight="1">
      <c r="A38" s="120">
        <v>2</v>
      </c>
      <c r="B38" s="121" t="s">
        <v>6</v>
      </c>
      <c r="C38" s="122">
        <v>18</v>
      </c>
      <c r="D38" s="123" t="str">
        <f t="shared" si="2"/>
        <v>A1</v>
      </c>
      <c r="E38" s="393"/>
      <c r="F38" s="392"/>
    </row>
    <row r="39" spans="1:6" ht="15.75" customHeight="1">
      <c r="A39" s="120">
        <v>3</v>
      </c>
      <c r="B39" s="121" t="s">
        <v>7</v>
      </c>
      <c r="C39" s="122">
        <v>15.5</v>
      </c>
      <c r="D39" s="123" t="str">
        <f t="shared" si="2"/>
        <v>B1</v>
      </c>
      <c r="E39" s="393"/>
      <c r="F39" s="392"/>
    </row>
    <row r="40" spans="1:6" ht="15.75" customHeight="1">
      <c r="A40" s="120">
        <v>4</v>
      </c>
      <c r="B40" s="121" t="s">
        <v>8</v>
      </c>
      <c r="C40" s="122">
        <v>19</v>
      </c>
      <c r="D40" s="123" t="str">
        <f t="shared" si="2"/>
        <v>A1</v>
      </c>
      <c r="E40" s="393"/>
      <c r="F40" s="392"/>
    </row>
    <row r="41" spans="1:6" ht="15.75" customHeight="1">
      <c r="A41" s="120">
        <v>5</v>
      </c>
      <c r="B41" s="121" t="s">
        <v>9</v>
      </c>
      <c r="C41" s="122">
        <v>18.5</v>
      </c>
      <c r="D41" s="123" t="str">
        <f t="shared" si="2"/>
        <v>A1</v>
      </c>
      <c r="E41" s="393"/>
      <c r="F41" s="392"/>
    </row>
    <row r="42" spans="1:6" ht="15.75" customHeight="1">
      <c r="A42" s="124"/>
      <c r="B42" s="123" t="s">
        <v>10</v>
      </c>
      <c r="C42" s="122">
        <f>C37+C38+C39+C40+C41</f>
        <v>88</v>
      </c>
      <c r="D42" s="61" t="str">
        <f t="shared" ref="D42:D43" si="3">IF(C42&gt;=91,"A1",IF(C42&gt;=81,"A2",IF(C42&gt;=71,"B1",IF(C42&gt;=61,"B2",IF(C42&gt;=51,"C1",IF(C42&gt;=41,"C2",IF(C42&gt;=33,"D","E")))))))</f>
        <v>A2</v>
      </c>
      <c r="E42" s="393"/>
      <c r="F42" s="392"/>
    </row>
    <row r="43" spans="1:6" ht="15.75" customHeight="1">
      <c r="A43" s="124"/>
      <c r="B43" s="121"/>
      <c r="C43" s="123">
        <f>(C42/100)*100</f>
        <v>88</v>
      </c>
      <c r="D43" s="61" t="str">
        <f t="shared" si="3"/>
        <v>A2</v>
      </c>
      <c r="E43" s="394"/>
      <c r="F43" s="395"/>
    </row>
    <row r="44" spans="1:6" ht="15.75" customHeight="1">
      <c r="A44" s="418" t="s">
        <v>391</v>
      </c>
      <c r="B44" s="396" t="s">
        <v>68</v>
      </c>
      <c r="C44" s="397"/>
      <c r="D44" s="396" t="s">
        <v>69</v>
      </c>
      <c r="E44" s="400"/>
      <c r="F44" s="397"/>
    </row>
    <row r="45" spans="1:6" ht="15.75" customHeight="1">
      <c r="A45" s="419"/>
      <c r="B45" s="398"/>
      <c r="C45" s="399"/>
      <c r="D45" s="398"/>
      <c r="E45" s="398"/>
      <c r="F45" s="399"/>
    </row>
    <row r="46" spans="1:6" ht="15.75" customHeight="1">
      <c r="A46" s="125"/>
      <c r="B46" s="125"/>
      <c r="C46" s="125"/>
      <c r="D46" s="125"/>
      <c r="E46" s="125"/>
      <c r="F46" s="125"/>
    </row>
    <row r="47" spans="1:6" ht="15.75" customHeight="1">
      <c r="A47" s="125"/>
      <c r="B47" s="125"/>
      <c r="C47" s="125"/>
      <c r="D47" s="125"/>
      <c r="E47" s="409"/>
      <c r="F47" s="409"/>
    </row>
    <row r="50" spans="1:6" ht="15.75" customHeight="1">
      <c r="A50" s="108"/>
      <c r="B50" s="410" t="s">
        <v>49</v>
      </c>
      <c r="C50" s="411"/>
      <c r="D50" s="411"/>
      <c r="E50" s="411"/>
      <c r="F50" s="412"/>
    </row>
    <row r="51" spans="1:6" ht="15.75" customHeight="1">
      <c r="A51" s="110"/>
      <c r="B51" s="401" t="s">
        <v>50</v>
      </c>
      <c r="C51" s="402"/>
      <c r="D51" s="402"/>
      <c r="E51" s="402"/>
      <c r="F51" s="403"/>
    </row>
    <row r="52" spans="1:6" ht="15.75" customHeight="1">
      <c r="A52" s="110"/>
      <c r="B52" s="401" t="s">
        <v>51</v>
      </c>
      <c r="C52" s="402"/>
      <c r="D52" s="402"/>
      <c r="E52" s="402"/>
      <c r="F52" s="403"/>
    </row>
    <row r="53" spans="1:6" ht="15.75" customHeight="1">
      <c r="A53" s="110"/>
      <c r="B53" s="404" t="s">
        <v>52</v>
      </c>
      <c r="C53" s="402"/>
      <c r="D53" s="402"/>
      <c r="E53" s="402"/>
      <c r="F53" s="403"/>
    </row>
    <row r="54" spans="1:6" ht="15.75" customHeight="1">
      <c r="A54" s="110"/>
      <c r="B54" s="401" t="s">
        <v>53</v>
      </c>
      <c r="C54" s="402"/>
      <c r="D54" s="402"/>
      <c r="E54" s="402"/>
      <c r="F54" s="403"/>
    </row>
    <row r="55" spans="1:6" ht="15.75" customHeight="1">
      <c r="A55" s="413" t="s">
        <v>54</v>
      </c>
      <c r="B55" s="402"/>
      <c r="C55" s="402"/>
      <c r="D55" s="402"/>
      <c r="E55" s="402"/>
      <c r="F55" s="403"/>
    </row>
    <row r="56" spans="1:6" ht="15.75" customHeight="1">
      <c r="A56" s="111" t="s">
        <v>55</v>
      </c>
      <c r="B56" s="404" t="s">
        <v>56</v>
      </c>
      <c r="C56" s="403"/>
      <c r="D56" s="112" t="s">
        <v>57</v>
      </c>
      <c r="E56" s="414">
        <v>3</v>
      </c>
      <c r="F56" s="403"/>
    </row>
    <row r="57" spans="1:6" ht="15.75" customHeight="1">
      <c r="A57" s="111" t="s">
        <v>4</v>
      </c>
      <c r="B57" s="404" t="s">
        <v>72</v>
      </c>
      <c r="C57" s="403"/>
      <c r="D57" s="113"/>
      <c r="E57" s="405"/>
      <c r="F57" s="403"/>
    </row>
    <row r="58" spans="1:6" ht="15.75" customHeight="1">
      <c r="A58" s="111" t="s">
        <v>58</v>
      </c>
      <c r="B58" s="114">
        <v>1562</v>
      </c>
      <c r="C58" s="115"/>
      <c r="D58" s="113"/>
      <c r="E58" s="116"/>
      <c r="F58" s="117"/>
    </row>
    <row r="59" spans="1:6" ht="15.75" customHeight="1">
      <c r="A59" s="111" t="s">
        <v>59</v>
      </c>
      <c r="B59" s="389" t="s">
        <v>73</v>
      </c>
      <c r="C59" s="390"/>
      <c r="D59" s="113" t="s">
        <v>61</v>
      </c>
      <c r="E59" s="406" t="s">
        <v>393</v>
      </c>
      <c r="F59" s="407"/>
    </row>
    <row r="60" spans="1:6" ht="15.75" customHeight="1">
      <c r="A60" s="119" t="s">
        <v>63</v>
      </c>
      <c r="B60" s="113" t="s">
        <v>64</v>
      </c>
      <c r="C60" s="113" t="s">
        <v>65</v>
      </c>
      <c r="D60" s="113" t="s">
        <v>12</v>
      </c>
      <c r="E60" s="408" t="s">
        <v>66</v>
      </c>
      <c r="F60" s="403"/>
    </row>
    <row r="61" spans="1:6" ht="15.75" customHeight="1">
      <c r="A61" s="120">
        <v>1</v>
      </c>
      <c r="B61" s="121" t="s">
        <v>5</v>
      </c>
      <c r="C61" s="122">
        <v>19</v>
      </c>
      <c r="D61" s="123" t="str">
        <f t="shared" ref="D61:D65" si="4">IF(C61&gt;=18,"A1",IF(C61&gt;=16,"A2",IF(C61&gt;=14,"B1",IF(C61&gt;=12,"B2",IF(C61&gt;=10,"C1",IF(C61&gt;=8,"C2",IF(C61&gt;=6.5,"D","E")))))))</f>
        <v>A1</v>
      </c>
      <c r="E61" s="391" t="s">
        <v>394</v>
      </c>
      <c r="F61" s="392"/>
    </row>
    <row r="62" spans="1:6" ht="15.75" customHeight="1">
      <c r="A62" s="120">
        <v>2</v>
      </c>
      <c r="B62" s="121" t="s">
        <v>6</v>
      </c>
      <c r="C62" s="122">
        <v>19.5</v>
      </c>
      <c r="D62" s="123" t="str">
        <f t="shared" si="4"/>
        <v>A1</v>
      </c>
      <c r="E62" s="393"/>
      <c r="F62" s="392"/>
    </row>
    <row r="63" spans="1:6" ht="15.75" customHeight="1">
      <c r="A63" s="120">
        <v>3</v>
      </c>
      <c r="B63" s="121" t="s">
        <v>7</v>
      </c>
      <c r="C63" s="122">
        <v>20</v>
      </c>
      <c r="D63" s="123" t="str">
        <f t="shared" si="4"/>
        <v>A1</v>
      </c>
      <c r="E63" s="393"/>
      <c r="F63" s="392"/>
    </row>
    <row r="64" spans="1:6" ht="15.75" customHeight="1">
      <c r="A64" s="120">
        <v>4</v>
      </c>
      <c r="B64" s="121" t="s">
        <v>8</v>
      </c>
      <c r="C64" s="122">
        <v>20</v>
      </c>
      <c r="D64" s="123" t="str">
        <f t="shared" si="4"/>
        <v>A1</v>
      </c>
      <c r="E64" s="393"/>
      <c r="F64" s="392"/>
    </row>
    <row r="65" spans="1:6" ht="15.75" customHeight="1">
      <c r="A65" s="120">
        <v>5</v>
      </c>
      <c r="B65" s="121" t="s">
        <v>9</v>
      </c>
      <c r="C65" s="122">
        <v>20</v>
      </c>
      <c r="D65" s="123" t="str">
        <f t="shared" si="4"/>
        <v>A1</v>
      </c>
      <c r="E65" s="393"/>
      <c r="F65" s="392"/>
    </row>
    <row r="66" spans="1:6" ht="15.75" customHeight="1">
      <c r="A66" s="124"/>
      <c r="B66" s="123" t="s">
        <v>10</v>
      </c>
      <c r="C66" s="122">
        <f>C61+C62+C63+C64+C65</f>
        <v>98.5</v>
      </c>
      <c r="D66" s="61" t="str">
        <f t="shared" ref="D66:D67" si="5">IF(C66&gt;=91,"A1",IF(C66&gt;=81,"A2",IF(C66&gt;=71,"B1",IF(C66&gt;=61,"B2",IF(C66&gt;=51,"C1",IF(C66&gt;=41,"C2",IF(C66&gt;=33,"D","E")))))))</f>
        <v>A1</v>
      </c>
      <c r="E66" s="393"/>
      <c r="F66" s="392"/>
    </row>
    <row r="67" spans="1:6" ht="15.75" customHeight="1">
      <c r="A67" s="124"/>
      <c r="B67" s="121"/>
      <c r="C67" s="123">
        <f>(C66/100)*100</f>
        <v>98.5</v>
      </c>
      <c r="D67" s="61" t="str">
        <f t="shared" si="5"/>
        <v>A1</v>
      </c>
      <c r="E67" s="394"/>
      <c r="F67" s="395"/>
    </row>
    <row r="68" spans="1:6" ht="15.75" customHeight="1">
      <c r="A68" s="420" t="s">
        <v>395</v>
      </c>
      <c r="B68" s="396" t="s">
        <v>68</v>
      </c>
      <c r="C68" s="397"/>
      <c r="D68" s="396" t="s">
        <v>69</v>
      </c>
      <c r="E68" s="400"/>
      <c r="F68" s="397"/>
    </row>
    <row r="69" spans="1:6" ht="15.75" customHeight="1">
      <c r="A69" s="419"/>
      <c r="B69" s="398"/>
      <c r="C69" s="399"/>
      <c r="D69" s="398"/>
      <c r="E69" s="398"/>
      <c r="F69" s="399"/>
    </row>
    <row r="70" spans="1:6" ht="15.75" customHeight="1">
      <c r="A70" s="125"/>
      <c r="B70" s="125"/>
      <c r="C70" s="125"/>
      <c r="D70" s="125"/>
      <c r="E70" s="125"/>
      <c r="F70" s="125"/>
    </row>
    <row r="71" spans="1:6" ht="15.75" customHeight="1">
      <c r="A71" s="125"/>
      <c r="B71" s="125"/>
      <c r="C71" s="125"/>
      <c r="D71" s="125"/>
      <c r="E71" s="409"/>
      <c r="F71" s="409"/>
    </row>
    <row r="74" spans="1:6" ht="15.75" customHeight="1">
      <c r="A74" s="108"/>
      <c r="B74" s="410" t="s">
        <v>49</v>
      </c>
      <c r="C74" s="411"/>
      <c r="D74" s="411"/>
      <c r="E74" s="411"/>
      <c r="F74" s="412"/>
    </row>
    <row r="75" spans="1:6" ht="15.75" customHeight="1">
      <c r="A75" s="110"/>
      <c r="B75" s="401" t="s">
        <v>50</v>
      </c>
      <c r="C75" s="402"/>
      <c r="D75" s="402"/>
      <c r="E75" s="402"/>
      <c r="F75" s="403"/>
    </row>
    <row r="76" spans="1:6" ht="15.75" customHeight="1">
      <c r="A76" s="110"/>
      <c r="B76" s="401" t="s">
        <v>51</v>
      </c>
      <c r="C76" s="402"/>
      <c r="D76" s="402"/>
      <c r="E76" s="402"/>
      <c r="F76" s="403"/>
    </row>
    <row r="77" spans="1:6" ht="15.75" customHeight="1">
      <c r="A77" s="110"/>
      <c r="B77" s="404" t="s">
        <v>52</v>
      </c>
      <c r="C77" s="402"/>
      <c r="D77" s="402"/>
      <c r="E77" s="402"/>
      <c r="F77" s="403"/>
    </row>
    <row r="78" spans="1:6" ht="15.75" customHeight="1">
      <c r="A78" s="110"/>
      <c r="B78" s="401" t="s">
        <v>53</v>
      </c>
      <c r="C78" s="402"/>
      <c r="D78" s="402"/>
      <c r="E78" s="402"/>
      <c r="F78" s="403"/>
    </row>
    <row r="79" spans="1:6" ht="15.75" customHeight="1">
      <c r="A79" s="413" t="s">
        <v>54</v>
      </c>
      <c r="B79" s="402"/>
      <c r="C79" s="402"/>
      <c r="D79" s="402"/>
      <c r="E79" s="402"/>
      <c r="F79" s="403"/>
    </row>
    <row r="80" spans="1:6" ht="15.75" customHeight="1">
      <c r="A80" s="111" t="s">
        <v>55</v>
      </c>
      <c r="B80" s="404" t="s">
        <v>56</v>
      </c>
      <c r="C80" s="403"/>
      <c r="D80" s="112" t="s">
        <v>57</v>
      </c>
      <c r="E80" s="414">
        <v>4</v>
      </c>
      <c r="F80" s="403"/>
    </row>
    <row r="81" spans="1:6" ht="15.75" customHeight="1">
      <c r="A81" s="111" t="s">
        <v>4</v>
      </c>
      <c r="B81" s="404" t="s">
        <v>75</v>
      </c>
      <c r="C81" s="403"/>
      <c r="D81" s="113"/>
      <c r="E81" s="405"/>
      <c r="F81" s="403"/>
    </row>
    <row r="82" spans="1:6" ht="15.75" customHeight="1">
      <c r="A82" s="111" t="s">
        <v>58</v>
      </c>
      <c r="B82" s="114">
        <v>1571</v>
      </c>
      <c r="C82" s="115"/>
      <c r="D82" s="113"/>
      <c r="E82" s="116"/>
      <c r="F82" s="117"/>
    </row>
    <row r="83" spans="1:6" ht="15.75" customHeight="1">
      <c r="A83" s="111" t="s">
        <v>59</v>
      </c>
      <c r="B83" s="389" t="s">
        <v>76</v>
      </c>
      <c r="C83" s="390"/>
      <c r="D83" s="113" t="s">
        <v>61</v>
      </c>
      <c r="E83" s="406" t="s">
        <v>77</v>
      </c>
      <c r="F83" s="407"/>
    </row>
    <row r="84" spans="1:6" ht="15.75" customHeight="1">
      <c r="A84" s="119" t="s">
        <v>63</v>
      </c>
      <c r="B84" s="113" t="s">
        <v>64</v>
      </c>
      <c r="C84" s="113" t="s">
        <v>65</v>
      </c>
      <c r="D84" s="113" t="s">
        <v>12</v>
      </c>
      <c r="E84" s="408" t="s">
        <v>66</v>
      </c>
      <c r="F84" s="403"/>
    </row>
    <row r="85" spans="1:6" ht="15.75" customHeight="1">
      <c r="A85" s="120">
        <v>1</v>
      </c>
      <c r="B85" s="121" t="s">
        <v>5</v>
      </c>
      <c r="C85" s="122">
        <v>13</v>
      </c>
      <c r="D85" s="123" t="str">
        <f t="shared" ref="D85:D89" si="6">IF(C85&gt;=18,"A1",IF(C85&gt;=16,"A2",IF(C85&gt;=14,"B1",IF(C85&gt;=12,"B2",IF(C85&gt;=10,"C1",IF(C85&gt;=8,"C2",IF(C85&gt;=6.5,"D","E")))))))</f>
        <v>B2</v>
      </c>
      <c r="E85" s="391" t="s">
        <v>396</v>
      </c>
      <c r="F85" s="392"/>
    </row>
    <row r="86" spans="1:6" ht="15.75" customHeight="1">
      <c r="A86" s="120">
        <v>2</v>
      </c>
      <c r="B86" s="121" t="s">
        <v>6</v>
      </c>
      <c r="C86" s="122">
        <v>17</v>
      </c>
      <c r="D86" s="123" t="str">
        <f t="shared" si="6"/>
        <v>A2</v>
      </c>
      <c r="E86" s="393"/>
      <c r="F86" s="392"/>
    </row>
    <row r="87" spans="1:6" ht="15.75" customHeight="1">
      <c r="A87" s="120">
        <v>3</v>
      </c>
      <c r="B87" s="121" t="s">
        <v>7</v>
      </c>
      <c r="C87" s="122">
        <v>15</v>
      </c>
      <c r="D87" s="123" t="str">
        <f t="shared" si="6"/>
        <v>B1</v>
      </c>
      <c r="E87" s="393"/>
      <c r="F87" s="392"/>
    </row>
    <row r="88" spans="1:6" ht="15.75" customHeight="1">
      <c r="A88" s="120">
        <v>4</v>
      </c>
      <c r="B88" s="121" t="s">
        <v>8</v>
      </c>
      <c r="C88" s="122">
        <v>13</v>
      </c>
      <c r="D88" s="123" t="str">
        <f t="shared" si="6"/>
        <v>B2</v>
      </c>
      <c r="E88" s="393"/>
      <c r="F88" s="392"/>
    </row>
    <row r="89" spans="1:6" ht="15.75" customHeight="1">
      <c r="A89" s="120">
        <v>5</v>
      </c>
      <c r="B89" s="121" t="s">
        <v>9</v>
      </c>
      <c r="C89" s="122">
        <v>15</v>
      </c>
      <c r="D89" s="123" t="str">
        <f t="shared" si="6"/>
        <v>B1</v>
      </c>
      <c r="E89" s="393"/>
      <c r="F89" s="392"/>
    </row>
    <row r="90" spans="1:6" ht="15.75" customHeight="1">
      <c r="A90" s="124"/>
      <c r="B90" s="123" t="s">
        <v>10</v>
      </c>
      <c r="C90" s="122">
        <f>C85+C86+C87+C88+C89</f>
        <v>73</v>
      </c>
      <c r="D90" s="61" t="str">
        <f t="shared" ref="D90:D91" si="7">IF(C90&gt;=91,"A1",IF(C90&gt;=81,"A2",IF(C90&gt;=71,"B1",IF(C90&gt;=61,"B2",IF(C90&gt;=51,"C1",IF(C90&gt;=41,"C2",IF(C90&gt;=33,"D","E")))))))</f>
        <v>B1</v>
      </c>
      <c r="E90" s="393"/>
      <c r="F90" s="392"/>
    </row>
    <row r="91" spans="1:6" ht="15.75" customHeight="1">
      <c r="A91" s="124"/>
      <c r="B91" s="121"/>
      <c r="C91" s="123">
        <f>(C90/100)*100</f>
        <v>73</v>
      </c>
      <c r="D91" s="61" t="str">
        <f t="shared" si="7"/>
        <v>B1</v>
      </c>
      <c r="E91" s="394"/>
      <c r="F91" s="395"/>
    </row>
    <row r="92" spans="1:6" ht="15.75" customHeight="1">
      <c r="A92" s="418" t="s">
        <v>391</v>
      </c>
      <c r="B92" s="396" t="s">
        <v>68</v>
      </c>
      <c r="C92" s="397"/>
      <c r="D92" s="396" t="s">
        <v>69</v>
      </c>
      <c r="E92" s="400"/>
      <c r="F92" s="397"/>
    </row>
    <row r="93" spans="1:6" ht="15.75" customHeight="1">
      <c r="A93" s="419"/>
      <c r="B93" s="398"/>
      <c r="C93" s="399"/>
      <c r="D93" s="398"/>
      <c r="E93" s="398"/>
      <c r="F93" s="399"/>
    </row>
    <row r="94" spans="1:6" ht="15.75" customHeight="1">
      <c r="A94" s="126"/>
      <c r="B94" s="126"/>
      <c r="C94" s="126"/>
      <c r="D94" s="126"/>
      <c r="E94" s="126"/>
      <c r="F94" s="126"/>
    </row>
    <row r="95" spans="1:6" ht="15.75" customHeight="1">
      <c r="A95" s="125"/>
      <c r="B95" s="125"/>
      <c r="C95" s="125"/>
      <c r="D95" s="125"/>
      <c r="E95" s="409"/>
      <c r="F95" s="409"/>
    </row>
    <row r="98" spans="1:6" ht="15.75" customHeight="1">
      <c r="A98" s="108"/>
      <c r="B98" s="410" t="s">
        <v>49</v>
      </c>
      <c r="C98" s="411"/>
      <c r="D98" s="411"/>
      <c r="E98" s="411"/>
      <c r="F98" s="412"/>
    </row>
    <row r="99" spans="1:6" ht="15.75" customHeight="1">
      <c r="A99" s="110"/>
      <c r="B99" s="401" t="s">
        <v>50</v>
      </c>
      <c r="C99" s="402"/>
      <c r="D99" s="402"/>
      <c r="E99" s="402"/>
      <c r="F99" s="403"/>
    </row>
    <row r="100" spans="1:6" ht="15.75" customHeight="1">
      <c r="A100" s="110"/>
      <c r="B100" s="401" t="s">
        <v>51</v>
      </c>
      <c r="C100" s="402"/>
      <c r="D100" s="402"/>
      <c r="E100" s="402"/>
      <c r="F100" s="403"/>
    </row>
    <row r="101" spans="1:6" ht="15.75" customHeight="1">
      <c r="A101" s="110"/>
      <c r="B101" s="404" t="s">
        <v>52</v>
      </c>
      <c r="C101" s="402"/>
      <c r="D101" s="402"/>
      <c r="E101" s="402"/>
      <c r="F101" s="403"/>
    </row>
    <row r="102" spans="1:6" ht="15.75" customHeight="1">
      <c r="A102" s="110"/>
      <c r="B102" s="401" t="s">
        <v>53</v>
      </c>
      <c r="C102" s="402"/>
      <c r="D102" s="402"/>
      <c r="E102" s="402"/>
      <c r="F102" s="403"/>
    </row>
    <row r="103" spans="1:6" ht="15.75" customHeight="1">
      <c r="A103" s="413" t="s">
        <v>54</v>
      </c>
      <c r="B103" s="402"/>
      <c r="C103" s="402"/>
      <c r="D103" s="402"/>
      <c r="E103" s="402"/>
      <c r="F103" s="403"/>
    </row>
    <row r="104" spans="1:6" ht="15.75" customHeight="1">
      <c r="A104" s="111" t="s">
        <v>55</v>
      </c>
      <c r="B104" s="404" t="s">
        <v>56</v>
      </c>
      <c r="C104" s="403"/>
      <c r="D104" s="112" t="s">
        <v>57</v>
      </c>
      <c r="E104" s="414">
        <v>5</v>
      </c>
      <c r="F104" s="403"/>
    </row>
    <row r="105" spans="1:6" ht="15.75" customHeight="1">
      <c r="A105" s="111" t="s">
        <v>4</v>
      </c>
      <c r="B105" s="404" t="s">
        <v>17</v>
      </c>
      <c r="C105" s="403"/>
      <c r="D105" s="113"/>
      <c r="E105" s="405"/>
      <c r="F105" s="403"/>
    </row>
    <row r="106" spans="1:6" ht="15.75" customHeight="1">
      <c r="A106" s="111" t="s">
        <v>58</v>
      </c>
      <c r="B106" s="114">
        <v>1405</v>
      </c>
      <c r="C106" s="115"/>
      <c r="D106" s="113"/>
      <c r="E106" s="116"/>
      <c r="F106" s="117"/>
    </row>
    <row r="107" spans="1:6" ht="15.75" customHeight="1">
      <c r="A107" s="111" t="s">
        <v>59</v>
      </c>
      <c r="B107" s="389" t="s">
        <v>78</v>
      </c>
      <c r="C107" s="390"/>
      <c r="D107" s="113" t="s">
        <v>61</v>
      </c>
      <c r="E107" s="406" t="s">
        <v>79</v>
      </c>
      <c r="F107" s="407"/>
    </row>
    <row r="108" spans="1:6" ht="15.75" customHeight="1">
      <c r="A108" s="119" t="s">
        <v>63</v>
      </c>
      <c r="B108" s="113" t="s">
        <v>64</v>
      </c>
      <c r="C108" s="113" t="s">
        <v>65</v>
      </c>
      <c r="D108" s="113" t="s">
        <v>12</v>
      </c>
      <c r="E108" s="408" t="s">
        <v>66</v>
      </c>
      <c r="F108" s="403"/>
    </row>
    <row r="109" spans="1:6" ht="15.75" customHeight="1">
      <c r="A109" s="120">
        <v>1</v>
      </c>
      <c r="B109" s="121" t="s">
        <v>5</v>
      </c>
      <c r="C109" s="122">
        <v>16.5</v>
      </c>
      <c r="D109" s="123" t="str">
        <f t="shared" ref="D109:D113" si="8">IF(C109&gt;=18,"A1",IF(C109&gt;=16,"A2",IF(C109&gt;=14,"B1",IF(C109&gt;=12,"B2",IF(C109&gt;=10,"C1",IF(C109&gt;=8,"C2",IF(C109&gt;=6.5,"D","E")))))))</f>
        <v>A2</v>
      </c>
      <c r="E109" s="391" t="s">
        <v>397</v>
      </c>
      <c r="F109" s="392"/>
    </row>
    <row r="110" spans="1:6" ht="15.75" customHeight="1">
      <c r="A110" s="120">
        <v>2</v>
      </c>
      <c r="B110" s="121" t="s">
        <v>6</v>
      </c>
      <c r="C110" s="122">
        <v>18.5</v>
      </c>
      <c r="D110" s="123" t="str">
        <f t="shared" si="8"/>
        <v>A1</v>
      </c>
      <c r="E110" s="393"/>
      <c r="F110" s="392"/>
    </row>
    <row r="111" spans="1:6" ht="15.75" customHeight="1">
      <c r="A111" s="120">
        <v>3</v>
      </c>
      <c r="B111" s="121" t="s">
        <v>7</v>
      </c>
      <c r="C111" s="122">
        <v>19.5</v>
      </c>
      <c r="D111" s="123" t="str">
        <f t="shared" si="8"/>
        <v>A1</v>
      </c>
      <c r="E111" s="393"/>
      <c r="F111" s="392"/>
    </row>
    <row r="112" spans="1:6" ht="15.75" customHeight="1">
      <c r="A112" s="120">
        <v>4</v>
      </c>
      <c r="B112" s="121" t="s">
        <v>8</v>
      </c>
      <c r="C112" s="122">
        <v>19</v>
      </c>
      <c r="D112" s="123" t="str">
        <f t="shared" si="8"/>
        <v>A1</v>
      </c>
      <c r="E112" s="393"/>
      <c r="F112" s="392"/>
    </row>
    <row r="113" spans="1:6" ht="15.75" customHeight="1">
      <c r="A113" s="120">
        <v>5</v>
      </c>
      <c r="B113" s="121" t="s">
        <v>9</v>
      </c>
      <c r="C113" s="122">
        <v>19</v>
      </c>
      <c r="D113" s="123" t="str">
        <f t="shared" si="8"/>
        <v>A1</v>
      </c>
      <c r="E113" s="393"/>
      <c r="F113" s="392"/>
    </row>
    <row r="114" spans="1:6" ht="15.75" customHeight="1">
      <c r="A114" s="124"/>
      <c r="B114" s="123" t="s">
        <v>10</v>
      </c>
      <c r="C114" s="122">
        <f>C109+C110+C111+C112+C113</f>
        <v>92.5</v>
      </c>
      <c r="D114" s="61" t="str">
        <f t="shared" ref="D114:D115" si="9">IF(C114&gt;=91,"A1",IF(C114&gt;=81,"A2",IF(C114&gt;=71,"B1",IF(C114&gt;=61,"B2",IF(C114&gt;=51,"C1",IF(C114&gt;=41,"C2",IF(C114&gt;=33,"D","E")))))))</f>
        <v>A1</v>
      </c>
      <c r="E114" s="393"/>
      <c r="F114" s="392"/>
    </row>
    <row r="115" spans="1:6" ht="15.75" customHeight="1">
      <c r="A115" s="124"/>
      <c r="B115" s="121"/>
      <c r="C115" s="123">
        <f>(C114/100)*100</f>
        <v>92.5</v>
      </c>
      <c r="D115" s="61" t="str">
        <f t="shared" si="9"/>
        <v>A1</v>
      </c>
      <c r="E115" s="394"/>
      <c r="F115" s="395"/>
    </row>
    <row r="116" spans="1:6" ht="15.75" customHeight="1">
      <c r="A116" s="418" t="s">
        <v>398</v>
      </c>
      <c r="B116" s="396" t="s">
        <v>68</v>
      </c>
      <c r="C116" s="397"/>
      <c r="D116" s="396" t="s">
        <v>69</v>
      </c>
      <c r="E116" s="400"/>
      <c r="F116" s="397"/>
    </row>
    <row r="117" spans="1:6" ht="15.75" customHeight="1">
      <c r="A117" s="419"/>
      <c r="B117" s="398"/>
      <c r="C117" s="399"/>
      <c r="D117" s="398"/>
      <c r="E117" s="398"/>
      <c r="F117" s="399"/>
    </row>
    <row r="118" spans="1:6" ht="15.75" customHeight="1">
      <c r="A118" s="126"/>
      <c r="B118" s="126"/>
      <c r="C118" s="126"/>
      <c r="D118" s="126"/>
      <c r="E118" s="126"/>
      <c r="F118" s="126"/>
    </row>
    <row r="119" spans="1:6" ht="15.75" customHeight="1">
      <c r="A119" s="126"/>
      <c r="B119" s="126"/>
      <c r="C119" s="126"/>
      <c r="D119" s="126"/>
      <c r="E119" s="400"/>
      <c r="F119" s="400"/>
    </row>
    <row r="122" spans="1:6" ht="15.75" customHeight="1">
      <c r="A122" s="108"/>
      <c r="B122" s="410" t="s">
        <v>49</v>
      </c>
      <c r="C122" s="411"/>
      <c r="D122" s="411"/>
      <c r="E122" s="411"/>
      <c r="F122" s="412"/>
    </row>
    <row r="123" spans="1:6" ht="15.75" customHeight="1">
      <c r="A123" s="110"/>
      <c r="B123" s="401" t="s">
        <v>50</v>
      </c>
      <c r="C123" s="402"/>
      <c r="D123" s="402"/>
      <c r="E123" s="402"/>
      <c r="F123" s="403"/>
    </row>
    <row r="124" spans="1:6" ht="15.75" customHeight="1">
      <c r="A124" s="110"/>
      <c r="B124" s="401" t="s">
        <v>51</v>
      </c>
      <c r="C124" s="402"/>
      <c r="D124" s="402"/>
      <c r="E124" s="402"/>
      <c r="F124" s="403"/>
    </row>
    <row r="125" spans="1:6" ht="15.75" customHeight="1">
      <c r="A125" s="110"/>
      <c r="B125" s="404" t="s">
        <v>52</v>
      </c>
      <c r="C125" s="402"/>
      <c r="D125" s="402"/>
      <c r="E125" s="402"/>
      <c r="F125" s="403"/>
    </row>
    <row r="126" spans="1:6" ht="15.75" customHeight="1">
      <c r="A126" s="110"/>
      <c r="B126" s="401" t="s">
        <v>53</v>
      </c>
      <c r="C126" s="402"/>
      <c r="D126" s="402"/>
      <c r="E126" s="402"/>
      <c r="F126" s="403"/>
    </row>
    <row r="127" spans="1:6" ht="15.75" customHeight="1">
      <c r="A127" s="413" t="s">
        <v>54</v>
      </c>
      <c r="B127" s="402"/>
      <c r="C127" s="402"/>
      <c r="D127" s="402"/>
      <c r="E127" s="402"/>
      <c r="F127" s="403"/>
    </row>
    <row r="128" spans="1:6" ht="15.75" customHeight="1">
      <c r="A128" s="111" t="s">
        <v>55</v>
      </c>
      <c r="B128" s="404" t="s">
        <v>56</v>
      </c>
      <c r="C128" s="403"/>
      <c r="D128" s="112" t="s">
        <v>57</v>
      </c>
      <c r="E128" s="414">
        <v>6</v>
      </c>
      <c r="F128" s="403"/>
    </row>
    <row r="129" spans="1:6" ht="15.75" customHeight="1">
      <c r="A129" s="111" t="s">
        <v>4</v>
      </c>
      <c r="B129" s="404" t="s">
        <v>80</v>
      </c>
      <c r="C129" s="403"/>
      <c r="D129" s="113"/>
      <c r="E129" s="405"/>
      <c r="F129" s="403"/>
    </row>
    <row r="130" spans="1:6" ht="15.75" customHeight="1">
      <c r="A130" s="111" t="s">
        <v>58</v>
      </c>
      <c r="B130" s="114">
        <v>1432</v>
      </c>
      <c r="C130" s="115"/>
      <c r="D130" s="113"/>
      <c r="E130" s="116"/>
      <c r="F130" s="117"/>
    </row>
    <row r="131" spans="1:6" ht="15.75" customHeight="1">
      <c r="A131" s="111" t="s">
        <v>59</v>
      </c>
      <c r="B131" s="389" t="s">
        <v>81</v>
      </c>
      <c r="C131" s="390"/>
      <c r="D131" s="113" t="s">
        <v>61</v>
      </c>
      <c r="E131" s="406" t="s">
        <v>82</v>
      </c>
      <c r="F131" s="407"/>
    </row>
    <row r="132" spans="1:6" ht="15.75" customHeight="1">
      <c r="A132" s="119" t="s">
        <v>63</v>
      </c>
      <c r="B132" s="113" t="s">
        <v>64</v>
      </c>
      <c r="C132" s="113" t="s">
        <v>65</v>
      </c>
      <c r="D132" s="113" t="s">
        <v>12</v>
      </c>
      <c r="E132" s="408" t="s">
        <v>66</v>
      </c>
      <c r="F132" s="403"/>
    </row>
    <row r="133" spans="1:6" ht="15.75" customHeight="1">
      <c r="A133" s="120">
        <v>1</v>
      </c>
      <c r="B133" s="121" t="s">
        <v>5</v>
      </c>
      <c r="C133" s="122">
        <v>20</v>
      </c>
      <c r="D133" s="123" t="str">
        <f t="shared" ref="D133:D137" si="10">IF(C133&gt;=18,"A1",IF(C133&gt;=16,"A2",IF(C133&gt;=14,"B1",IF(C133&gt;=12,"B2",IF(C133&gt;=10,"C1",IF(C133&gt;=8,"C2",IF(C133&gt;=6.5,"D","E")))))))</f>
        <v>A1</v>
      </c>
      <c r="E133" s="391" t="s">
        <v>397</v>
      </c>
      <c r="F133" s="392"/>
    </row>
    <row r="134" spans="1:6" ht="15.75" customHeight="1">
      <c r="A134" s="120">
        <v>2</v>
      </c>
      <c r="B134" s="121" t="s">
        <v>6</v>
      </c>
      <c r="C134" s="122">
        <v>20</v>
      </c>
      <c r="D134" s="123" t="str">
        <f t="shared" si="10"/>
        <v>A1</v>
      </c>
      <c r="E134" s="393"/>
      <c r="F134" s="392"/>
    </row>
    <row r="135" spans="1:6" ht="15.75" customHeight="1">
      <c r="A135" s="120">
        <v>3</v>
      </c>
      <c r="B135" s="121" t="s">
        <v>7</v>
      </c>
      <c r="C135" s="122">
        <v>19</v>
      </c>
      <c r="D135" s="123" t="str">
        <f t="shared" si="10"/>
        <v>A1</v>
      </c>
      <c r="E135" s="393"/>
      <c r="F135" s="392"/>
    </row>
    <row r="136" spans="1:6" ht="15.75" customHeight="1">
      <c r="A136" s="120">
        <v>4</v>
      </c>
      <c r="B136" s="121" t="s">
        <v>8</v>
      </c>
      <c r="C136" s="122">
        <v>19</v>
      </c>
      <c r="D136" s="123" t="str">
        <f t="shared" si="10"/>
        <v>A1</v>
      </c>
      <c r="E136" s="393"/>
      <c r="F136" s="392"/>
    </row>
    <row r="137" spans="1:6" ht="15.75" customHeight="1">
      <c r="A137" s="120">
        <v>5</v>
      </c>
      <c r="B137" s="121" t="s">
        <v>9</v>
      </c>
      <c r="C137" s="122">
        <v>14.5</v>
      </c>
      <c r="D137" s="123" t="str">
        <f t="shared" si="10"/>
        <v>B1</v>
      </c>
      <c r="E137" s="393"/>
      <c r="F137" s="392"/>
    </row>
    <row r="138" spans="1:6" ht="15.75" customHeight="1">
      <c r="A138" s="124"/>
      <c r="B138" s="123" t="s">
        <v>10</v>
      </c>
      <c r="C138" s="122">
        <f>C133+C134+C135+C136+C137</f>
        <v>92.5</v>
      </c>
      <c r="D138" s="61" t="str">
        <f t="shared" ref="D138:D139" si="11">IF(C138&gt;=91,"A1",IF(C138&gt;=81,"A2",IF(C138&gt;=71,"B1",IF(C138&gt;=61,"B2",IF(C138&gt;=51,"C1",IF(C138&gt;=41,"C2",IF(C138&gt;=33,"D","E")))))))</f>
        <v>A1</v>
      </c>
      <c r="E138" s="393"/>
      <c r="F138" s="392"/>
    </row>
    <row r="139" spans="1:6" ht="15.75" customHeight="1">
      <c r="A139" s="124"/>
      <c r="B139" s="121"/>
      <c r="C139" s="123">
        <f>(C138/100)*100</f>
        <v>92.5</v>
      </c>
      <c r="D139" s="61" t="str">
        <f t="shared" si="11"/>
        <v>A1</v>
      </c>
      <c r="E139" s="394"/>
      <c r="F139" s="395"/>
    </row>
    <row r="140" spans="1:6" ht="15.75" customHeight="1">
      <c r="A140" s="418" t="s">
        <v>391</v>
      </c>
      <c r="B140" s="396" t="s">
        <v>68</v>
      </c>
      <c r="C140" s="397"/>
      <c r="D140" s="396" t="s">
        <v>69</v>
      </c>
      <c r="E140" s="400"/>
      <c r="F140" s="397"/>
    </row>
    <row r="141" spans="1:6" ht="15.75" customHeight="1">
      <c r="A141" s="419"/>
      <c r="B141" s="398"/>
      <c r="C141" s="399"/>
      <c r="D141" s="398"/>
      <c r="E141" s="398"/>
      <c r="F141" s="399"/>
    </row>
    <row r="142" spans="1:6" ht="15.75" customHeight="1">
      <c r="A142" s="126"/>
      <c r="B142" s="126"/>
      <c r="C142" s="126"/>
      <c r="D142" s="126"/>
      <c r="E142" s="126"/>
      <c r="F142" s="126"/>
    </row>
    <row r="143" spans="1:6" ht="15.75" customHeight="1">
      <c r="A143" s="126"/>
      <c r="B143" s="126"/>
      <c r="C143" s="126"/>
      <c r="D143" s="126"/>
      <c r="E143" s="400"/>
      <c r="F143" s="400"/>
    </row>
    <row r="146" spans="1:6" ht="15.75" customHeight="1">
      <c r="A146" s="108"/>
      <c r="B146" s="410" t="s">
        <v>49</v>
      </c>
      <c r="C146" s="411"/>
      <c r="D146" s="411"/>
      <c r="E146" s="411"/>
      <c r="F146" s="412"/>
    </row>
    <row r="147" spans="1:6" ht="15.75" customHeight="1">
      <c r="A147" s="110"/>
      <c r="B147" s="401" t="s">
        <v>50</v>
      </c>
      <c r="C147" s="402"/>
      <c r="D147" s="402"/>
      <c r="E147" s="402"/>
      <c r="F147" s="403"/>
    </row>
    <row r="148" spans="1:6" ht="15.75" customHeight="1">
      <c r="A148" s="110"/>
      <c r="B148" s="401" t="s">
        <v>51</v>
      </c>
      <c r="C148" s="402"/>
      <c r="D148" s="402"/>
      <c r="E148" s="402"/>
      <c r="F148" s="403"/>
    </row>
    <row r="149" spans="1:6" ht="15.75" customHeight="1">
      <c r="A149" s="110"/>
      <c r="B149" s="404" t="s">
        <v>52</v>
      </c>
      <c r="C149" s="402"/>
      <c r="D149" s="402"/>
      <c r="E149" s="402"/>
      <c r="F149" s="403"/>
    </row>
    <row r="150" spans="1:6" ht="15.75" customHeight="1">
      <c r="A150" s="110"/>
      <c r="B150" s="401" t="s">
        <v>53</v>
      </c>
      <c r="C150" s="402"/>
      <c r="D150" s="402"/>
      <c r="E150" s="402"/>
      <c r="F150" s="403"/>
    </row>
    <row r="151" spans="1:6" ht="15.75" customHeight="1">
      <c r="A151" s="413" t="s">
        <v>54</v>
      </c>
      <c r="B151" s="402"/>
      <c r="C151" s="402"/>
      <c r="D151" s="402"/>
      <c r="E151" s="402"/>
      <c r="F151" s="403"/>
    </row>
    <row r="152" spans="1:6" ht="15.75" customHeight="1">
      <c r="A152" s="111" t="s">
        <v>55</v>
      </c>
      <c r="B152" s="404" t="s">
        <v>56</v>
      </c>
      <c r="C152" s="403"/>
      <c r="D152" s="112" t="s">
        <v>57</v>
      </c>
      <c r="E152" s="414">
        <v>7</v>
      </c>
      <c r="F152" s="403"/>
    </row>
    <row r="153" spans="1:6" ht="15.75" customHeight="1">
      <c r="A153" s="111" t="s">
        <v>4</v>
      </c>
      <c r="B153" s="404" t="s">
        <v>19</v>
      </c>
      <c r="C153" s="403"/>
      <c r="D153" s="113"/>
      <c r="E153" s="405"/>
      <c r="F153" s="403"/>
    </row>
    <row r="154" spans="1:6" ht="15.75" customHeight="1">
      <c r="A154" s="111" t="s">
        <v>58</v>
      </c>
      <c r="B154" s="114">
        <v>1256</v>
      </c>
      <c r="C154" s="115"/>
      <c r="D154" s="113"/>
      <c r="E154" s="116"/>
      <c r="F154" s="117"/>
    </row>
    <row r="155" spans="1:6" ht="15.75" customHeight="1">
      <c r="A155" s="111" t="s">
        <v>59</v>
      </c>
      <c r="B155" s="389" t="s">
        <v>83</v>
      </c>
      <c r="C155" s="390"/>
      <c r="D155" s="113" t="s">
        <v>61</v>
      </c>
      <c r="E155" s="406" t="s">
        <v>84</v>
      </c>
      <c r="F155" s="407"/>
    </row>
    <row r="156" spans="1:6" ht="15.75" customHeight="1">
      <c r="A156" s="119" t="s">
        <v>63</v>
      </c>
      <c r="B156" s="113" t="s">
        <v>64</v>
      </c>
      <c r="C156" s="113" t="s">
        <v>65</v>
      </c>
      <c r="D156" s="113" t="s">
        <v>12</v>
      </c>
      <c r="E156" s="408" t="s">
        <v>66</v>
      </c>
      <c r="F156" s="403"/>
    </row>
    <row r="157" spans="1:6" ht="15.75" customHeight="1">
      <c r="A157" s="120">
        <v>1</v>
      </c>
      <c r="B157" s="121" t="s">
        <v>5</v>
      </c>
      <c r="C157" s="122">
        <v>19</v>
      </c>
      <c r="D157" s="123" t="str">
        <f t="shared" ref="D157:D161" si="12">IF(C157&gt;=18,"A1",IF(C157&gt;=16,"A2",IF(C157&gt;=14,"B1",IF(C157&gt;=12,"B2",IF(C157&gt;=10,"C1",IF(C157&gt;=8,"C2",IF(C157&gt;=6.5,"D","E")))))))</f>
        <v>A1</v>
      </c>
      <c r="E157" s="391" t="s">
        <v>205</v>
      </c>
      <c r="F157" s="392"/>
    </row>
    <row r="158" spans="1:6" ht="15.75" customHeight="1">
      <c r="A158" s="120">
        <v>2</v>
      </c>
      <c r="B158" s="121" t="s">
        <v>6</v>
      </c>
      <c r="C158" s="122">
        <v>19</v>
      </c>
      <c r="D158" s="123" t="str">
        <f t="shared" si="12"/>
        <v>A1</v>
      </c>
      <c r="E158" s="393"/>
      <c r="F158" s="392"/>
    </row>
    <row r="159" spans="1:6" ht="15.75" customHeight="1">
      <c r="A159" s="120">
        <v>3</v>
      </c>
      <c r="B159" s="121" t="s">
        <v>7</v>
      </c>
      <c r="C159" s="122">
        <v>19</v>
      </c>
      <c r="D159" s="123" t="str">
        <f t="shared" si="12"/>
        <v>A1</v>
      </c>
      <c r="E159" s="393"/>
      <c r="F159" s="392"/>
    </row>
    <row r="160" spans="1:6" ht="15.75" customHeight="1">
      <c r="A160" s="120">
        <v>4</v>
      </c>
      <c r="B160" s="121" t="s">
        <v>8</v>
      </c>
      <c r="C160" s="122">
        <v>20</v>
      </c>
      <c r="D160" s="123" t="str">
        <f t="shared" si="12"/>
        <v>A1</v>
      </c>
      <c r="E160" s="393"/>
      <c r="F160" s="392"/>
    </row>
    <row r="161" spans="1:6" ht="15.75" customHeight="1">
      <c r="A161" s="120">
        <v>5</v>
      </c>
      <c r="B161" s="121" t="s">
        <v>9</v>
      </c>
      <c r="C161" s="122">
        <v>20</v>
      </c>
      <c r="D161" s="123" t="str">
        <f t="shared" si="12"/>
        <v>A1</v>
      </c>
      <c r="E161" s="393"/>
      <c r="F161" s="392"/>
    </row>
    <row r="162" spans="1:6" ht="15.75" customHeight="1">
      <c r="A162" s="124"/>
      <c r="B162" s="123" t="s">
        <v>10</v>
      </c>
      <c r="C162" s="122">
        <f>C157+C158+C159+C160+C161</f>
        <v>97</v>
      </c>
      <c r="D162" s="61" t="str">
        <f t="shared" ref="D162:D163" si="13">IF(C162&gt;=91,"A1",IF(C162&gt;=81,"A2",IF(C162&gt;=71,"B1",IF(C162&gt;=61,"B2",IF(C162&gt;=51,"C1",IF(C162&gt;=41,"C2",IF(C162&gt;=33,"D","E")))))))</f>
        <v>A1</v>
      </c>
      <c r="E162" s="393"/>
      <c r="F162" s="392"/>
    </row>
    <row r="163" spans="1:6" ht="15.75" customHeight="1">
      <c r="A163" s="124"/>
      <c r="B163" s="121"/>
      <c r="C163" s="123">
        <f>(C162/100)*100</f>
        <v>97</v>
      </c>
      <c r="D163" s="61" t="str">
        <f t="shared" si="13"/>
        <v>A1</v>
      </c>
      <c r="E163" s="394"/>
      <c r="F163" s="395"/>
    </row>
    <row r="164" spans="1:6" ht="15.75" customHeight="1">
      <c r="A164" s="418" t="s">
        <v>391</v>
      </c>
      <c r="B164" s="396" t="s">
        <v>68</v>
      </c>
      <c r="C164" s="397"/>
      <c r="D164" s="396" t="s">
        <v>69</v>
      </c>
      <c r="E164" s="400"/>
      <c r="F164" s="397"/>
    </row>
    <row r="165" spans="1:6" ht="15.75" customHeight="1">
      <c r="A165" s="419"/>
      <c r="B165" s="398"/>
      <c r="C165" s="399"/>
      <c r="D165" s="398"/>
      <c r="E165" s="398"/>
      <c r="F165" s="399"/>
    </row>
    <row r="166" spans="1:6" ht="15.75" customHeight="1">
      <c r="A166" s="125"/>
      <c r="B166" s="125"/>
      <c r="C166" s="125"/>
      <c r="D166" s="125"/>
      <c r="E166" s="125"/>
      <c r="F166" s="125"/>
    </row>
    <row r="167" spans="1:6" ht="15.75" customHeight="1">
      <c r="A167" s="125"/>
      <c r="B167" s="125"/>
      <c r="C167" s="125"/>
      <c r="D167" s="125"/>
      <c r="E167" s="409"/>
      <c r="F167" s="409"/>
    </row>
    <row r="168" spans="1:6" ht="15.75" customHeight="1">
      <c r="A168" s="108"/>
      <c r="B168" s="410" t="s">
        <v>49</v>
      </c>
      <c r="C168" s="411"/>
      <c r="D168" s="411"/>
      <c r="E168" s="411"/>
      <c r="F168" s="412"/>
    </row>
    <row r="169" spans="1:6" ht="15.75" customHeight="1">
      <c r="A169" s="110"/>
      <c r="B169" s="401" t="s">
        <v>50</v>
      </c>
      <c r="C169" s="402"/>
      <c r="D169" s="402"/>
      <c r="E169" s="402"/>
      <c r="F169" s="403"/>
    </row>
    <row r="170" spans="1:6" ht="15.75" customHeight="1">
      <c r="A170" s="110"/>
      <c r="B170" s="401" t="s">
        <v>51</v>
      </c>
      <c r="C170" s="402"/>
      <c r="D170" s="402"/>
      <c r="E170" s="402"/>
      <c r="F170" s="403"/>
    </row>
    <row r="171" spans="1:6" ht="15.75" customHeight="1">
      <c r="A171" s="110"/>
      <c r="B171" s="404" t="s">
        <v>52</v>
      </c>
      <c r="C171" s="402"/>
      <c r="D171" s="402"/>
      <c r="E171" s="402"/>
      <c r="F171" s="403"/>
    </row>
    <row r="172" spans="1:6" ht="15.75" customHeight="1">
      <c r="A172" s="110"/>
      <c r="B172" s="401" t="s">
        <v>53</v>
      </c>
      <c r="C172" s="402"/>
      <c r="D172" s="402"/>
      <c r="E172" s="402"/>
      <c r="F172" s="403"/>
    </row>
    <row r="173" spans="1:6" ht="15.75" customHeight="1">
      <c r="A173" s="413" t="s">
        <v>54</v>
      </c>
      <c r="B173" s="402"/>
      <c r="C173" s="402"/>
      <c r="D173" s="402"/>
      <c r="E173" s="402"/>
      <c r="F173" s="403"/>
    </row>
    <row r="174" spans="1:6" ht="15.75" customHeight="1">
      <c r="A174" s="111" t="s">
        <v>55</v>
      </c>
      <c r="B174" s="404" t="s">
        <v>56</v>
      </c>
      <c r="C174" s="403"/>
      <c r="D174" s="112" t="s">
        <v>57</v>
      </c>
      <c r="E174" s="414">
        <v>8</v>
      </c>
      <c r="F174" s="403"/>
    </row>
    <row r="175" spans="1:6" ht="15.75" customHeight="1">
      <c r="A175" s="111" t="s">
        <v>4</v>
      </c>
      <c r="B175" s="404" t="s">
        <v>20</v>
      </c>
      <c r="C175" s="403"/>
      <c r="D175" s="113"/>
      <c r="E175" s="405"/>
      <c r="F175" s="403"/>
    </row>
    <row r="176" spans="1:6" ht="15.75" customHeight="1">
      <c r="A176" s="111" t="s">
        <v>58</v>
      </c>
      <c r="B176" s="114">
        <v>1414</v>
      </c>
      <c r="C176" s="115"/>
      <c r="D176" s="113"/>
      <c r="E176" s="116"/>
      <c r="F176" s="117"/>
    </row>
    <row r="177" spans="1:7" ht="15.75" customHeight="1">
      <c r="A177" s="111" t="s">
        <v>59</v>
      </c>
      <c r="B177" s="389" t="s">
        <v>85</v>
      </c>
      <c r="C177" s="390"/>
      <c r="D177" s="113" t="s">
        <v>61</v>
      </c>
      <c r="E177" s="406" t="s">
        <v>86</v>
      </c>
      <c r="F177" s="407"/>
    </row>
    <row r="178" spans="1:7" ht="15.75" customHeight="1">
      <c r="A178" s="119" t="s">
        <v>63</v>
      </c>
      <c r="B178" s="113" t="s">
        <v>64</v>
      </c>
      <c r="C178" s="113" t="s">
        <v>65</v>
      </c>
      <c r="D178" s="113" t="s">
        <v>12</v>
      </c>
      <c r="E178" s="408" t="s">
        <v>66</v>
      </c>
      <c r="F178" s="403"/>
    </row>
    <row r="179" spans="1:7" ht="15.75" customHeight="1">
      <c r="A179" s="120">
        <v>1</v>
      </c>
      <c r="B179" s="121" t="s">
        <v>5</v>
      </c>
      <c r="C179" s="122">
        <v>14.5</v>
      </c>
      <c r="D179" s="123" t="str">
        <f t="shared" ref="D179:D183" si="14">IF(C179&gt;=18,"A1",IF(C179&gt;=16,"A2",IF(C179&gt;=14,"B1",IF(C179&gt;=12,"B2",IF(C179&gt;=10,"C1",IF(C179&gt;=8,"C2",IF(C179&gt;=6.5,"D","E")))))))</f>
        <v>B1</v>
      </c>
      <c r="E179" s="391" t="s">
        <v>203</v>
      </c>
      <c r="F179" s="392"/>
      <c r="G179" s="127"/>
    </row>
    <row r="180" spans="1:7" ht="15.75" customHeight="1">
      <c r="A180" s="120">
        <v>2</v>
      </c>
      <c r="B180" s="121" t="s">
        <v>6</v>
      </c>
      <c r="C180" s="122">
        <v>17.5</v>
      </c>
      <c r="D180" s="123" t="str">
        <f t="shared" si="14"/>
        <v>A2</v>
      </c>
      <c r="E180" s="393"/>
      <c r="F180" s="392"/>
      <c r="G180" s="127"/>
    </row>
    <row r="181" spans="1:7" ht="15.75" customHeight="1">
      <c r="A181" s="120">
        <v>3</v>
      </c>
      <c r="B181" s="121" t="s">
        <v>7</v>
      </c>
      <c r="C181" s="122">
        <v>15</v>
      </c>
      <c r="D181" s="123" t="str">
        <f t="shared" si="14"/>
        <v>B1</v>
      </c>
      <c r="E181" s="393"/>
      <c r="F181" s="392"/>
      <c r="G181" s="127"/>
    </row>
    <row r="182" spans="1:7" ht="15.75" customHeight="1">
      <c r="A182" s="120">
        <v>4</v>
      </c>
      <c r="B182" s="121" t="s">
        <v>8</v>
      </c>
      <c r="C182" s="122">
        <v>17</v>
      </c>
      <c r="D182" s="123" t="str">
        <f t="shared" si="14"/>
        <v>A2</v>
      </c>
      <c r="E182" s="393"/>
      <c r="F182" s="392"/>
      <c r="G182" s="127"/>
    </row>
    <row r="183" spans="1:7" ht="15.75" customHeight="1">
      <c r="A183" s="120">
        <v>5</v>
      </c>
      <c r="B183" s="121" t="s">
        <v>9</v>
      </c>
      <c r="C183" s="122">
        <v>15.5</v>
      </c>
      <c r="D183" s="123" t="str">
        <f t="shared" si="14"/>
        <v>B1</v>
      </c>
      <c r="E183" s="393"/>
      <c r="F183" s="392"/>
      <c r="G183" s="127"/>
    </row>
    <row r="184" spans="1:7" ht="15.75" customHeight="1">
      <c r="A184" s="124"/>
      <c r="B184" s="123" t="s">
        <v>10</v>
      </c>
      <c r="C184" s="122">
        <f>C179+C180+C181+C182+C183</f>
        <v>79.5</v>
      </c>
      <c r="D184" s="61" t="str">
        <f t="shared" ref="D184:D185" si="15">IF(C184&gt;=91,"A1",IF(C184&gt;=81,"A2",IF(C184&gt;=71,"B1",IF(C184&gt;=61,"B2",IF(C184&gt;=51,"C1",IF(C184&gt;=41,"C2",IF(C184&gt;=33,"D","E")))))))</f>
        <v>B1</v>
      </c>
      <c r="E184" s="393"/>
      <c r="F184" s="392"/>
      <c r="G184" s="127"/>
    </row>
    <row r="185" spans="1:7" ht="15.75" customHeight="1">
      <c r="A185" s="124"/>
      <c r="B185" s="121"/>
      <c r="C185" s="123">
        <f>(C184/100)*100</f>
        <v>79.5</v>
      </c>
      <c r="D185" s="61" t="str">
        <f t="shared" si="15"/>
        <v>B1</v>
      </c>
      <c r="E185" s="394"/>
      <c r="F185" s="395"/>
      <c r="G185" s="127"/>
    </row>
    <row r="186" spans="1:7" ht="15.75" customHeight="1">
      <c r="A186" s="418" t="s">
        <v>391</v>
      </c>
      <c r="B186" s="396" t="s">
        <v>68</v>
      </c>
      <c r="C186" s="397"/>
      <c r="D186" s="396" t="s">
        <v>69</v>
      </c>
      <c r="E186" s="400"/>
      <c r="F186" s="397"/>
      <c r="G186" s="127"/>
    </row>
    <row r="187" spans="1:7" ht="15.75" customHeight="1">
      <c r="A187" s="419"/>
      <c r="B187" s="398"/>
      <c r="C187" s="399"/>
      <c r="D187" s="398"/>
      <c r="E187" s="398"/>
      <c r="F187" s="399"/>
      <c r="G187" s="127"/>
    </row>
    <row r="188" spans="1:7" ht="15.75" customHeight="1">
      <c r="A188" s="125"/>
      <c r="B188" s="125"/>
      <c r="C188" s="125"/>
      <c r="D188" s="125"/>
      <c r="E188" s="125"/>
      <c r="F188" s="125"/>
    </row>
    <row r="189" spans="1:7" ht="15.75" customHeight="1">
      <c r="A189" s="125"/>
      <c r="B189" s="125"/>
      <c r="C189" s="125"/>
      <c r="D189" s="125"/>
      <c r="E189" s="409"/>
      <c r="F189" s="409"/>
    </row>
    <row r="190" spans="1:7" ht="15.75" customHeight="1">
      <c r="A190" s="108"/>
      <c r="B190" s="410" t="s">
        <v>49</v>
      </c>
      <c r="C190" s="411"/>
      <c r="D190" s="411"/>
      <c r="E190" s="411"/>
      <c r="F190" s="412"/>
    </row>
    <row r="191" spans="1:7" ht="15.75" customHeight="1">
      <c r="A191" s="110"/>
      <c r="B191" s="401" t="s">
        <v>50</v>
      </c>
      <c r="C191" s="402"/>
      <c r="D191" s="402"/>
      <c r="E191" s="402"/>
      <c r="F191" s="403"/>
    </row>
    <row r="192" spans="1:7" ht="15.75" customHeight="1">
      <c r="A192" s="110"/>
      <c r="B192" s="401" t="s">
        <v>51</v>
      </c>
      <c r="C192" s="402"/>
      <c r="D192" s="402"/>
      <c r="E192" s="402"/>
      <c r="F192" s="403"/>
    </row>
    <row r="193" spans="1:6" ht="15.75" customHeight="1">
      <c r="A193" s="110"/>
      <c r="B193" s="404" t="s">
        <v>52</v>
      </c>
      <c r="C193" s="402"/>
      <c r="D193" s="402"/>
      <c r="E193" s="402"/>
      <c r="F193" s="403"/>
    </row>
    <row r="194" spans="1:6" ht="15.75" customHeight="1">
      <c r="A194" s="110"/>
      <c r="B194" s="401" t="s">
        <v>53</v>
      </c>
      <c r="C194" s="402"/>
      <c r="D194" s="402"/>
      <c r="E194" s="402"/>
      <c r="F194" s="403"/>
    </row>
    <row r="195" spans="1:6" ht="15.75" customHeight="1">
      <c r="A195" s="413" t="s">
        <v>54</v>
      </c>
      <c r="B195" s="402"/>
      <c r="C195" s="402"/>
      <c r="D195" s="402"/>
      <c r="E195" s="402"/>
      <c r="F195" s="403"/>
    </row>
    <row r="196" spans="1:6" ht="15.75" customHeight="1">
      <c r="A196" s="111" t="s">
        <v>55</v>
      </c>
      <c r="B196" s="404" t="s">
        <v>56</v>
      </c>
      <c r="C196" s="403"/>
      <c r="D196" s="112" t="s">
        <v>57</v>
      </c>
      <c r="E196" s="414">
        <v>9</v>
      </c>
      <c r="F196" s="403"/>
    </row>
    <row r="197" spans="1:6" ht="15.75" customHeight="1">
      <c r="A197" s="111" t="s">
        <v>4</v>
      </c>
      <c r="B197" s="404" t="s">
        <v>87</v>
      </c>
      <c r="C197" s="403"/>
      <c r="D197" s="113"/>
      <c r="E197" s="405"/>
      <c r="F197" s="403"/>
    </row>
    <row r="198" spans="1:6" ht="15.75" customHeight="1">
      <c r="A198" s="111" t="s">
        <v>58</v>
      </c>
      <c r="B198" s="114">
        <v>1570</v>
      </c>
      <c r="C198" s="115"/>
      <c r="D198" s="113"/>
      <c r="E198" s="116"/>
      <c r="F198" s="117"/>
    </row>
    <row r="199" spans="1:6" ht="15.75" customHeight="1">
      <c r="A199" s="111" t="s">
        <v>59</v>
      </c>
      <c r="B199" s="389" t="s">
        <v>88</v>
      </c>
      <c r="C199" s="390"/>
      <c r="D199" s="113" t="s">
        <v>61</v>
      </c>
      <c r="E199" s="406" t="s">
        <v>89</v>
      </c>
      <c r="F199" s="407"/>
    </row>
    <row r="200" spans="1:6" ht="15.75" customHeight="1">
      <c r="A200" s="119" t="s">
        <v>63</v>
      </c>
      <c r="B200" s="113" t="s">
        <v>64</v>
      </c>
      <c r="C200" s="113" t="s">
        <v>65</v>
      </c>
      <c r="D200" s="113" t="s">
        <v>12</v>
      </c>
      <c r="E200" s="408" t="s">
        <v>66</v>
      </c>
      <c r="F200" s="403"/>
    </row>
    <row r="201" spans="1:6" ht="15.75" customHeight="1">
      <c r="A201" s="120">
        <v>1</v>
      </c>
      <c r="B201" s="121" t="s">
        <v>5</v>
      </c>
      <c r="C201" s="122">
        <v>12.5</v>
      </c>
      <c r="D201" s="123" t="str">
        <f t="shared" ref="D201:D205" si="16">IF(C201&gt;=18,"A1",IF(C201&gt;=16,"A2",IF(C201&gt;=14,"B1",IF(C201&gt;=12,"B2",IF(C201&gt;=10,"C1",IF(C201&gt;=8,"C2",IF(C201&gt;=6.5,"D","E")))))))</f>
        <v>B2</v>
      </c>
      <c r="E201" s="391" t="s">
        <v>399</v>
      </c>
      <c r="F201" s="392"/>
    </row>
    <row r="202" spans="1:6" ht="15.75" customHeight="1">
      <c r="A202" s="120">
        <v>2</v>
      </c>
      <c r="B202" s="121" t="s">
        <v>6</v>
      </c>
      <c r="C202" s="122">
        <v>11.5</v>
      </c>
      <c r="D202" s="123" t="str">
        <f t="shared" si="16"/>
        <v>C1</v>
      </c>
      <c r="E202" s="393"/>
      <c r="F202" s="392"/>
    </row>
    <row r="203" spans="1:6" ht="15.75" customHeight="1">
      <c r="A203" s="120">
        <v>3</v>
      </c>
      <c r="B203" s="121" t="s">
        <v>7</v>
      </c>
      <c r="C203" s="122">
        <v>14</v>
      </c>
      <c r="D203" s="123" t="str">
        <f t="shared" si="16"/>
        <v>B1</v>
      </c>
      <c r="E203" s="393"/>
      <c r="F203" s="392"/>
    </row>
    <row r="204" spans="1:6" ht="15.75" customHeight="1">
      <c r="A204" s="120">
        <v>4</v>
      </c>
      <c r="B204" s="121" t="s">
        <v>8</v>
      </c>
      <c r="C204" s="122">
        <v>14.5</v>
      </c>
      <c r="D204" s="123" t="str">
        <f t="shared" si="16"/>
        <v>B1</v>
      </c>
      <c r="E204" s="393"/>
      <c r="F204" s="392"/>
    </row>
    <row r="205" spans="1:6" ht="15.75" customHeight="1">
      <c r="A205" s="120">
        <v>5</v>
      </c>
      <c r="B205" s="121" t="s">
        <v>9</v>
      </c>
      <c r="C205" s="122">
        <v>14</v>
      </c>
      <c r="D205" s="123" t="str">
        <f t="shared" si="16"/>
        <v>B1</v>
      </c>
      <c r="E205" s="393"/>
      <c r="F205" s="392"/>
    </row>
    <row r="206" spans="1:6" ht="15.75" customHeight="1">
      <c r="A206" s="124"/>
      <c r="B206" s="123" t="s">
        <v>10</v>
      </c>
      <c r="C206" s="122">
        <f>C201+C202+C203+C204+C205</f>
        <v>66.5</v>
      </c>
      <c r="D206" s="61" t="str">
        <f t="shared" ref="D206:D207" si="17">IF(C206&gt;=91,"A1",IF(C206&gt;=81,"A2",IF(C206&gt;=71,"B1",IF(C206&gt;=61,"B2",IF(C206&gt;=51,"C1",IF(C206&gt;=41,"C2",IF(C206&gt;=33,"D","E")))))))</f>
        <v>B2</v>
      </c>
      <c r="E206" s="393"/>
      <c r="F206" s="392"/>
    </row>
    <row r="207" spans="1:6" ht="15.75" customHeight="1">
      <c r="A207" s="124"/>
      <c r="B207" s="121"/>
      <c r="C207" s="123">
        <f>(C206/100)*100</f>
        <v>66.5</v>
      </c>
      <c r="D207" s="61" t="str">
        <f t="shared" si="17"/>
        <v>B2</v>
      </c>
      <c r="E207" s="394"/>
      <c r="F207" s="395"/>
    </row>
    <row r="208" spans="1:6" ht="15.75" customHeight="1">
      <c r="A208" s="418" t="s">
        <v>400</v>
      </c>
      <c r="B208" s="396" t="s">
        <v>68</v>
      </c>
      <c r="C208" s="397"/>
      <c r="D208" s="396" t="s">
        <v>69</v>
      </c>
      <c r="E208" s="400"/>
      <c r="F208" s="397"/>
    </row>
    <row r="209" spans="1:6" ht="15.75" customHeight="1">
      <c r="A209" s="419"/>
      <c r="B209" s="398"/>
      <c r="C209" s="399"/>
      <c r="D209" s="398"/>
      <c r="E209" s="398"/>
      <c r="F209" s="399"/>
    </row>
    <row r="210" spans="1:6" ht="15.75" customHeight="1">
      <c r="A210" s="125"/>
      <c r="B210" s="125"/>
      <c r="C210" s="125"/>
      <c r="D210" s="125"/>
      <c r="E210" s="125"/>
      <c r="F210" s="125"/>
    </row>
    <row r="211" spans="1:6" ht="15.75" customHeight="1">
      <c r="A211" s="108"/>
      <c r="B211" s="410" t="s">
        <v>49</v>
      </c>
      <c r="C211" s="411"/>
      <c r="D211" s="411"/>
      <c r="E211" s="411"/>
      <c r="F211" s="412"/>
    </row>
    <row r="212" spans="1:6" ht="15.75" customHeight="1">
      <c r="A212" s="110"/>
      <c r="B212" s="401" t="s">
        <v>50</v>
      </c>
      <c r="C212" s="402"/>
      <c r="D212" s="402"/>
      <c r="E212" s="402"/>
      <c r="F212" s="403"/>
    </row>
    <row r="213" spans="1:6" ht="15.75" customHeight="1">
      <c r="A213" s="110"/>
      <c r="B213" s="401" t="s">
        <v>51</v>
      </c>
      <c r="C213" s="402"/>
      <c r="D213" s="402"/>
      <c r="E213" s="402"/>
      <c r="F213" s="403"/>
    </row>
    <row r="214" spans="1:6" ht="15.75" customHeight="1">
      <c r="A214" s="110"/>
      <c r="B214" s="404" t="s">
        <v>52</v>
      </c>
      <c r="C214" s="402"/>
      <c r="D214" s="402"/>
      <c r="E214" s="402"/>
      <c r="F214" s="403"/>
    </row>
    <row r="215" spans="1:6" ht="15.75" customHeight="1">
      <c r="A215" s="110"/>
      <c r="B215" s="401" t="s">
        <v>53</v>
      </c>
      <c r="C215" s="402"/>
      <c r="D215" s="402"/>
      <c r="E215" s="402"/>
      <c r="F215" s="403"/>
    </row>
    <row r="216" spans="1:6" ht="15.75" customHeight="1">
      <c r="A216" s="413" t="s">
        <v>54</v>
      </c>
      <c r="B216" s="402"/>
      <c r="C216" s="402"/>
      <c r="D216" s="402"/>
      <c r="E216" s="402"/>
      <c r="F216" s="403"/>
    </row>
    <row r="217" spans="1:6" ht="15.75" customHeight="1">
      <c r="A217" s="111" t="s">
        <v>55</v>
      </c>
      <c r="B217" s="404" t="s">
        <v>56</v>
      </c>
      <c r="C217" s="403"/>
      <c r="D217" s="112" t="s">
        <v>57</v>
      </c>
      <c r="E217" s="414">
        <v>10</v>
      </c>
      <c r="F217" s="403"/>
    </row>
    <row r="218" spans="1:6" ht="15.75" customHeight="1">
      <c r="A218" s="111" t="s">
        <v>4</v>
      </c>
      <c r="B218" s="404" t="s">
        <v>22</v>
      </c>
      <c r="C218" s="403"/>
      <c r="D218" s="113"/>
      <c r="E218" s="405"/>
      <c r="F218" s="403"/>
    </row>
    <row r="219" spans="1:6" ht="15.75" customHeight="1">
      <c r="A219" s="111" t="s">
        <v>58</v>
      </c>
      <c r="B219" s="114">
        <v>1410</v>
      </c>
      <c r="C219" s="115"/>
      <c r="D219" s="113"/>
      <c r="E219" s="116"/>
      <c r="F219" s="117"/>
    </row>
    <row r="220" spans="1:6" ht="15.75" customHeight="1">
      <c r="A220" s="111" t="s">
        <v>59</v>
      </c>
      <c r="B220" s="389" t="s">
        <v>90</v>
      </c>
      <c r="C220" s="390"/>
      <c r="D220" s="113" t="s">
        <v>61</v>
      </c>
      <c r="E220" s="406" t="s">
        <v>293</v>
      </c>
      <c r="F220" s="407"/>
    </row>
    <row r="221" spans="1:6" ht="15.75" customHeight="1">
      <c r="A221" s="119" t="s">
        <v>63</v>
      </c>
      <c r="B221" s="113" t="s">
        <v>64</v>
      </c>
      <c r="C221" s="113" t="s">
        <v>65</v>
      </c>
      <c r="D221" s="113" t="s">
        <v>12</v>
      </c>
      <c r="E221" s="408" t="s">
        <v>66</v>
      </c>
      <c r="F221" s="403"/>
    </row>
    <row r="222" spans="1:6" ht="15.75" customHeight="1">
      <c r="A222" s="120">
        <v>1</v>
      </c>
      <c r="B222" s="121" t="s">
        <v>5</v>
      </c>
      <c r="C222" s="122">
        <v>15.5</v>
      </c>
      <c r="D222" s="123" t="str">
        <f t="shared" ref="D222:D226" si="18">IF(C222&gt;=18,"A1",IF(C222&gt;=16,"A2",IF(C222&gt;=14,"B1",IF(C222&gt;=12,"B2",IF(C222&gt;=10,"C1",IF(C222&gt;=8,"C2",IF(C222&gt;=6.5,"D","E")))))))</f>
        <v>B1</v>
      </c>
      <c r="E222" s="391" t="s">
        <v>209</v>
      </c>
      <c r="F222" s="392"/>
    </row>
    <row r="223" spans="1:6" ht="15.75" customHeight="1">
      <c r="A223" s="120">
        <v>2</v>
      </c>
      <c r="B223" s="121" t="s">
        <v>6</v>
      </c>
      <c r="C223" s="122">
        <v>16.5</v>
      </c>
      <c r="D223" s="123" t="str">
        <f t="shared" si="18"/>
        <v>A2</v>
      </c>
      <c r="E223" s="393"/>
      <c r="F223" s="392"/>
    </row>
    <row r="224" spans="1:6" ht="15.75" customHeight="1">
      <c r="A224" s="120">
        <v>3</v>
      </c>
      <c r="B224" s="121" t="s">
        <v>7</v>
      </c>
      <c r="C224" s="122">
        <v>18</v>
      </c>
      <c r="D224" s="123" t="str">
        <f t="shared" si="18"/>
        <v>A1</v>
      </c>
      <c r="E224" s="393"/>
      <c r="F224" s="392"/>
    </row>
    <row r="225" spans="1:6" ht="15.75" customHeight="1">
      <c r="A225" s="120">
        <v>4</v>
      </c>
      <c r="B225" s="121" t="s">
        <v>8</v>
      </c>
      <c r="C225" s="122">
        <v>15.5</v>
      </c>
      <c r="D225" s="123" t="str">
        <f t="shared" si="18"/>
        <v>B1</v>
      </c>
      <c r="E225" s="393"/>
      <c r="F225" s="392"/>
    </row>
    <row r="226" spans="1:6" ht="15.75" customHeight="1">
      <c r="A226" s="120">
        <v>5</v>
      </c>
      <c r="B226" s="121" t="s">
        <v>9</v>
      </c>
      <c r="C226" s="122">
        <v>15.5</v>
      </c>
      <c r="D226" s="123" t="str">
        <f t="shared" si="18"/>
        <v>B1</v>
      </c>
      <c r="E226" s="393"/>
      <c r="F226" s="392"/>
    </row>
    <row r="227" spans="1:6" ht="15.75" customHeight="1">
      <c r="A227" s="124"/>
      <c r="B227" s="123" t="s">
        <v>10</v>
      </c>
      <c r="C227" s="122">
        <f>C222+C223+C224+C225+C226</f>
        <v>81</v>
      </c>
      <c r="D227" s="61" t="str">
        <f t="shared" ref="D227:D228" si="19">IF(C227&gt;=91,"A1",IF(C227&gt;=81,"A2",IF(C227&gt;=71,"B1",IF(C227&gt;=61,"B2",IF(C227&gt;=51,"C1",IF(C227&gt;=41,"C2",IF(C227&gt;=33,"D","E")))))))</f>
        <v>A2</v>
      </c>
      <c r="E227" s="393"/>
      <c r="F227" s="392"/>
    </row>
    <row r="228" spans="1:6" ht="15.75" customHeight="1">
      <c r="A228" s="124"/>
      <c r="B228" s="121"/>
      <c r="C228" s="123">
        <f>(C227/100)*100</f>
        <v>81</v>
      </c>
      <c r="D228" s="61" t="str">
        <f t="shared" si="19"/>
        <v>A2</v>
      </c>
      <c r="E228" s="394"/>
      <c r="F228" s="395"/>
    </row>
    <row r="229" spans="1:6" ht="15.75" customHeight="1">
      <c r="A229" s="418" t="s">
        <v>400</v>
      </c>
      <c r="B229" s="396" t="s">
        <v>68</v>
      </c>
      <c r="C229" s="397"/>
      <c r="D229" s="396" t="s">
        <v>69</v>
      </c>
      <c r="E229" s="400"/>
      <c r="F229" s="397"/>
    </row>
    <row r="230" spans="1:6" ht="15.75" customHeight="1">
      <c r="A230" s="419"/>
      <c r="B230" s="398"/>
      <c r="C230" s="399"/>
      <c r="D230" s="398"/>
      <c r="E230" s="398"/>
      <c r="F230" s="399"/>
    </row>
    <row r="231" spans="1:6" ht="15.75" customHeight="1">
      <c r="A231" s="126"/>
      <c r="B231" s="126"/>
      <c r="C231" s="126"/>
      <c r="D231" s="126"/>
      <c r="E231" s="126"/>
      <c r="F231" s="126"/>
    </row>
    <row r="232" spans="1:6" ht="15.75" customHeight="1">
      <c r="A232" s="108"/>
      <c r="B232" s="410" t="s">
        <v>49</v>
      </c>
      <c r="C232" s="411"/>
      <c r="D232" s="411"/>
      <c r="E232" s="411"/>
      <c r="F232" s="412"/>
    </row>
    <row r="233" spans="1:6" ht="15.75" customHeight="1">
      <c r="A233" s="110"/>
      <c r="B233" s="401" t="s">
        <v>50</v>
      </c>
      <c r="C233" s="402"/>
      <c r="D233" s="402"/>
      <c r="E233" s="402"/>
      <c r="F233" s="403"/>
    </row>
    <row r="234" spans="1:6" ht="15.75" customHeight="1">
      <c r="A234" s="110"/>
      <c r="B234" s="401" t="s">
        <v>51</v>
      </c>
      <c r="C234" s="402"/>
      <c r="D234" s="402"/>
      <c r="E234" s="402"/>
      <c r="F234" s="403"/>
    </row>
    <row r="235" spans="1:6" ht="15.75" customHeight="1">
      <c r="A235" s="110"/>
      <c r="B235" s="404" t="s">
        <v>52</v>
      </c>
      <c r="C235" s="402"/>
      <c r="D235" s="402"/>
      <c r="E235" s="402"/>
      <c r="F235" s="403"/>
    </row>
    <row r="236" spans="1:6" ht="15.75" customHeight="1">
      <c r="A236" s="110"/>
      <c r="B236" s="401" t="s">
        <v>53</v>
      </c>
      <c r="C236" s="402"/>
      <c r="D236" s="402"/>
      <c r="E236" s="402"/>
      <c r="F236" s="403"/>
    </row>
    <row r="237" spans="1:6" ht="15.75" customHeight="1">
      <c r="A237" s="413" t="s">
        <v>54</v>
      </c>
      <c r="B237" s="402"/>
      <c r="C237" s="402"/>
      <c r="D237" s="402"/>
      <c r="E237" s="402"/>
      <c r="F237" s="403"/>
    </row>
    <row r="238" spans="1:6" ht="15.75" customHeight="1">
      <c r="A238" s="111" t="s">
        <v>55</v>
      </c>
      <c r="B238" s="404" t="s">
        <v>56</v>
      </c>
      <c r="C238" s="403"/>
      <c r="D238" s="112" t="s">
        <v>57</v>
      </c>
      <c r="E238" s="414">
        <v>11</v>
      </c>
      <c r="F238" s="403"/>
    </row>
    <row r="239" spans="1:6" ht="15.75" customHeight="1">
      <c r="A239" s="111" t="s">
        <v>4</v>
      </c>
      <c r="B239" s="404" t="s">
        <v>23</v>
      </c>
      <c r="C239" s="403"/>
      <c r="D239" s="113"/>
      <c r="E239" s="405"/>
      <c r="F239" s="403"/>
    </row>
    <row r="240" spans="1:6" ht="15.75" customHeight="1">
      <c r="A240" s="111" t="s">
        <v>58</v>
      </c>
      <c r="B240" s="114">
        <v>1377</v>
      </c>
      <c r="C240" s="115"/>
      <c r="D240" s="113"/>
      <c r="E240" s="116"/>
      <c r="F240" s="117"/>
    </row>
    <row r="241" spans="1:7" ht="15.75" customHeight="1">
      <c r="A241" s="111" t="s">
        <v>59</v>
      </c>
      <c r="B241" s="389" t="s">
        <v>92</v>
      </c>
      <c r="C241" s="390"/>
      <c r="D241" s="113" t="s">
        <v>61</v>
      </c>
      <c r="E241" s="406" t="s">
        <v>93</v>
      </c>
      <c r="F241" s="407"/>
    </row>
    <row r="242" spans="1:7" ht="15.75" customHeight="1">
      <c r="A242" s="119" t="s">
        <v>63</v>
      </c>
      <c r="B242" s="113" t="s">
        <v>64</v>
      </c>
      <c r="C242" s="113" t="s">
        <v>65</v>
      </c>
      <c r="D242" s="113" t="s">
        <v>12</v>
      </c>
      <c r="E242" s="408" t="s">
        <v>66</v>
      </c>
      <c r="F242" s="403"/>
    </row>
    <row r="243" spans="1:7" ht="15.75" customHeight="1">
      <c r="A243" s="120">
        <v>1</v>
      </c>
      <c r="B243" s="121" t="s">
        <v>5</v>
      </c>
      <c r="C243" s="122">
        <v>20</v>
      </c>
      <c r="D243" s="123" t="str">
        <f t="shared" ref="D243:D247" si="20">IF(C243&gt;=18,"A1",IF(C243&gt;=16,"A2",IF(C243&gt;=14,"B1",IF(C243&gt;=12,"B2",IF(C243&gt;=10,"C1",IF(C243&gt;=8,"C2",IF(C243&gt;=6.5,"D","E")))))))</f>
        <v>A1</v>
      </c>
      <c r="E243" s="391" t="s">
        <v>390</v>
      </c>
      <c r="F243" s="392"/>
      <c r="G243" s="127"/>
    </row>
    <row r="244" spans="1:7" ht="15.75" customHeight="1">
      <c r="A244" s="120">
        <v>2</v>
      </c>
      <c r="B244" s="121" t="s">
        <v>6</v>
      </c>
      <c r="C244" s="122">
        <v>20</v>
      </c>
      <c r="D244" s="123" t="str">
        <f t="shared" si="20"/>
        <v>A1</v>
      </c>
      <c r="E244" s="393"/>
      <c r="F244" s="392"/>
      <c r="G244" s="127"/>
    </row>
    <row r="245" spans="1:7" ht="15.75" customHeight="1">
      <c r="A245" s="120">
        <v>3</v>
      </c>
      <c r="B245" s="121" t="s">
        <v>7</v>
      </c>
      <c r="C245" s="122">
        <v>20</v>
      </c>
      <c r="D245" s="123" t="str">
        <f t="shared" si="20"/>
        <v>A1</v>
      </c>
      <c r="E245" s="393"/>
      <c r="F245" s="392"/>
      <c r="G245" s="127"/>
    </row>
    <row r="246" spans="1:7" ht="15.75" customHeight="1">
      <c r="A246" s="120">
        <v>4</v>
      </c>
      <c r="B246" s="121" t="s">
        <v>8</v>
      </c>
      <c r="C246" s="122">
        <v>20</v>
      </c>
      <c r="D246" s="123" t="str">
        <f t="shared" si="20"/>
        <v>A1</v>
      </c>
      <c r="E246" s="393"/>
      <c r="F246" s="392"/>
      <c r="G246" s="127"/>
    </row>
    <row r="247" spans="1:7" ht="15.75" customHeight="1">
      <c r="A247" s="120">
        <v>5</v>
      </c>
      <c r="B247" s="121" t="s">
        <v>9</v>
      </c>
      <c r="C247" s="122">
        <v>20</v>
      </c>
      <c r="D247" s="123" t="str">
        <f t="shared" si="20"/>
        <v>A1</v>
      </c>
      <c r="E247" s="393"/>
      <c r="F247" s="392"/>
      <c r="G247" s="127"/>
    </row>
    <row r="248" spans="1:7" ht="15.75" customHeight="1">
      <c r="A248" s="124"/>
      <c r="B248" s="123" t="s">
        <v>10</v>
      </c>
      <c r="C248" s="122">
        <f>C243+C244+C245+C246+C247</f>
        <v>100</v>
      </c>
      <c r="D248" s="61" t="str">
        <f t="shared" ref="D248:D249" si="21">IF(C248&gt;=91,"A1",IF(C248&gt;=81,"A2",IF(C248&gt;=71,"B1",IF(C248&gt;=61,"B2",IF(C248&gt;=51,"C1",IF(C248&gt;=41,"C2",IF(C248&gt;=33,"D","E")))))))</f>
        <v>A1</v>
      </c>
      <c r="E248" s="393"/>
      <c r="F248" s="392"/>
      <c r="G248" s="127"/>
    </row>
    <row r="249" spans="1:7" ht="15.75" customHeight="1">
      <c r="A249" s="124"/>
      <c r="B249" s="121"/>
      <c r="C249" s="123">
        <f>(C248/100)*100</f>
        <v>100</v>
      </c>
      <c r="D249" s="61" t="str">
        <f t="shared" si="21"/>
        <v>A1</v>
      </c>
      <c r="E249" s="394"/>
      <c r="F249" s="395"/>
      <c r="G249" s="127"/>
    </row>
    <row r="250" spans="1:7" ht="15.75" customHeight="1">
      <c r="A250" s="418" t="s">
        <v>401</v>
      </c>
      <c r="B250" s="396" t="s">
        <v>68</v>
      </c>
      <c r="C250" s="397"/>
      <c r="D250" s="396" t="s">
        <v>69</v>
      </c>
      <c r="E250" s="400"/>
      <c r="F250" s="397"/>
      <c r="G250" s="127"/>
    </row>
    <row r="251" spans="1:7" ht="15.75" customHeight="1">
      <c r="A251" s="419"/>
      <c r="B251" s="398"/>
      <c r="C251" s="399"/>
      <c r="D251" s="398"/>
      <c r="E251" s="398"/>
      <c r="F251" s="399"/>
      <c r="G251" s="127"/>
    </row>
    <row r="252" spans="1:7" ht="15.75" customHeight="1">
      <c r="A252" s="125"/>
      <c r="B252" s="125"/>
      <c r="C252" s="125"/>
      <c r="D252" s="125"/>
      <c r="E252" s="125"/>
      <c r="F252" s="125"/>
    </row>
    <row r="253" spans="1:7" ht="15.75" customHeight="1">
      <c r="A253" s="108"/>
      <c r="B253" s="410" t="s">
        <v>49</v>
      </c>
      <c r="C253" s="411"/>
      <c r="D253" s="411"/>
      <c r="E253" s="411"/>
      <c r="F253" s="412"/>
    </row>
    <row r="254" spans="1:7" ht="15.75" customHeight="1">
      <c r="A254" s="110"/>
      <c r="B254" s="401" t="s">
        <v>50</v>
      </c>
      <c r="C254" s="402"/>
      <c r="D254" s="402"/>
      <c r="E254" s="402"/>
      <c r="F254" s="403"/>
    </row>
    <row r="255" spans="1:7" ht="15.75" customHeight="1">
      <c r="A255" s="110"/>
      <c r="B255" s="401" t="s">
        <v>51</v>
      </c>
      <c r="C255" s="402"/>
      <c r="D255" s="402"/>
      <c r="E255" s="402"/>
      <c r="F255" s="403"/>
    </row>
    <row r="256" spans="1:7" ht="15.75" customHeight="1">
      <c r="A256" s="110"/>
      <c r="B256" s="404" t="s">
        <v>52</v>
      </c>
      <c r="C256" s="402"/>
      <c r="D256" s="402"/>
      <c r="E256" s="402"/>
      <c r="F256" s="403"/>
    </row>
    <row r="257" spans="1:6" ht="15.75" customHeight="1">
      <c r="A257" s="110"/>
      <c r="B257" s="401" t="s">
        <v>53</v>
      </c>
      <c r="C257" s="402"/>
      <c r="D257" s="402"/>
      <c r="E257" s="402"/>
      <c r="F257" s="403"/>
    </row>
    <row r="258" spans="1:6" ht="15.75" customHeight="1">
      <c r="A258" s="413" t="s">
        <v>54</v>
      </c>
      <c r="B258" s="402"/>
      <c r="C258" s="402"/>
      <c r="D258" s="402"/>
      <c r="E258" s="402"/>
      <c r="F258" s="403"/>
    </row>
    <row r="259" spans="1:6" ht="15.75" customHeight="1">
      <c r="A259" s="111" t="s">
        <v>55</v>
      </c>
      <c r="B259" s="404" t="s">
        <v>56</v>
      </c>
      <c r="C259" s="403"/>
      <c r="D259" s="112" t="s">
        <v>57</v>
      </c>
      <c r="E259" s="414">
        <v>12</v>
      </c>
      <c r="F259" s="403"/>
    </row>
    <row r="260" spans="1:6" ht="15.75" customHeight="1">
      <c r="A260" s="111" t="s">
        <v>4</v>
      </c>
      <c r="B260" s="404" t="s">
        <v>24</v>
      </c>
      <c r="C260" s="403"/>
      <c r="D260" s="113"/>
      <c r="E260" s="405"/>
      <c r="F260" s="403"/>
    </row>
    <row r="261" spans="1:6" ht="15.75" customHeight="1">
      <c r="A261" s="111" t="s">
        <v>58</v>
      </c>
      <c r="B261" s="114">
        <v>1469</v>
      </c>
      <c r="C261" s="115"/>
      <c r="D261" s="113"/>
      <c r="E261" s="116"/>
      <c r="F261" s="117"/>
    </row>
    <row r="262" spans="1:6" ht="15.75" customHeight="1">
      <c r="A262" s="111" t="s">
        <v>59</v>
      </c>
      <c r="B262" s="389" t="s">
        <v>94</v>
      </c>
      <c r="C262" s="390"/>
      <c r="D262" s="113" t="s">
        <v>61</v>
      </c>
      <c r="E262" s="406" t="s">
        <v>95</v>
      </c>
      <c r="F262" s="407"/>
    </row>
    <row r="263" spans="1:6" ht="15.75" customHeight="1">
      <c r="A263" s="119" t="s">
        <v>63</v>
      </c>
      <c r="B263" s="113" t="s">
        <v>64</v>
      </c>
      <c r="C263" s="113" t="s">
        <v>65</v>
      </c>
      <c r="D263" s="113" t="s">
        <v>12</v>
      </c>
      <c r="E263" s="408" t="s">
        <v>66</v>
      </c>
      <c r="F263" s="403"/>
    </row>
    <row r="264" spans="1:6" ht="15.75" customHeight="1">
      <c r="A264" s="120">
        <v>1</v>
      </c>
      <c r="B264" s="121" t="s">
        <v>5</v>
      </c>
      <c r="C264" s="122">
        <v>18.5</v>
      </c>
      <c r="D264" s="123" t="str">
        <f t="shared" ref="D264:D268" si="22">IF(C264&gt;=18,"A1",IF(C264&gt;=16,"A2",IF(C264&gt;=14,"B1",IF(C264&gt;=12,"B2",IF(C264&gt;=10,"C1",IF(C264&gt;=8,"C2",IF(C264&gt;=6.5,"D","E")))))))</f>
        <v>A1</v>
      </c>
      <c r="E264" s="391" t="s">
        <v>202</v>
      </c>
      <c r="F264" s="392"/>
    </row>
    <row r="265" spans="1:6" ht="15.75" customHeight="1">
      <c r="A265" s="120">
        <v>2</v>
      </c>
      <c r="B265" s="121" t="s">
        <v>6</v>
      </c>
      <c r="C265" s="122">
        <v>17.5</v>
      </c>
      <c r="D265" s="123" t="str">
        <f t="shared" si="22"/>
        <v>A2</v>
      </c>
      <c r="E265" s="393"/>
      <c r="F265" s="392"/>
    </row>
    <row r="266" spans="1:6" ht="15.75" customHeight="1">
      <c r="A266" s="120">
        <v>3</v>
      </c>
      <c r="B266" s="121" t="s">
        <v>7</v>
      </c>
      <c r="C266" s="122">
        <v>17.5</v>
      </c>
      <c r="D266" s="123" t="str">
        <f t="shared" si="22"/>
        <v>A2</v>
      </c>
      <c r="E266" s="393"/>
      <c r="F266" s="392"/>
    </row>
    <row r="267" spans="1:6" ht="15.75" customHeight="1">
      <c r="A267" s="120">
        <v>4</v>
      </c>
      <c r="B267" s="121" t="s">
        <v>8</v>
      </c>
      <c r="C267" s="122">
        <v>17</v>
      </c>
      <c r="D267" s="123" t="str">
        <f t="shared" si="22"/>
        <v>A2</v>
      </c>
      <c r="E267" s="393"/>
      <c r="F267" s="392"/>
    </row>
    <row r="268" spans="1:6" ht="15.75" customHeight="1">
      <c r="A268" s="120">
        <v>5</v>
      </c>
      <c r="B268" s="121" t="s">
        <v>9</v>
      </c>
      <c r="C268" s="122">
        <v>19</v>
      </c>
      <c r="D268" s="123" t="str">
        <f t="shared" si="22"/>
        <v>A1</v>
      </c>
      <c r="E268" s="393"/>
      <c r="F268" s="392"/>
    </row>
    <row r="269" spans="1:6" ht="15.75" customHeight="1">
      <c r="A269" s="124"/>
      <c r="B269" s="123" t="s">
        <v>10</v>
      </c>
      <c r="C269" s="122">
        <f>C264+C265+C266+C267+C268</f>
        <v>89.5</v>
      </c>
      <c r="D269" s="61" t="str">
        <f t="shared" ref="D269:D270" si="23">IF(C269&gt;=91,"A1",IF(C269&gt;=81,"A2",IF(C269&gt;=71,"B1",IF(C269&gt;=61,"B2",IF(C269&gt;=51,"C1",IF(C269&gt;=41,"C2",IF(C269&gt;=33,"D","E")))))))</f>
        <v>A2</v>
      </c>
      <c r="E269" s="393"/>
      <c r="F269" s="392"/>
    </row>
    <row r="270" spans="1:6" ht="15.75" customHeight="1">
      <c r="A270" s="124"/>
      <c r="B270" s="121"/>
      <c r="C270" s="123">
        <f>(C269/100)*100</f>
        <v>89.5</v>
      </c>
      <c r="D270" s="61" t="str">
        <f t="shared" si="23"/>
        <v>A2</v>
      </c>
      <c r="E270" s="394"/>
      <c r="F270" s="395"/>
    </row>
    <row r="271" spans="1:6" ht="15.75" customHeight="1">
      <c r="A271" s="418" t="s">
        <v>400</v>
      </c>
      <c r="B271" s="396" t="s">
        <v>68</v>
      </c>
      <c r="C271" s="397"/>
      <c r="D271" s="396" t="s">
        <v>69</v>
      </c>
      <c r="E271" s="400"/>
      <c r="F271" s="397"/>
    </row>
    <row r="272" spans="1:6" ht="15.75" customHeight="1">
      <c r="A272" s="419"/>
      <c r="B272" s="398"/>
      <c r="C272" s="399"/>
      <c r="D272" s="398"/>
      <c r="E272" s="398"/>
      <c r="F272" s="399"/>
    </row>
    <row r="273" spans="1:7" ht="15.75" customHeight="1">
      <c r="A273" s="125"/>
      <c r="B273" s="125"/>
      <c r="C273" s="125"/>
      <c r="D273" s="125"/>
      <c r="E273" s="125"/>
      <c r="F273" s="125"/>
    </row>
    <row r="274" spans="1:7" ht="15.75" customHeight="1">
      <c r="A274" s="108"/>
      <c r="B274" s="410" t="s">
        <v>49</v>
      </c>
      <c r="C274" s="411"/>
      <c r="D274" s="411"/>
      <c r="E274" s="411"/>
      <c r="F274" s="412"/>
    </row>
    <row r="275" spans="1:7" ht="15.75" customHeight="1">
      <c r="A275" s="110"/>
      <c r="B275" s="401" t="s">
        <v>50</v>
      </c>
      <c r="C275" s="402"/>
      <c r="D275" s="402"/>
      <c r="E275" s="402"/>
      <c r="F275" s="403"/>
    </row>
    <row r="276" spans="1:7" ht="15.75" customHeight="1">
      <c r="A276" s="110"/>
      <c r="B276" s="401" t="s">
        <v>51</v>
      </c>
      <c r="C276" s="402"/>
      <c r="D276" s="402"/>
      <c r="E276" s="402"/>
      <c r="F276" s="403"/>
    </row>
    <row r="277" spans="1:7" ht="15.75" customHeight="1">
      <c r="A277" s="110"/>
      <c r="B277" s="404" t="s">
        <v>52</v>
      </c>
      <c r="C277" s="402"/>
      <c r="D277" s="402"/>
      <c r="E277" s="402"/>
      <c r="F277" s="403"/>
    </row>
    <row r="278" spans="1:7" ht="15.75" customHeight="1">
      <c r="A278" s="110"/>
      <c r="B278" s="401" t="s">
        <v>53</v>
      </c>
      <c r="C278" s="402"/>
      <c r="D278" s="402"/>
      <c r="E278" s="402"/>
      <c r="F278" s="403"/>
    </row>
    <row r="279" spans="1:7" ht="15.75" customHeight="1">
      <c r="A279" s="413" t="s">
        <v>54</v>
      </c>
      <c r="B279" s="402"/>
      <c r="C279" s="402"/>
      <c r="D279" s="402"/>
      <c r="E279" s="402"/>
      <c r="F279" s="403"/>
    </row>
    <row r="280" spans="1:7" ht="15.75" customHeight="1">
      <c r="A280" s="111" t="s">
        <v>55</v>
      </c>
      <c r="B280" s="404" t="s">
        <v>56</v>
      </c>
      <c r="C280" s="403"/>
      <c r="D280" s="112" t="s">
        <v>57</v>
      </c>
      <c r="E280" s="414">
        <v>13</v>
      </c>
      <c r="F280" s="403"/>
    </row>
    <row r="281" spans="1:7" ht="15.75" customHeight="1">
      <c r="A281" s="111" t="s">
        <v>4</v>
      </c>
      <c r="B281" s="404" t="s">
        <v>25</v>
      </c>
      <c r="C281" s="403"/>
      <c r="D281" s="113"/>
      <c r="E281" s="405"/>
      <c r="F281" s="403"/>
    </row>
    <row r="282" spans="1:7" ht="15.75" customHeight="1">
      <c r="A282" s="111" t="s">
        <v>58</v>
      </c>
      <c r="B282" s="114">
        <v>1296</v>
      </c>
      <c r="C282" s="115"/>
      <c r="D282" s="113"/>
      <c r="E282" s="116"/>
      <c r="F282" s="117"/>
    </row>
    <row r="283" spans="1:7" ht="15.75" customHeight="1">
      <c r="A283" s="111" t="s">
        <v>59</v>
      </c>
      <c r="B283" s="389" t="s">
        <v>96</v>
      </c>
      <c r="C283" s="390"/>
      <c r="D283" s="113" t="s">
        <v>61</v>
      </c>
      <c r="E283" s="406" t="s">
        <v>97</v>
      </c>
      <c r="F283" s="407"/>
    </row>
    <row r="284" spans="1:7" ht="15.75" customHeight="1">
      <c r="A284" s="119" t="s">
        <v>63</v>
      </c>
      <c r="B284" s="113" t="s">
        <v>64</v>
      </c>
      <c r="C284" s="113" t="s">
        <v>65</v>
      </c>
      <c r="D284" s="113" t="s">
        <v>12</v>
      </c>
      <c r="E284" s="408" t="s">
        <v>66</v>
      </c>
      <c r="F284" s="403"/>
    </row>
    <row r="285" spans="1:7" ht="15.75" customHeight="1">
      <c r="A285" s="120">
        <v>1</v>
      </c>
      <c r="B285" s="121" t="s">
        <v>5</v>
      </c>
      <c r="C285" s="122">
        <v>19.5</v>
      </c>
      <c r="D285" s="123" t="str">
        <f t="shared" ref="D285:D289" si="24">IF(C285&gt;=18,"A1",IF(C285&gt;=16,"A2",IF(C285&gt;=14,"B1",IF(C285&gt;=12,"B2",IF(C285&gt;=10,"C1",IF(C285&gt;=8,"C2",IF(C285&gt;=6.5,"D","E")))))))</f>
        <v>A1</v>
      </c>
      <c r="E285" s="391" t="s">
        <v>210</v>
      </c>
      <c r="F285" s="392"/>
      <c r="G285" s="127"/>
    </row>
    <row r="286" spans="1:7" ht="15.75" customHeight="1">
      <c r="A286" s="120">
        <v>2</v>
      </c>
      <c r="B286" s="121" t="s">
        <v>6</v>
      </c>
      <c r="C286" s="122">
        <v>19</v>
      </c>
      <c r="D286" s="123" t="str">
        <f t="shared" si="24"/>
        <v>A1</v>
      </c>
      <c r="E286" s="393"/>
      <c r="F286" s="392"/>
      <c r="G286" s="127"/>
    </row>
    <row r="287" spans="1:7" ht="15.75" customHeight="1">
      <c r="A287" s="120">
        <v>3</v>
      </c>
      <c r="B287" s="121" t="s">
        <v>7</v>
      </c>
      <c r="C287" s="122">
        <v>20</v>
      </c>
      <c r="D287" s="123" t="str">
        <f t="shared" si="24"/>
        <v>A1</v>
      </c>
      <c r="E287" s="393"/>
      <c r="F287" s="392"/>
      <c r="G287" s="127"/>
    </row>
    <row r="288" spans="1:7" ht="15.75" customHeight="1">
      <c r="A288" s="120">
        <v>4</v>
      </c>
      <c r="B288" s="121" t="s">
        <v>8</v>
      </c>
      <c r="C288" s="122">
        <v>20</v>
      </c>
      <c r="D288" s="123" t="str">
        <f t="shared" si="24"/>
        <v>A1</v>
      </c>
      <c r="E288" s="393"/>
      <c r="F288" s="392"/>
      <c r="G288" s="127"/>
    </row>
    <row r="289" spans="1:7" ht="15.75" customHeight="1">
      <c r="A289" s="120">
        <v>5</v>
      </c>
      <c r="B289" s="121" t="s">
        <v>9</v>
      </c>
      <c r="C289" s="122">
        <v>20</v>
      </c>
      <c r="D289" s="123" t="str">
        <f t="shared" si="24"/>
        <v>A1</v>
      </c>
      <c r="E289" s="393"/>
      <c r="F289" s="392"/>
      <c r="G289" s="127"/>
    </row>
    <row r="290" spans="1:7" ht="15.75" customHeight="1">
      <c r="A290" s="124"/>
      <c r="B290" s="123" t="s">
        <v>10</v>
      </c>
      <c r="C290" s="122">
        <f>C285+C286+C287+C288+C289</f>
        <v>98.5</v>
      </c>
      <c r="D290" s="61" t="str">
        <f t="shared" ref="D290:D291" si="25">IF(C290&gt;=91,"A1",IF(C290&gt;=81,"A2",IF(C290&gt;=71,"B1",IF(C290&gt;=61,"B2",IF(C290&gt;=51,"C1",IF(C290&gt;=41,"C2",IF(C290&gt;=33,"D","E")))))))</f>
        <v>A1</v>
      </c>
      <c r="E290" s="393"/>
      <c r="F290" s="392"/>
      <c r="G290" s="127"/>
    </row>
    <row r="291" spans="1:7" ht="15.75" customHeight="1">
      <c r="A291" s="124"/>
      <c r="B291" s="121"/>
      <c r="C291" s="123">
        <f>(C290/100)*100</f>
        <v>98.5</v>
      </c>
      <c r="D291" s="61" t="str">
        <f t="shared" si="25"/>
        <v>A1</v>
      </c>
      <c r="E291" s="394"/>
      <c r="F291" s="395"/>
      <c r="G291" s="127"/>
    </row>
    <row r="292" spans="1:7" ht="15.75" customHeight="1">
      <c r="A292" s="418" t="s">
        <v>400</v>
      </c>
      <c r="B292" s="396" t="s">
        <v>68</v>
      </c>
      <c r="C292" s="397"/>
      <c r="D292" s="396" t="s">
        <v>69</v>
      </c>
      <c r="E292" s="400"/>
      <c r="F292" s="397"/>
      <c r="G292" s="127"/>
    </row>
    <row r="293" spans="1:7" ht="15.75" customHeight="1">
      <c r="A293" s="419"/>
      <c r="B293" s="398"/>
      <c r="C293" s="399"/>
      <c r="D293" s="398"/>
      <c r="E293" s="398"/>
      <c r="F293" s="399"/>
      <c r="G293" s="127"/>
    </row>
    <row r="294" spans="1:7" ht="15.75" customHeight="1">
      <c r="A294" s="126"/>
      <c r="B294" s="126"/>
      <c r="C294" s="126"/>
      <c r="D294" s="126"/>
      <c r="E294" s="126"/>
      <c r="F294" s="126"/>
      <c r="G294" s="127"/>
    </row>
    <row r="295" spans="1:7" ht="15.75" customHeight="1">
      <c r="A295" s="125"/>
      <c r="B295" s="125"/>
      <c r="C295" s="125"/>
      <c r="D295" s="125"/>
      <c r="E295" s="409"/>
      <c r="F295" s="409"/>
    </row>
    <row r="297" spans="1:7" ht="15.75" customHeight="1">
      <c r="A297" s="125"/>
      <c r="B297" s="125"/>
      <c r="C297" s="125"/>
      <c r="D297" s="125"/>
      <c r="E297" s="125"/>
      <c r="F297" s="125"/>
    </row>
    <row r="298" spans="1:7" ht="15.75" customHeight="1">
      <c r="A298" s="108"/>
      <c r="B298" s="410" t="s">
        <v>49</v>
      </c>
      <c r="C298" s="411"/>
      <c r="D298" s="411"/>
      <c r="E298" s="411"/>
      <c r="F298" s="412"/>
    </row>
    <row r="299" spans="1:7" ht="15.75" customHeight="1">
      <c r="A299" s="110"/>
      <c r="B299" s="401" t="s">
        <v>50</v>
      </c>
      <c r="C299" s="402"/>
      <c r="D299" s="402"/>
      <c r="E299" s="402"/>
      <c r="F299" s="403"/>
    </row>
    <row r="300" spans="1:7" ht="15.75" customHeight="1">
      <c r="A300" s="110"/>
      <c r="B300" s="401" t="s">
        <v>51</v>
      </c>
      <c r="C300" s="402"/>
      <c r="D300" s="402"/>
      <c r="E300" s="402"/>
      <c r="F300" s="403"/>
    </row>
    <row r="301" spans="1:7" ht="15.75" customHeight="1">
      <c r="A301" s="110"/>
      <c r="B301" s="404" t="s">
        <v>52</v>
      </c>
      <c r="C301" s="402"/>
      <c r="D301" s="402"/>
      <c r="E301" s="402"/>
      <c r="F301" s="403"/>
    </row>
    <row r="302" spans="1:7" ht="15.75" customHeight="1">
      <c r="A302" s="110"/>
      <c r="B302" s="401" t="s">
        <v>53</v>
      </c>
      <c r="C302" s="402"/>
      <c r="D302" s="402"/>
      <c r="E302" s="402"/>
      <c r="F302" s="403"/>
    </row>
    <row r="303" spans="1:7" ht="15.75" customHeight="1">
      <c r="A303" s="413" t="s">
        <v>54</v>
      </c>
      <c r="B303" s="402"/>
      <c r="C303" s="402"/>
      <c r="D303" s="402"/>
      <c r="E303" s="402"/>
      <c r="F303" s="403"/>
    </row>
    <row r="304" spans="1:7" ht="15.75" customHeight="1">
      <c r="A304" s="111" t="s">
        <v>55</v>
      </c>
      <c r="B304" s="404" t="s">
        <v>56</v>
      </c>
      <c r="C304" s="403"/>
      <c r="D304" s="112" t="s">
        <v>57</v>
      </c>
      <c r="E304" s="414">
        <v>14</v>
      </c>
      <c r="F304" s="403"/>
    </row>
    <row r="305" spans="1:6" ht="15.75" customHeight="1">
      <c r="A305" s="111" t="s">
        <v>4</v>
      </c>
      <c r="B305" s="404" t="s">
        <v>26</v>
      </c>
      <c r="C305" s="403"/>
      <c r="D305" s="113"/>
      <c r="E305" s="405"/>
      <c r="F305" s="403"/>
    </row>
    <row r="306" spans="1:6" ht="15.75" customHeight="1">
      <c r="A306" s="111" t="s">
        <v>58</v>
      </c>
      <c r="B306" s="114">
        <v>1566</v>
      </c>
      <c r="C306" s="117"/>
      <c r="D306" s="113"/>
      <c r="E306" s="116"/>
      <c r="F306" s="117"/>
    </row>
    <row r="307" spans="1:6" ht="15.75" customHeight="1">
      <c r="A307" s="111" t="s">
        <v>59</v>
      </c>
      <c r="B307" s="389" t="s">
        <v>98</v>
      </c>
      <c r="C307" s="390"/>
      <c r="D307" s="113" t="s">
        <v>61</v>
      </c>
      <c r="E307" s="406" t="s">
        <v>99</v>
      </c>
      <c r="F307" s="407"/>
    </row>
    <row r="308" spans="1:6" ht="15.75" customHeight="1">
      <c r="A308" s="119" t="s">
        <v>63</v>
      </c>
      <c r="B308" s="113" t="s">
        <v>64</v>
      </c>
      <c r="C308" s="113" t="s">
        <v>65</v>
      </c>
      <c r="D308" s="113" t="s">
        <v>12</v>
      </c>
      <c r="E308" s="408" t="s">
        <v>66</v>
      </c>
      <c r="F308" s="403"/>
    </row>
    <row r="309" spans="1:6" ht="15.75" customHeight="1">
      <c r="A309" s="120">
        <v>1</v>
      </c>
      <c r="B309" s="121" t="s">
        <v>5</v>
      </c>
      <c r="C309" s="122">
        <v>18</v>
      </c>
      <c r="D309" s="123" t="str">
        <f t="shared" ref="D309:D313" si="26">IF(C309&gt;=18,"A1",IF(C309&gt;=16,"A2",IF(C309&gt;=14,"B1",IF(C309&gt;=12,"B2",IF(C309&gt;=10,"C1",IF(C309&gt;=8,"C2",IF(C309&gt;=6.5,"D","E")))))))</f>
        <v>A1</v>
      </c>
      <c r="E309" s="391" t="s">
        <v>198</v>
      </c>
      <c r="F309" s="392"/>
    </row>
    <row r="310" spans="1:6" ht="15.75" customHeight="1">
      <c r="A310" s="120">
        <v>2</v>
      </c>
      <c r="B310" s="121" t="s">
        <v>6</v>
      </c>
      <c r="C310" s="122">
        <v>18.5</v>
      </c>
      <c r="D310" s="123" t="str">
        <f t="shared" si="26"/>
        <v>A1</v>
      </c>
      <c r="E310" s="393"/>
      <c r="F310" s="392"/>
    </row>
    <row r="311" spans="1:6" ht="15.75" customHeight="1">
      <c r="A311" s="120">
        <v>3</v>
      </c>
      <c r="B311" s="121" t="s">
        <v>7</v>
      </c>
      <c r="C311" s="122">
        <v>19.5</v>
      </c>
      <c r="D311" s="123" t="str">
        <f t="shared" si="26"/>
        <v>A1</v>
      </c>
      <c r="E311" s="393"/>
      <c r="F311" s="392"/>
    </row>
    <row r="312" spans="1:6" ht="15.75" customHeight="1">
      <c r="A312" s="120">
        <v>4</v>
      </c>
      <c r="B312" s="121" t="s">
        <v>8</v>
      </c>
      <c r="C312" s="122">
        <v>19.5</v>
      </c>
      <c r="D312" s="123" t="str">
        <f t="shared" si="26"/>
        <v>A1</v>
      </c>
      <c r="E312" s="393"/>
      <c r="F312" s="392"/>
    </row>
    <row r="313" spans="1:6" ht="15.75" customHeight="1">
      <c r="A313" s="120">
        <v>5</v>
      </c>
      <c r="B313" s="121" t="s">
        <v>9</v>
      </c>
      <c r="C313" s="122">
        <v>14</v>
      </c>
      <c r="D313" s="123" t="str">
        <f t="shared" si="26"/>
        <v>B1</v>
      </c>
      <c r="E313" s="393"/>
      <c r="F313" s="392"/>
    </row>
    <row r="314" spans="1:6" ht="15.75" customHeight="1">
      <c r="A314" s="124"/>
      <c r="B314" s="123" t="s">
        <v>10</v>
      </c>
      <c r="C314" s="122">
        <f>C309+C310+C311+C312+C313</f>
        <v>89.5</v>
      </c>
      <c r="D314" s="61" t="str">
        <f t="shared" ref="D314:D315" si="27">IF(C314&gt;=91,"A1",IF(C314&gt;=81,"A2",IF(C314&gt;=71,"B1",IF(C314&gt;=61,"B2",IF(C314&gt;=51,"C1",IF(C314&gt;=41,"C2",IF(C314&gt;=33,"D","E")))))))</f>
        <v>A2</v>
      </c>
      <c r="E314" s="393"/>
      <c r="F314" s="392"/>
    </row>
    <row r="315" spans="1:6" ht="15.75" customHeight="1">
      <c r="A315" s="124"/>
      <c r="B315" s="121"/>
      <c r="C315" s="123">
        <f>(C314/100)*100</f>
        <v>89.5</v>
      </c>
      <c r="D315" s="61" t="str">
        <f t="shared" si="27"/>
        <v>A2</v>
      </c>
      <c r="E315" s="394"/>
      <c r="F315" s="395"/>
    </row>
    <row r="316" spans="1:6" ht="15.75" customHeight="1">
      <c r="A316" s="418" t="s">
        <v>400</v>
      </c>
      <c r="B316" s="396" t="s">
        <v>68</v>
      </c>
      <c r="C316" s="397"/>
      <c r="D316" s="396" t="s">
        <v>69</v>
      </c>
      <c r="E316" s="400"/>
      <c r="F316" s="397"/>
    </row>
    <row r="317" spans="1:6" ht="15.75" customHeight="1">
      <c r="A317" s="419"/>
      <c r="B317" s="398"/>
      <c r="C317" s="399"/>
      <c r="D317" s="398"/>
      <c r="E317" s="398"/>
      <c r="F317" s="399"/>
    </row>
    <row r="318" spans="1:6" ht="15.75" customHeight="1">
      <c r="A318" s="125"/>
      <c r="B318" s="125"/>
      <c r="C318" s="125"/>
      <c r="D318" s="125"/>
      <c r="E318" s="125"/>
      <c r="F318" s="125"/>
    </row>
    <row r="319" spans="1:6" ht="15.75" customHeight="1">
      <c r="A319" s="125"/>
      <c r="B319" s="125"/>
      <c r="C319" s="125"/>
      <c r="D319" s="125"/>
      <c r="E319" s="409"/>
      <c r="F319" s="409"/>
    </row>
    <row r="320" spans="1:6" ht="15.75" customHeight="1">
      <c r="A320" s="125"/>
      <c r="B320" s="125"/>
      <c r="C320" s="125"/>
      <c r="D320" s="125"/>
      <c r="E320" s="125"/>
      <c r="F320" s="125"/>
    </row>
    <row r="321" spans="1:7" ht="15.75" customHeight="1">
      <c r="A321" s="108"/>
      <c r="B321" s="410" t="s">
        <v>49</v>
      </c>
      <c r="C321" s="411"/>
      <c r="D321" s="411"/>
      <c r="E321" s="411"/>
      <c r="F321" s="412"/>
    </row>
    <row r="322" spans="1:7" ht="15.75" customHeight="1">
      <c r="A322" s="110"/>
      <c r="B322" s="401" t="s">
        <v>50</v>
      </c>
      <c r="C322" s="402"/>
      <c r="D322" s="402"/>
      <c r="E322" s="402"/>
      <c r="F322" s="403"/>
    </row>
    <row r="323" spans="1:7" ht="15.75" customHeight="1">
      <c r="A323" s="110"/>
      <c r="B323" s="401" t="s">
        <v>51</v>
      </c>
      <c r="C323" s="402"/>
      <c r="D323" s="402"/>
      <c r="E323" s="402"/>
      <c r="F323" s="403"/>
    </row>
    <row r="324" spans="1:7" ht="15.75" customHeight="1">
      <c r="A324" s="110"/>
      <c r="B324" s="404" t="s">
        <v>52</v>
      </c>
      <c r="C324" s="402"/>
      <c r="D324" s="402"/>
      <c r="E324" s="402"/>
      <c r="F324" s="403"/>
    </row>
    <row r="325" spans="1:7" ht="15.75" customHeight="1">
      <c r="A325" s="110"/>
      <c r="B325" s="401" t="s">
        <v>53</v>
      </c>
      <c r="C325" s="402"/>
      <c r="D325" s="402"/>
      <c r="E325" s="402"/>
      <c r="F325" s="403"/>
    </row>
    <row r="326" spans="1:7" ht="15.75" customHeight="1">
      <c r="A326" s="413" t="s">
        <v>54</v>
      </c>
      <c r="B326" s="402"/>
      <c r="C326" s="402"/>
      <c r="D326" s="402"/>
      <c r="E326" s="402"/>
      <c r="F326" s="403"/>
    </row>
    <row r="327" spans="1:7" ht="15.75" customHeight="1">
      <c r="A327" s="111" t="s">
        <v>55</v>
      </c>
      <c r="B327" s="414" t="s">
        <v>56</v>
      </c>
      <c r="C327" s="415"/>
      <c r="D327" s="112" t="s">
        <v>57</v>
      </c>
      <c r="E327" s="414">
        <v>15</v>
      </c>
      <c r="F327" s="403"/>
    </row>
    <row r="328" spans="1:7" ht="15.75" customHeight="1">
      <c r="A328" s="111" t="s">
        <v>4</v>
      </c>
      <c r="B328" s="416" t="s">
        <v>27</v>
      </c>
      <c r="C328" s="417"/>
      <c r="D328" s="113"/>
      <c r="E328" s="405"/>
      <c r="F328" s="403"/>
    </row>
    <row r="329" spans="1:7" ht="15.75" customHeight="1">
      <c r="A329" s="111" t="s">
        <v>58</v>
      </c>
      <c r="B329" s="389">
        <v>1397</v>
      </c>
      <c r="C329" s="390"/>
      <c r="D329" s="113"/>
      <c r="E329" s="116"/>
      <c r="F329" s="117"/>
    </row>
    <row r="330" spans="1:7" ht="15.75" customHeight="1">
      <c r="A330" s="111" t="s">
        <v>59</v>
      </c>
      <c r="B330" s="389" t="s">
        <v>100</v>
      </c>
      <c r="C330" s="390"/>
      <c r="D330" s="113" t="s">
        <v>61</v>
      </c>
      <c r="E330" s="406" t="s">
        <v>101</v>
      </c>
      <c r="F330" s="407"/>
    </row>
    <row r="331" spans="1:7" ht="15.75" customHeight="1">
      <c r="A331" s="119" t="s">
        <v>63</v>
      </c>
      <c r="B331" s="113" t="s">
        <v>64</v>
      </c>
      <c r="C331" s="113" t="s">
        <v>65</v>
      </c>
      <c r="D331" s="113" t="s">
        <v>12</v>
      </c>
      <c r="E331" s="408" t="s">
        <v>66</v>
      </c>
      <c r="F331" s="403"/>
    </row>
    <row r="332" spans="1:7" ht="15.75" customHeight="1">
      <c r="A332" s="120">
        <v>1</v>
      </c>
      <c r="B332" s="121" t="s">
        <v>5</v>
      </c>
      <c r="C332" s="122">
        <v>18</v>
      </c>
      <c r="D332" s="123" t="str">
        <f t="shared" ref="D332:D336" si="28">IF(C332&gt;=18,"A1",IF(C332&gt;=16,"A2",IF(C332&gt;=14,"B1",IF(C332&gt;=12,"B2",IF(C332&gt;=10,"C1",IF(C332&gt;=8,"C2",IF(C332&gt;=6.5,"D","E")))))))</f>
        <v>A1</v>
      </c>
      <c r="E332" s="391" t="s">
        <v>198</v>
      </c>
      <c r="F332" s="392"/>
      <c r="G332" s="127"/>
    </row>
    <row r="333" spans="1:7" ht="15.75" customHeight="1">
      <c r="A333" s="120">
        <v>2</v>
      </c>
      <c r="B333" s="121" t="s">
        <v>6</v>
      </c>
      <c r="C333" s="122">
        <v>18</v>
      </c>
      <c r="D333" s="123" t="str">
        <f t="shared" si="28"/>
        <v>A1</v>
      </c>
      <c r="E333" s="393"/>
      <c r="F333" s="392"/>
      <c r="G333" s="127"/>
    </row>
    <row r="334" spans="1:7" ht="15.75" customHeight="1">
      <c r="A334" s="120">
        <v>3</v>
      </c>
      <c r="B334" s="121" t="s">
        <v>7</v>
      </c>
      <c r="C334" s="122">
        <v>18</v>
      </c>
      <c r="D334" s="123" t="str">
        <f t="shared" si="28"/>
        <v>A1</v>
      </c>
      <c r="E334" s="393"/>
      <c r="F334" s="392"/>
      <c r="G334" s="127"/>
    </row>
    <row r="335" spans="1:7" ht="15.75" customHeight="1">
      <c r="A335" s="120">
        <v>4</v>
      </c>
      <c r="B335" s="121" t="s">
        <v>8</v>
      </c>
      <c r="C335" s="122">
        <v>20</v>
      </c>
      <c r="D335" s="123" t="str">
        <f t="shared" si="28"/>
        <v>A1</v>
      </c>
      <c r="E335" s="393"/>
      <c r="F335" s="392"/>
      <c r="G335" s="127"/>
    </row>
    <row r="336" spans="1:7" ht="15.75" customHeight="1">
      <c r="A336" s="120">
        <v>5</v>
      </c>
      <c r="B336" s="121" t="s">
        <v>9</v>
      </c>
      <c r="C336" s="122">
        <v>17</v>
      </c>
      <c r="D336" s="123" t="str">
        <f t="shared" si="28"/>
        <v>A2</v>
      </c>
      <c r="E336" s="393"/>
      <c r="F336" s="392"/>
      <c r="G336" s="127"/>
    </row>
    <row r="337" spans="1:7" ht="15.75" customHeight="1">
      <c r="A337" s="124"/>
      <c r="B337" s="123" t="s">
        <v>10</v>
      </c>
      <c r="C337" s="122">
        <f>C332+C333+C334+C335+C336</f>
        <v>91</v>
      </c>
      <c r="D337" s="61" t="str">
        <f t="shared" ref="D337:D338" si="29">IF(C337&gt;=91,"A1",IF(C337&gt;=81,"A2",IF(C337&gt;=71,"B1",IF(C337&gt;=61,"B2",IF(C337&gt;=51,"C1",IF(C337&gt;=41,"C2",IF(C337&gt;=33,"D","E")))))))</f>
        <v>A1</v>
      </c>
      <c r="E337" s="393"/>
      <c r="F337" s="392"/>
      <c r="G337" s="127"/>
    </row>
    <row r="338" spans="1:7" ht="15.75" customHeight="1">
      <c r="A338" s="124"/>
      <c r="B338" s="121"/>
      <c r="C338" s="123">
        <f>(C337/100)*100</f>
        <v>91</v>
      </c>
      <c r="D338" s="61" t="str">
        <f t="shared" si="29"/>
        <v>A1</v>
      </c>
      <c r="E338" s="394"/>
      <c r="F338" s="395"/>
      <c r="G338" s="127"/>
    </row>
    <row r="339" spans="1:7" ht="15.75" customHeight="1">
      <c r="A339" s="418" t="s">
        <v>400</v>
      </c>
      <c r="B339" s="396" t="s">
        <v>68</v>
      </c>
      <c r="C339" s="397"/>
      <c r="D339" s="396" t="s">
        <v>69</v>
      </c>
      <c r="E339" s="400"/>
      <c r="F339" s="397"/>
      <c r="G339" s="127"/>
    </row>
    <row r="340" spans="1:7" ht="15.75" customHeight="1">
      <c r="A340" s="419"/>
      <c r="B340" s="398"/>
      <c r="C340" s="399"/>
      <c r="D340" s="398"/>
      <c r="E340" s="398"/>
      <c r="F340" s="399"/>
      <c r="G340" s="127"/>
    </row>
    <row r="341" spans="1:7" ht="15.75" customHeight="1">
      <c r="A341" s="126"/>
      <c r="B341" s="126"/>
      <c r="C341" s="126"/>
      <c r="D341" s="126"/>
      <c r="E341" s="126"/>
      <c r="F341" s="126"/>
      <c r="G341" s="127"/>
    </row>
    <row r="342" spans="1:7" ht="15.75" customHeight="1">
      <c r="A342" s="125"/>
      <c r="B342" s="125"/>
      <c r="C342" s="125"/>
      <c r="D342" s="125"/>
      <c r="E342" s="409"/>
      <c r="F342" s="409"/>
    </row>
    <row r="343" spans="1:7" ht="15.75" customHeight="1">
      <c r="A343" s="125"/>
      <c r="B343" s="125"/>
      <c r="C343" s="125"/>
      <c r="D343" s="125"/>
      <c r="E343" s="125"/>
      <c r="F343" s="125"/>
    </row>
    <row r="344" spans="1:7" ht="15.75" customHeight="1">
      <c r="A344" s="108"/>
      <c r="B344" s="410" t="s">
        <v>49</v>
      </c>
      <c r="C344" s="411"/>
      <c r="D344" s="411"/>
      <c r="E344" s="411"/>
      <c r="F344" s="412"/>
    </row>
    <row r="345" spans="1:7" ht="15.75" customHeight="1">
      <c r="A345" s="110"/>
      <c r="B345" s="401" t="s">
        <v>50</v>
      </c>
      <c r="C345" s="402"/>
      <c r="D345" s="402"/>
      <c r="E345" s="402"/>
      <c r="F345" s="403"/>
    </row>
    <row r="346" spans="1:7" ht="15.75" customHeight="1">
      <c r="A346" s="110"/>
      <c r="B346" s="401" t="s">
        <v>51</v>
      </c>
      <c r="C346" s="402"/>
      <c r="D346" s="402"/>
      <c r="E346" s="402"/>
      <c r="F346" s="403"/>
    </row>
    <row r="347" spans="1:7" ht="15.75" customHeight="1">
      <c r="A347" s="110"/>
      <c r="B347" s="404" t="s">
        <v>52</v>
      </c>
      <c r="C347" s="402"/>
      <c r="D347" s="402"/>
      <c r="E347" s="402"/>
      <c r="F347" s="403"/>
    </row>
    <row r="348" spans="1:7" ht="15.75" customHeight="1">
      <c r="A348" s="110"/>
      <c r="B348" s="401" t="s">
        <v>53</v>
      </c>
      <c r="C348" s="402"/>
      <c r="D348" s="402"/>
      <c r="E348" s="402"/>
      <c r="F348" s="403"/>
    </row>
    <row r="349" spans="1:7" ht="15.75" customHeight="1">
      <c r="A349" s="413" t="s">
        <v>54</v>
      </c>
      <c r="B349" s="402"/>
      <c r="C349" s="402"/>
      <c r="D349" s="402"/>
      <c r="E349" s="402"/>
      <c r="F349" s="403"/>
    </row>
    <row r="350" spans="1:7" ht="15.75" customHeight="1">
      <c r="A350" s="111" t="s">
        <v>55</v>
      </c>
      <c r="B350" s="404" t="s">
        <v>56</v>
      </c>
      <c r="C350" s="403"/>
      <c r="D350" s="112" t="s">
        <v>57</v>
      </c>
      <c r="E350" s="414">
        <v>16</v>
      </c>
      <c r="F350" s="403"/>
    </row>
    <row r="351" spans="1:7" ht="15.75" customHeight="1">
      <c r="A351" s="111" t="s">
        <v>4</v>
      </c>
      <c r="B351" s="404" t="s">
        <v>28</v>
      </c>
      <c r="C351" s="403"/>
      <c r="D351" s="113"/>
      <c r="E351" s="405"/>
      <c r="F351" s="403"/>
    </row>
    <row r="352" spans="1:7" ht="15.75" customHeight="1">
      <c r="A352" s="111" t="s">
        <v>58</v>
      </c>
      <c r="B352" s="114">
        <v>1331</v>
      </c>
      <c r="C352" s="117"/>
      <c r="D352" s="113"/>
      <c r="E352" s="116"/>
      <c r="F352" s="117"/>
    </row>
    <row r="353" spans="1:6" ht="15.75" customHeight="1">
      <c r="A353" s="111" t="s">
        <v>59</v>
      </c>
      <c r="B353" s="389" t="s">
        <v>102</v>
      </c>
      <c r="C353" s="390"/>
      <c r="D353" s="113" t="s">
        <v>61</v>
      </c>
      <c r="E353" s="406" t="s">
        <v>103</v>
      </c>
      <c r="F353" s="407"/>
    </row>
    <row r="354" spans="1:6" ht="15.75" customHeight="1">
      <c r="A354" s="119" t="s">
        <v>63</v>
      </c>
      <c r="B354" s="113" t="s">
        <v>64</v>
      </c>
      <c r="C354" s="113" t="s">
        <v>65</v>
      </c>
      <c r="D354" s="113" t="s">
        <v>12</v>
      </c>
      <c r="E354" s="408" t="s">
        <v>66</v>
      </c>
      <c r="F354" s="403"/>
    </row>
    <row r="355" spans="1:6" ht="15.75" customHeight="1">
      <c r="A355" s="120">
        <v>1</v>
      </c>
      <c r="B355" s="121" t="s">
        <v>5</v>
      </c>
      <c r="C355" s="122">
        <v>9</v>
      </c>
      <c r="D355" s="123" t="str">
        <f t="shared" ref="D355:D359" si="30">IF(C355&gt;=18,"A1",IF(C355&gt;=16,"A2",IF(C355&gt;=14,"B1",IF(C355&gt;=12,"B2",IF(C355&gt;=10,"C1",IF(C355&gt;=8,"C2",IF(C355&gt;=6.5,"D","E")))))))</f>
        <v>C2</v>
      </c>
      <c r="E355" s="391" t="s">
        <v>211</v>
      </c>
      <c r="F355" s="392"/>
    </row>
    <row r="356" spans="1:6" ht="15.75" customHeight="1">
      <c r="A356" s="120">
        <v>2</v>
      </c>
      <c r="B356" s="121" t="s">
        <v>6</v>
      </c>
      <c r="C356" s="122">
        <v>14</v>
      </c>
      <c r="D356" s="123" t="str">
        <f t="shared" si="30"/>
        <v>B1</v>
      </c>
      <c r="E356" s="393"/>
      <c r="F356" s="392"/>
    </row>
    <row r="357" spans="1:6" ht="15.75" customHeight="1">
      <c r="A357" s="120">
        <v>3</v>
      </c>
      <c r="B357" s="121" t="s">
        <v>7</v>
      </c>
      <c r="C357" s="122">
        <v>12</v>
      </c>
      <c r="D357" s="123" t="str">
        <f t="shared" si="30"/>
        <v>B2</v>
      </c>
      <c r="E357" s="393"/>
      <c r="F357" s="392"/>
    </row>
    <row r="358" spans="1:6" ht="15.75" customHeight="1">
      <c r="A358" s="120">
        <v>4</v>
      </c>
      <c r="B358" s="121" t="s">
        <v>8</v>
      </c>
      <c r="C358" s="122">
        <v>13.5</v>
      </c>
      <c r="D358" s="123" t="str">
        <f t="shared" si="30"/>
        <v>B2</v>
      </c>
      <c r="E358" s="393"/>
      <c r="F358" s="392"/>
    </row>
    <row r="359" spans="1:6" ht="15.75" customHeight="1">
      <c r="A359" s="120">
        <v>5</v>
      </c>
      <c r="B359" s="121" t="s">
        <v>9</v>
      </c>
      <c r="C359" s="122">
        <v>13</v>
      </c>
      <c r="D359" s="123" t="str">
        <f t="shared" si="30"/>
        <v>B2</v>
      </c>
      <c r="E359" s="393"/>
      <c r="F359" s="392"/>
    </row>
    <row r="360" spans="1:6" ht="15.75" customHeight="1">
      <c r="A360" s="124"/>
      <c r="B360" s="123" t="s">
        <v>10</v>
      </c>
      <c r="C360" s="122">
        <f>C355+C356+C357+C358+C359</f>
        <v>61.5</v>
      </c>
      <c r="D360" s="61" t="str">
        <f t="shared" ref="D360:D361" si="31">IF(C360&gt;=91,"A1",IF(C360&gt;=81,"A2",IF(C360&gt;=71,"B1",IF(C360&gt;=61,"B2",IF(C360&gt;=51,"C1",IF(C360&gt;=41,"C2",IF(C360&gt;=33,"D","E")))))))</f>
        <v>B2</v>
      </c>
      <c r="E360" s="393"/>
      <c r="F360" s="392"/>
    </row>
    <row r="361" spans="1:6" ht="15.75" customHeight="1">
      <c r="A361" s="124"/>
      <c r="B361" s="121"/>
      <c r="C361" s="123">
        <f>(C360/100)*100</f>
        <v>61.5</v>
      </c>
      <c r="D361" s="61" t="str">
        <f t="shared" si="31"/>
        <v>B2</v>
      </c>
      <c r="E361" s="394"/>
      <c r="F361" s="395"/>
    </row>
    <row r="362" spans="1:6" ht="15.75" customHeight="1">
      <c r="A362" s="418" t="s">
        <v>400</v>
      </c>
      <c r="B362" s="396" t="s">
        <v>68</v>
      </c>
      <c r="C362" s="397"/>
      <c r="D362" s="396" t="s">
        <v>69</v>
      </c>
      <c r="E362" s="400"/>
      <c r="F362" s="397"/>
    </row>
    <row r="363" spans="1:6" ht="15.75" customHeight="1">
      <c r="A363" s="419"/>
      <c r="B363" s="398"/>
      <c r="C363" s="399"/>
      <c r="D363" s="398"/>
      <c r="E363" s="398"/>
      <c r="F363" s="399"/>
    </row>
    <row r="364" spans="1:6" ht="15.75" customHeight="1">
      <c r="A364" s="125"/>
      <c r="B364" s="125"/>
      <c r="C364" s="125"/>
      <c r="D364" s="125"/>
      <c r="E364" s="125"/>
      <c r="F364" s="125"/>
    </row>
    <row r="365" spans="1:6" ht="15.75" customHeight="1">
      <c r="A365" s="125"/>
      <c r="B365" s="125"/>
      <c r="C365" s="125"/>
      <c r="D365" s="125"/>
      <c r="E365" s="125"/>
      <c r="F365" s="125"/>
    </row>
    <row r="366" spans="1:6" ht="15.75" customHeight="1">
      <c r="A366" s="108"/>
      <c r="B366" s="410" t="s">
        <v>49</v>
      </c>
      <c r="C366" s="411"/>
      <c r="D366" s="411"/>
      <c r="E366" s="411"/>
      <c r="F366" s="412"/>
    </row>
    <row r="367" spans="1:6" ht="15.75" customHeight="1">
      <c r="A367" s="110"/>
      <c r="B367" s="401" t="s">
        <v>50</v>
      </c>
      <c r="C367" s="402"/>
      <c r="D367" s="402"/>
      <c r="E367" s="402"/>
      <c r="F367" s="403"/>
    </row>
    <row r="368" spans="1:6" ht="15.75" customHeight="1">
      <c r="A368" s="110"/>
      <c r="B368" s="401" t="s">
        <v>51</v>
      </c>
      <c r="C368" s="402"/>
      <c r="D368" s="402"/>
      <c r="E368" s="402"/>
      <c r="F368" s="403"/>
    </row>
    <row r="369" spans="1:6" ht="15.75" customHeight="1">
      <c r="A369" s="110"/>
      <c r="B369" s="404" t="s">
        <v>52</v>
      </c>
      <c r="C369" s="402"/>
      <c r="D369" s="402"/>
      <c r="E369" s="402"/>
      <c r="F369" s="403"/>
    </row>
    <row r="370" spans="1:6" ht="15.75" customHeight="1">
      <c r="A370" s="110"/>
      <c r="B370" s="401" t="s">
        <v>53</v>
      </c>
      <c r="C370" s="402"/>
      <c r="D370" s="402"/>
      <c r="E370" s="402"/>
      <c r="F370" s="403"/>
    </row>
    <row r="371" spans="1:6" ht="15.75" customHeight="1">
      <c r="A371" s="413" t="s">
        <v>54</v>
      </c>
      <c r="B371" s="402"/>
      <c r="C371" s="402"/>
      <c r="D371" s="402"/>
      <c r="E371" s="402"/>
      <c r="F371" s="403"/>
    </row>
    <row r="372" spans="1:6" ht="15.75" customHeight="1">
      <c r="A372" s="111" t="s">
        <v>55</v>
      </c>
      <c r="B372" s="404" t="s">
        <v>56</v>
      </c>
      <c r="C372" s="403"/>
      <c r="D372" s="112" t="s">
        <v>57</v>
      </c>
      <c r="E372" s="414">
        <v>17</v>
      </c>
      <c r="F372" s="403"/>
    </row>
    <row r="373" spans="1:6" ht="15.75" customHeight="1">
      <c r="A373" s="111" t="s">
        <v>4</v>
      </c>
      <c r="B373" s="404" t="s">
        <v>29</v>
      </c>
      <c r="C373" s="403"/>
      <c r="D373" s="113"/>
      <c r="E373" s="405"/>
      <c r="F373" s="403"/>
    </row>
    <row r="374" spans="1:6" ht="15.75" customHeight="1">
      <c r="A374" s="111" t="s">
        <v>58</v>
      </c>
      <c r="B374" s="114">
        <v>1393</v>
      </c>
      <c r="C374" s="117"/>
      <c r="D374" s="113"/>
      <c r="E374" s="116"/>
      <c r="F374" s="117"/>
    </row>
    <row r="375" spans="1:6" ht="15.75" customHeight="1">
      <c r="A375" s="111" t="s">
        <v>59</v>
      </c>
      <c r="B375" s="389" t="s">
        <v>104</v>
      </c>
      <c r="C375" s="390"/>
      <c r="D375" s="113" t="s">
        <v>61</v>
      </c>
      <c r="E375" s="406" t="s">
        <v>105</v>
      </c>
      <c r="F375" s="407"/>
    </row>
    <row r="376" spans="1:6" ht="15.75" customHeight="1">
      <c r="A376" s="119" t="s">
        <v>63</v>
      </c>
      <c r="B376" s="113" t="s">
        <v>64</v>
      </c>
      <c r="C376" s="113" t="s">
        <v>65</v>
      </c>
      <c r="D376" s="113" t="s">
        <v>12</v>
      </c>
      <c r="E376" s="408"/>
      <c r="F376" s="403"/>
    </row>
    <row r="377" spans="1:6" ht="15.75" customHeight="1">
      <c r="A377" s="120">
        <v>1</v>
      </c>
      <c r="B377" s="121" t="s">
        <v>5</v>
      </c>
      <c r="C377" s="122">
        <v>13.5</v>
      </c>
      <c r="D377" s="123" t="str">
        <f t="shared" ref="D377:D381" si="32">IF(C377&gt;=18,"A1",IF(C377&gt;=16,"A2",IF(C377&gt;=14,"B1",IF(C377&gt;=12,"B2",IF(C377&gt;=10,"C1",IF(C377&gt;=8,"C2",IF(C377&gt;=6.5,"D","E")))))))</f>
        <v>B2</v>
      </c>
      <c r="E377" s="391" t="s">
        <v>209</v>
      </c>
      <c r="F377" s="392"/>
    </row>
    <row r="378" spans="1:6" ht="15.75" customHeight="1">
      <c r="A378" s="120">
        <v>2</v>
      </c>
      <c r="B378" s="121" t="s">
        <v>6</v>
      </c>
      <c r="C378" s="122">
        <v>16</v>
      </c>
      <c r="D378" s="123" t="str">
        <f t="shared" si="32"/>
        <v>A2</v>
      </c>
      <c r="E378" s="393"/>
      <c r="F378" s="392"/>
    </row>
    <row r="379" spans="1:6" ht="15.75" customHeight="1">
      <c r="A379" s="120">
        <v>3</v>
      </c>
      <c r="B379" s="121" t="s">
        <v>7</v>
      </c>
      <c r="C379" s="122">
        <v>13</v>
      </c>
      <c r="D379" s="123" t="str">
        <f t="shared" si="32"/>
        <v>B2</v>
      </c>
      <c r="E379" s="393"/>
      <c r="F379" s="392"/>
    </row>
    <row r="380" spans="1:6" ht="15.75" customHeight="1">
      <c r="A380" s="120">
        <v>4</v>
      </c>
      <c r="B380" s="121" t="s">
        <v>8</v>
      </c>
      <c r="C380" s="122">
        <v>17</v>
      </c>
      <c r="D380" s="123" t="str">
        <f t="shared" si="32"/>
        <v>A2</v>
      </c>
      <c r="E380" s="393"/>
      <c r="F380" s="392"/>
    </row>
    <row r="381" spans="1:6" ht="15.75" customHeight="1">
      <c r="A381" s="120">
        <v>5</v>
      </c>
      <c r="B381" s="121" t="s">
        <v>9</v>
      </c>
      <c r="C381" s="122">
        <v>14.5</v>
      </c>
      <c r="D381" s="123" t="str">
        <f t="shared" si="32"/>
        <v>B1</v>
      </c>
      <c r="E381" s="393"/>
      <c r="F381" s="392"/>
    </row>
    <row r="382" spans="1:6" ht="15.75" customHeight="1">
      <c r="A382" s="124"/>
      <c r="B382" s="123" t="s">
        <v>10</v>
      </c>
      <c r="C382" s="122">
        <f>C377+C378+C379+C380+C381</f>
        <v>74</v>
      </c>
      <c r="D382" s="61" t="str">
        <f t="shared" ref="D382:D383" si="33">IF(C382&gt;=91,"A1",IF(C382&gt;=81,"A2",IF(C382&gt;=71,"B1",IF(C382&gt;=61,"B2",IF(C382&gt;=51,"C1",IF(C382&gt;=41,"C2",IF(C382&gt;=33,"D","E")))))))</f>
        <v>B1</v>
      </c>
      <c r="E382" s="393"/>
      <c r="F382" s="392"/>
    </row>
    <row r="383" spans="1:6" ht="15.75" customHeight="1">
      <c r="A383" s="124"/>
      <c r="B383" s="121"/>
      <c r="C383" s="123">
        <f>(C382/100)*100</f>
        <v>74</v>
      </c>
      <c r="D383" s="61" t="str">
        <f t="shared" si="33"/>
        <v>B1</v>
      </c>
      <c r="E383" s="394"/>
      <c r="F383" s="395"/>
    </row>
    <row r="384" spans="1:6" ht="15.75" customHeight="1">
      <c r="A384" s="418" t="s">
        <v>400</v>
      </c>
      <c r="B384" s="396" t="s">
        <v>68</v>
      </c>
      <c r="C384" s="397"/>
      <c r="D384" s="396" t="s">
        <v>69</v>
      </c>
      <c r="E384" s="400"/>
      <c r="F384" s="397"/>
    </row>
    <row r="385" spans="1:6" ht="15.75" customHeight="1">
      <c r="A385" s="419"/>
      <c r="B385" s="398"/>
      <c r="C385" s="399"/>
      <c r="D385" s="398"/>
      <c r="E385" s="398"/>
      <c r="F385" s="399"/>
    </row>
    <row r="386" spans="1:6" ht="15.75" customHeight="1">
      <c r="A386" s="126"/>
      <c r="B386" s="126"/>
      <c r="C386" s="126"/>
      <c r="D386" s="126"/>
      <c r="E386" s="126"/>
      <c r="F386" s="126"/>
    </row>
    <row r="387" spans="1:6" ht="15.75" customHeight="1">
      <c r="A387" s="125"/>
      <c r="B387" s="125"/>
      <c r="C387" s="125"/>
      <c r="D387" s="125"/>
      <c r="E387" s="409"/>
      <c r="F387" s="409"/>
    </row>
    <row r="388" spans="1:6" ht="15.75" customHeight="1">
      <c r="A388" s="125"/>
      <c r="B388" s="125"/>
      <c r="C388" s="125"/>
      <c r="D388" s="125"/>
      <c r="E388" s="125"/>
      <c r="F388" s="125"/>
    </row>
    <row r="389" spans="1:6" ht="15.75" customHeight="1">
      <c r="A389" s="108"/>
      <c r="B389" s="410" t="s">
        <v>49</v>
      </c>
      <c r="C389" s="411"/>
      <c r="D389" s="411"/>
      <c r="E389" s="411"/>
      <c r="F389" s="412"/>
    </row>
    <row r="390" spans="1:6" ht="15.75" customHeight="1">
      <c r="A390" s="110"/>
      <c r="B390" s="401" t="s">
        <v>50</v>
      </c>
      <c r="C390" s="402"/>
      <c r="D390" s="402"/>
      <c r="E390" s="402"/>
      <c r="F390" s="403"/>
    </row>
    <row r="391" spans="1:6" ht="15.75" customHeight="1">
      <c r="A391" s="110"/>
      <c r="B391" s="401" t="s">
        <v>51</v>
      </c>
      <c r="C391" s="402"/>
      <c r="D391" s="402"/>
      <c r="E391" s="402"/>
      <c r="F391" s="403"/>
    </row>
    <row r="392" spans="1:6" ht="15.75" customHeight="1">
      <c r="A392" s="110"/>
      <c r="B392" s="404" t="s">
        <v>52</v>
      </c>
      <c r="C392" s="402"/>
      <c r="D392" s="402"/>
      <c r="E392" s="402"/>
      <c r="F392" s="403"/>
    </row>
    <row r="393" spans="1:6" ht="15.75" customHeight="1">
      <c r="A393" s="110"/>
      <c r="B393" s="401" t="s">
        <v>53</v>
      </c>
      <c r="C393" s="402"/>
      <c r="D393" s="402"/>
      <c r="E393" s="402"/>
      <c r="F393" s="403"/>
    </row>
    <row r="394" spans="1:6" ht="15.75" customHeight="1">
      <c r="A394" s="413" t="s">
        <v>54</v>
      </c>
      <c r="B394" s="402"/>
      <c r="C394" s="402"/>
      <c r="D394" s="402"/>
      <c r="E394" s="402"/>
      <c r="F394" s="403"/>
    </row>
    <row r="395" spans="1:6" ht="15.75" customHeight="1">
      <c r="A395" s="111" t="s">
        <v>55</v>
      </c>
      <c r="B395" s="404" t="s">
        <v>56</v>
      </c>
      <c r="C395" s="403"/>
      <c r="D395" s="112" t="s">
        <v>57</v>
      </c>
      <c r="E395" s="414">
        <v>18</v>
      </c>
      <c r="F395" s="403"/>
    </row>
    <row r="396" spans="1:6" ht="15.75" customHeight="1">
      <c r="A396" s="111" t="s">
        <v>4</v>
      </c>
      <c r="B396" s="404" t="s">
        <v>30</v>
      </c>
      <c r="C396" s="403"/>
      <c r="D396" s="113"/>
      <c r="E396" s="405"/>
      <c r="F396" s="403"/>
    </row>
    <row r="397" spans="1:6" ht="15.75" customHeight="1">
      <c r="A397" s="111" t="s">
        <v>58</v>
      </c>
      <c r="B397" s="114">
        <v>1419</v>
      </c>
      <c r="C397" s="117"/>
      <c r="D397" s="113"/>
      <c r="E397" s="116"/>
      <c r="F397" s="117"/>
    </row>
    <row r="398" spans="1:6" ht="15.75" customHeight="1">
      <c r="A398" s="111" t="s">
        <v>59</v>
      </c>
      <c r="B398" s="389" t="s">
        <v>106</v>
      </c>
      <c r="C398" s="390"/>
      <c r="D398" s="113" t="s">
        <v>61</v>
      </c>
      <c r="E398" s="406" t="s">
        <v>107</v>
      </c>
      <c r="F398" s="407"/>
    </row>
    <row r="399" spans="1:6" ht="15.75" customHeight="1">
      <c r="A399" s="119" t="s">
        <v>63</v>
      </c>
      <c r="B399" s="113" t="s">
        <v>64</v>
      </c>
      <c r="C399" s="113" t="s">
        <v>65</v>
      </c>
      <c r="D399" s="113" t="s">
        <v>12</v>
      </c>
      <c r="E399" s="408" t="s">
        <v>66</v>
      </c>
      <c r="F399" s="403"/>
    </row>
    <row r="400" spans="1:6" ht="15.75" customHeight="1">
      <c r="A400" s="120">
        <v>1</v>
      </c>
      <c r="B400" s="121" t="s">
        <v>5</v>
      </c>
      <c r="C400" s="122">
        <v>16</v>
      </c>
      <c r="D400" s="123" t="str">
        <f t="shared" ref="D400:D404" si="34">IF(C400&gt;=18,"A1",IF(C400&gt;=16,"A2",IF(C400&gt;=14,"B1",IF(C400&gt;=12,"B2",IF(C400&gt;=10,"C1",IF(C400&gt;=8,"C2",IF(C400&gt;=6.5,"D","E")))))))</f>
        <v>A2</v>
      </c>
      <c r="E400" s="391" t="s">
        <v>202</v>
      </c>
      <c r="F400" s="392"/>
    </row>
    <row r="401" spans="1:6" ht="15.75" customHeight="1">
      <c r="A401" s="120">
        <v>2</v>
      </c>
      <c r="B401" s="121" t="s">
        <v>6</v>
      </c>
      <c r="C401" s="122">
        <v>18</v>
      </c>
      <c r="D401" s="123" t="str">
        <f t="shared" si="34"/>
        <v>A1</v>
      </c>
      <c r="E401" s="393"/>
      <c r="F401" s="392"/>
    </row>
    <row r="402" spans="1:6" ht="15.75" customHeight="1">
      <c r="A402" s="120">
        <v>3</v>
      </c>
      <c r="B402" s="121" t="s">
        <v>7</v>
      </c>
      <c r="C402" s="122">
        <v>19.5</v>
      </c>
      <c r="D402" s="123" t="str">
        <f t="shared" si="34"/>
        <v>A1</v>
      </c>
      <c r="E402" s="393"/>
      <c r="F402" s="392"/>
    </row>
    <row r="403" spans="1:6" ht="15.75" customHeight="1">
      <c r="A403" s="120">
        <v>4</v>
      </c>
      <c r="B403" s="121" t="s">
        <v>8</v>
      </c>
      <c r="C403" s="122">
        <v>16.5</v>
      </c>
      <c r="D403" s="123" t="str">
        <f t="shared" si="34"/>
        <v>A2</v>
      </c>
      <c r="E403" s="393"/>
      <c r="F403" s="392"/>
    </row>
    <row r="404" spans="1:6" ht="15.75" customHeight="1">
      <c r="A404" s="120">
        <v>5</v>
      </c>
      <c r="B404" s="121" t="s">
        <v>9</v>
      </c>
      <c r="C404" s="122">
        <v>17</v>
      </c>
      <c r="D404" s="123" t="str">
        <f t="shared" si="34"/>
        <v>A2</v>
      </c>
      <c r="E404" s="393"/>
      <c r="F404" s="392"/>
    </row>
    <row r="405" spans="1:6" ht="15.75" customHeight="1">
      <c r="A405" s="124"/>
      <c r="B405" s="123" t="s">
        <v>10</v>
      </c>
      <c r="C405" s="122">
        <f>C400+C401+C402+C403+C404</f>
        <v>87</v>
      </c>
      <c r="D405" s="61" t="str">
        <f t="shared" ref="D405:D406" si="35">IF(C405&gt;=91,"A1",IF(C405&gt;=81,"A2",IF(C405&gt;=71,"B1",IF(C405&gt;=61,"B2",IF(C405&gt;=51,"C1",IF(C405&gt;=41,"C2",IF(C405&gt;=33,"D","E")))))))</f>
        <v>A2</v>
      </c>
      <c r="E405" s="393"/>
      <c r="F405" s="392"/>
    </row>
    <row r="406" spans="1:6" ht="15.75" customHeight="1">
      <c r="A406" s="124"/>
      <c r="B406" s="121"/>
      <c r="C406" s="123">
        <f>(C405/100)*100</f>
        <v>87</v>
      </c>
      <c r="D406" s="61" t="str">
        <f t="shared" si="35"/>
        <v>A2</v>
      </c>
      <c r="E406" s="394"/>
      <c r="F406" s="395"/>
    </row>
    <row r="407" spans="1:6" ht="15.75" customHeight="1">
      <c r="A407" s="418" t="s">
        <v>402</v>
      </c>
      <c r="B407" s="396" t="s">
        <v>68</v>
      </c>
      <c r="C407" s="397"/>
      <c r="D407" s="396" t="s">
        <v>69</v>
      </c>
      <c r="E407" s="400"/>
      <c r="F407" s="397"/>
    </row>
    <row r="408" spans="1:6" ht="15.75" customHeight="1">
      <c r="A408" s="419"/>
      <c r="B408" s="398"/>
      <c r="C408" s="399"/>
      <c r="D408" s="398"/>
      <c r="E408" s="398"/>
      <c r="F408" s="399"/>
    </row>
    <row r="409" spans="1:6" ht="15.75" customHeight="1">
      <c r="A409" s="125"/>
      <c r="B409" s="125"/>
      <c r="C409" s="125"/>
      <c r="D409" s="125"/>
      <c r="E409" s="125"/>
      <c r="F409" s="125"/>
    </row>
    <row r="410" spans="1:6" ht="15.75" customHeight="1">
      <c r="A410" s="125"/>
      <c r="B410" s="125"/>
      <c r="C410" s="125"/>
      <c r="D410" s="125"/>
      <c r="E410" s="125"/>
      <c r="F410" s="125"/>
    </row>
    <row r="411" spans="1:6" ht="15.75" customHeight="1">
      <c r="A411" s="108"/>
      <c r="B411" s="410" t="s">
        <v>49</v>
      </c>
      <c r="C411" s="411"/>
      <c r="D411" s="411"/>
      <c r="E411" s="411"/>
      <c r="F411" s="412"/>
    </row>
    <row r="412" spans="1:6" ht="15.75" customHeight="1">
      <c r="A412" s="110"/>
      <c r="B412" s="401" t="s">
        <v>50</v>
      </c>
      <c r="C412" s="402"/>
      <c r="D412" s="402"/>
      <c r="E412" s="402"/>
      <c r="F412" s="403"/>
    </row>
    <row r="413" spans="1:6" ht="15.75" customHeight="1">
      <c r="A413" s="110"/>
      <c r="B413" s="401" t="s">
        <v>51</v>
      </c>
      <c r="C413" s="402"/>
      <c r="D413" s="402"/>
      <c r="E413" s="402"/>
      <c r="F413" s="403"/>
    </row>
    <row r="414" spans="1:6" ht="15.75" customHeight="1">
      <c r="A414" s="110"/>
      <c r="B414" s="404" t="s">
        <v>52</v>
      </c>
      <c r="C414" s="402"/>
      <c r="D414" s="402"/>
      <c r="E414" s="402"/>
      <c r="F414" s="403"/>
    </row>
    <row r="415" spans="1:6" ht="15.75" customHeight="1">
      <c r="A415" s="110"/>
      <c r="B415" s="401" t="s">
        <v>53</v>
      </c>
      <c r="C415" s="402"/>
      <c r="D415" s="402"/>
      <c r="E415" s="402"/>
      <c r="F415" s="403"/>
    </row>
    <row r="416" spans="1:6" ht="15.75" customHeight="1">
      <c r="A416" s="413" t="s">
        <v>54</v>
      </c>
      <c r="B416" s="402"/>
      <c r="C416" s="402"/>
      <c r="D416" s="402"/>
      <c r="E416" s="402"/>
      <c r="F416" s="403"/>
    </row>
    <row r="417" spans="1:7" ht="15.75" customHeight="1">
      <c r="A417" s="111" t="s">
        <v>55</v>
      </c>
      <c r="B417" s="404" t="s">
        <v>56</v>
      </c>
      <c r="C417" s="403"/>
      <c r="D417" s="112" t="s">
        <v>57</v>
      </c>
      <c r="E417" s="414">
        <v>19</v>
      </c>
      <c r="F417" s="403"/>
    </row>
    <row r="418" spans="1:7" ht="15.75" customHeight="1">
      <c r="A418" s="111" t="s">
        <v>4</v>
      </c>
      <c r="B418" s="404" t="s">
        <v>31</v>
      </c>
      <c r="C418" s="403"/>
      <c r="D418" s="113"/>
      <c r="E418" s="405"/>
      <c r="F418" s="403"/>
    </row>
    <row r="419" spans="1:7" ht="15.75" customHeight="1">
      <c r="A419" s="111" t="s">
        <v>58</v>
      </c>
      <c r="B419" s="114">
        <v>1411</v>
      </c>
      <c r="C419" s="115"/>
      <c r="D419" s="113"/>
      <c r="E419" s="116"/>
      <c r="F419" s="117"/>
    </row>
    <row r="420" spans="1:7" ht="15.75" customHeight="1">
      <c r="A420" s="111" t="s">
        <v>59</v>
      </c>
      <c r="B420" s="389" t="s">
        <v>108</v>
      </c>
      <c r="C420" s="390"/>
      <c r="D420" s="113" t="s">
        <v>61</v>
      </c>
      <c r="E420" s="406" t="s">
        <v>109</v>
      </c>
      <c r="F420" s="407"/>
    </row>
    <row r="421" spans="1:7" ht="15.75" customHeight="1">
      <c r="A421" s="119" t="s">
        <v>63</v>
      </c>
      <c r="B421" s="113" t="s">
        <v>64</v>
      </c>
      <c r="C421" s="113" t="s">
        <v>65</v>
      </c>
      <c r="D421" s="113" t="s">
        <v>12</v>
      </c>
      <c r="E421" s="408" t="s">
        <v>66</v>
      </c>
      <c r="F421" s="403"/>
    </row>
    <row r="422" spans="1:7" ht="15.75" customHeight="1">
      <c r="A422" s="120">
        <v>1</v>
      </c>
      <c r="B422" s="121" t="s">
        <v>5</v>
      </c>
      <c r="C422" s="122">
        <v>19</v>
      </c>
      <c r="D422" s="123" t="str">
        <f t="shared" ref="D422:D426" si="36">IF(C422&gt;=18,"A1",IF(C422&gt;=16,"A2",IF(C422&gt;=14,"B1",IF(C422&gt;=12,"B2",IF(C422&gt;=10,"C1",IF(C422&gt;=8,"C2",IF(C422&gt;=6.5,"D","E")))))))</f>
        <v>A1</v>
      </c>
      <c r="E422" s="391" t="s">
        <v>210</v>
      </c>
      <c r="F422" s="392"/>
      <c r="G422" s="127"/>
    </row>
    <row r="423" spans="1:7" ht="15.75" customHeight="1">
      <c r="A423" s="120">
        <v>2</v>
      </c>
      <c r="B423" s="121" t="s">
        <v>6</v>
      </c>
      <c r="C423" s="122">
        <v>19</v>
      </c>
      <c r="D423" s="123" t="str">
        <f t="shared" si="36"/>
        <v>A1</v>
      </c>
      <c r="E423" s="393"/>
      <c r="F423" s="392"/>
      <c r="G423" s="127"/>
    </row>
    <row r="424" spans="1:7" ht="15.75" customHeight="1">
      <c r="A424" s="120">
        <v>3</v>
      </c>
      <c r="B424" s="121" t="s">
        <v>7</v>
      </c>
      <c r="C424" s="122">
        <v>19.5</v>
      </c>
      <c r="D424" s="123" t="str">
        <f t="shared" si="36"/>
        <v>A1</v>
      </c>
      <c r="E424" s="393"/>
      <c r="F424" s="392"/>
      <c r="G424" s="127"/>
    </row>
    <row r="425" spans="1:7" ht="15.75" customHeight="1">
      <c r="A425" s="120">
        <v>4</v>
      </c>
      <c r="B425" s="121" t="s">
        <v>8</v>
      </c>
      <c r="C425" s="122">
        <v>20</v>
      </c>
      <c r="D425" s="123" t="str">
        <f t="shared" si="36"/>
        <v>A1</v>
      </c>
      <c r="E425" s="393"/>
      <c r="F425" s="392"/>
      <c r="G425" s="127"/>
    </row>
    <row r="426" spans="1:7" ht="15.75" customHeight="1">
      <c r="A426" s="120">
        <v>5</v>
      </c>
      <c r="B426" s="121" t="s">
        <v>9</v>
      </c>
      <c r="C426" s="122">
        <v>19.5</v>
      </c>
      <c r="D426" s="123" t="str">
        <f t="shared" si="36"/>
        <v>A1</v>
      </c>
      <c r="E426" s="393"/>
      <c r="F426" s="392"/>
      <c r="G426" s="127"/>
    </row>
    <row r="427" spans="1:7" ht="15.75" customHeight="1">
      <c r="A427" s="124"/>
      <c r="B427" s="123" t="s">
        <v>10</v>
      </c>
      <c r="C427" s="122">
        <f>C422+C423+C424+C425+C426</f>
        <v>97</v>
      </c>
      <c r="D427" s="61" t="str">
        <f t="shared" ref="D427:D428" si="37">IF(C427&gt;=91,"A1",IF(C427&gt;=81,"A2",IF(C427&gt;=71,"B1",IF(C427&gt;=61,"B2",IF(C427&gt;=51,"C1",IF(C427&gt;=41,"C2",IF(C427&gt;=33,"D","E")))))))</f>
        <v>A1</v>
      </c>
      <c r="E427" s="393"/>
      <c r="F427" s="392"/>
      <c r="G427" s="127"/>
    </row>
    <row r="428" spans="1:7" ht="15.75" customHeight="1">
      <c r="A428" s="124"/>
      <c r="B428" s="121"/>
      <c r="C428" s="123">
        <f>(C427/100)*100</f>
        <v>97</v>
      </c>
      <c r="D428" s="61" t="str">
        <f t="shared" si="37"/>
        <v>A1</v>
      </c>
      <c r="E428" s="394"/>
      <c r="F428" s="395"/>
      <c r="G428" s="127"/>
    </row>
    <row r="429" spans="1:7" ht="15.75" customHeight="1">
      <c r="A429" s="418" t="s">
        <v>400</v>
      </c>
      <c r="B429" s="396" t="s">
        <v>68</v>
      </c>
      <c r="C429" s="397"/>
      <c r="D429" s="396" t="s">
        <v>69</v>
      </c>
      <c r="E429" s="400"/>
      <c r="F429" s="397"/>
      <c r="G429" s="127"/>
    </row>
    <row r="430" spans="1:7" ht="15.75" customHeight="1">
      <c r="A430" s="419"/>
      <c r="B430" s="398"/>
      <c r="C430" s="399"/>
      <c r="D430" s="398"/>
      <c r="E430" s="398"/>
      <c r="F430" s="399"/>
      <c r="G430" s="127"/>
    </row>
    <row r="431" spans="1:7" ht="15.75" customHeight="1">
      <c r="A431" s="125"/>
      <c r="B431" s="125"/>
      <c r="C431" s="125"/>
      <c r="D431" s="125"/>
      <c r="E431" s="125"/>
      <c r="F431" s="125"/>
    </row>
    <row r="432" spans="1:7" ht="15.75" customHeight="1">
      <c r="A432" s="125"/>
      <c r="B432" s="125"/>
      <c r="C432" s="125"/>
      <c r="D432" s="125"/>
      <c r="E432" s="409"/>
      <c r="F432" s="409"/>
    </row>
    <row r="433" spans="1:6" ht="15.75" customHeight="1">
      <c r="A433" s="125"/>
      <c r="B433" s="125"/>
      <c r="C433" s="125"/>
      <c r="D433" s="125"/>
      <c r="E433" s="125"/>
      <c r="F433" s="125"/>
    </row>
    <row r="434" spans="1:6" ht="15.75" customHeight="1">
      <c r="A434" s="108"/>
      <c r="B434" s="410" t="s">
        <v>49</v>
      </c>
      <c r="C434" s="411"/>
      <c r="D434" s="411"/>
      <c r="E434" s="411"/>
      <c r="F434" s="412"/>
    </row>
    <row r="435" spans="1:6" ht="15.75" customHeight="1">
      <c r="A435" s="110"/>
      <c r="B435" s="401" t="s">
        <v>50</v>
      </c>
      <c r="C435" s="402"/>
      <c r="D435" s="402"/>
      <c r="E435" s="402"/>
      <c r="F435" s="403"/>
    </row>
    <row r="436" spans="1:6" ht="15.75" customHeight="1">
      <c r="A436" s="110"/>
      <c r="B436" s="401" t="s">
        <v>51</v>
      </c>
      <c r="C436" s="402"/>
      <c r="D436" s="402"/>
      <c r="E436" s="402"/>
      <c r="F436" s="403"/>
    </row>
    <row r="437" spans="1:6" ht="15.75" customHeight="1">
      <c r="A437" s="110"/>
      <c r="B437" s="404" t="s">
        <v>52</v>
      </c>
      <c r="C437" s="402"/>
      <c r="D437" s="402"/>
      <c r="E437" s="402"/>
      <c r="F437" s="403"/>
    </row>
    <row r="438" spans="1:6" ht="15.75" customHeight="1">
      <c r="A438" s="110"/>
      <c r="B438" s="401" t="s">
        <v>53</v>
      </c>
      <c r="C438" s="402"/>
      <c r="D438" s="402"/>
      <c r="E438" s="402"/>
      <c r="F438" s="403"/>
    </row>
    <row r="439" spans="1:6" ht="15.75" customHeight="1">
      <c r="A439" s="413" t="s">
        <v>54</v>
      </c>
      <c r="B439" s="402"/>
      <c r="C439" s="402"/>
      <c r="D439" s="402"/>
      <c r="E439" s="402"/>
      <c r="F439" s="403"/>
    </row>
    <row r="440" spans="1:6" ht="15.75" customHeight="1">
      <c r="A440" s="111" t="s">
        <v>55</v>
      </c>
      <c r="B440" s="404" t="s">
        <v>56</v>
      </c>
      <c r="C440" s="403"/>
      <c r="D440" s="112" t="s">
        <v>57</v>
      </c>
      <c r="E440" s="414">
        <v>20</v>
      </c>
      <c r="F440" s="403"/>
    </row>
    <row r="441" spans="1:6" ht="15.75" customHeight="1">
      <c r="A441" s="111" t="s">
        <v>4</v>
      </c>
      <c r="B441" s="416" t="s">
        <v>110</v>
      </c>
      <c r="C441" s="417"/>
      <c r="D441" s="113"/>
      <c r="E441" s="405"/>
      <c r="F441" s="403"/>
    </row>
    <row r="442" spans="1:6" ht="15.75" customHeight="1">
      <c r="A442" s="111" t="s">
        <v>58</v>
      </c>
      <c r="B442" s="114">
        <v>1402</v>
      </c>
      <c r="C442" s="115"/>
      <c r="D442" s="113"/>
      <c r="E442" s="116"/>
      <c r="F442" s="117"/>
    </row>
    <row r="443" spans="1:6" ht="15.75" customHeight="1">
      <c r="A443" s="111" t="s">
        <v>59</v>
      </c>
      <c r="B443" s="389" t="s">
        <v>111</v>
      </c>
      <c r="C443" s="390"/>
      <c r="D443" s="113" t="s">
        <v>61</v>
      </c>
      <c r="E443" s="406" t="s">
        <v>112</v>
      </c>
      <c r="F443" s="407"/>
    </row>
    <row r="444" spans="1:6" ht="15.75" customHeight="1">
      <c r="A444" s="119" t="s">
        <v>63</v>
      </c>
      <c r="B444" s="113" t="s">
        <v>64</v>
      </c>
      <c r="C444" s="113" t="s">
        <v>65</v>
      </c>
      <c r="D444" s="113" t="s">
        <v>12</v>
      </c>
      <c r="E444" s="408" t="s">
        <v>66</v>
      </c>
      <c r="F444" s="403"/>
    </row>
    <row r="445" spans="1:6" ht="15.75" customHeight="1">
      <c r="A445" s="120">
        <v>1</v>
      </c>
      <c r="B445" s="121" t="s">
        <v>5</v>
      </c>
      <c r="C445" s="122">
        <v>17</v>
      </c>
      <c r="D445" s="123" t="str">
        <f t="shared" ref="D445:D449" si="38">IF(C445&gt;=18,"A1",IF(C445&gt;=16,"A2",IF(C445&gt;=14,"B1",IF(C445&gt;=12,"B2",IF(C445&gt;=10,"C1",IF(C445&gt;=8,"C2",IF(C445&gt;=6.5,"D","E")))))))</f>
        <v>A2</v>
      </c>
      <c r="E445" s="391" t="s">
        <v>202</v>
      </c>
      <c r="F445" s="392"/>
    </row>
    <row r="446" spans="1:6" ht="15.75" customHeight="1">
      <c r="A446" s="120">
        <v>2</v>
      </c>
      <c r="B446" s="121" t="s">
        <v>6</v>
      </c>
      <c r="C446" s="122">
        <v>17.5</v>
      </c>
      <c r="D446" s="123" t="str">
        <f t="shared" si="38"/>
        <v>A2</v>
      </c>
      <c r="E446" s="393"/>
      <c r="F446" s="392"/>
    </row>
    <row r="447" spans="1:6" ht="15.75" customHeight="1">
      <c r="A447" s="120">
        <v>3</v>
      </c>
      <c r="B447" s="121" t="s">
        <v>7</v>
      </c>
      <c r="C447" s="122">
        <v>17.5</v>
      </c>
      <c r="D447" s="123" t="str">
        <f t="shared" si="38"/>
        <v>A2</v>
      </c>
      <c r="E447" s="393"/>
      <c r="F447" s="392"/>
    </row>
    <row r="448" spans="1:6" ht="15.75" customHeight="1">
      <c r="A448" s="120">
        <v>4</v>
      </c>
      <c r="B448" s="121" t="s">
        <v>8</v>
      </c>
      <c r="C448" s="122">
        <v>18.5</v>
      </c>
      <c r="D448" s="123" t="str">
        <f t="shared" si="38"/>
        <v>A1</v>
      </c>
      <c r="E448" s="393"/>
      <c r="F448" s="392"/>
    </row>
    <row r="449" spans="1:6" ht="15.75" customHeight="1">
      <c r="A449" s="120">
        <v>5</v>
      </c>
      <c r="B449" s="121" t="s">
        <v>9</v>
      </c>
      <c r="C449" s="122">
        <v>18</v>
      </c>
      <c r="D449" s="123" t="str">
        <f t="shared" si="38"/>
        <v>A1</v>
      </c>
      <c r="E449" s="393"/>
      <c r="F449" s="392"/>
    </row>
    <row r="450" spans="1:6" ht="15.75" customHeight="1">
      <c r="A450" s="124"/>
      <c r="B450" s="123" t="s">
        <v>10</v>
      </c>
      <c r="C450" s="122">
        <f>C445+C446+C447+C448+C449</f>
        <v>88.5</v>
      </c>
      <c r="D450" s="61" t="str">
        <f t="shared" ref="D450:D451" si="39">IF(C450&gt;=91,"A1",IF(C450&gt;=81,"A2",IF(C450&gt;=71,"B1",IF(C450&gt;=61,"B2",IF(C450&gt;=51,"C1",IF(C450&gt;=41,"C2",IF(C450&gt;=33,"D","E")))))))</f>
        <v>A2</v>
      </c>
      <c r="E450" s="393"/>
      <c r="F450" s="392"/>
    </row>
    <row r="451" spans="1:6" ht="15.75" customHeight="1">
      <c r="A451" s="124"/>
      <c r="B451" s="121"/>
      <c r="C451" s="123">
        <f>(C450/100)*100</f>
        <v>88.5</v>
      </c>
      <c r="D451" s="61" t="str">
        <f t="shared" si="39"/>
        <v>A2</v>
      </c>
      <c r="E451" s="394"/>
      <c r="F451" s="395"/>
    </row>
    <row r="452" spans="1:6" ht="15.75" customHeight="1">
      <c r="A452" s="418" t="s">
        <v>400</v>
      </c>
      <c r="B452" s="396" t="s">
        <v>68</v>
      </c>
      <c r="C452" s="397"/>
      <c r="D452" s="396" t="s">
        <v>69</v>
      </c>
      <c r="E452" s="400"/>
      <c r="F452" s="397"/>
    </row>
    <row r="453" spans="1:6" ht="15.75" customHeight="1">
      <c r="A453" s="419"/>
      <c r="B453" s="398"/>
      <c r="C453" s="399"/>
      <c r="D453" s="398"/>
      <c r="E453" s="398"/>
      <c r="F453" s="399"/>
    </row>
    <row r="454" spans="1:6" ht="15.75" customHeight="1">
      <c r="A454" s="125"/>
      <c r="B454" s="125"/>
      <c r="C454" s="125"/>
      <c r="D454" s="125"/>
      <c r="E454" s="125"/>
      <c r="F454" s="125"/>
    </row>
    <row r="455" spans="1:6" ht="15.75" customHeight="1">
      <c r="A455" s="125"/>
      <c r="B455" s="125"/>
      <c r="C455" s="125"/>
      <c r="D455" s="125"/>
      <c r="E455" s="409"/>
      <c r="F455" s="409"/>
    </row>
    <row r="456" spans="1:6" ht="15.75" customHeight="1">
      <c r="A456" s="125"/>
      <c r="B456" s="125"/>
      <c r="C456" s="125"/>
      <c r="D456" s="125"/>
      <c r="E456" s="125"/>
      <c r="F456" s="125"/>
    </row>
    <row r="457" spans="1:6" ht="15.75" customHeight="1">
      <c r="A457" s="108"/>
      <c r="B457" s="410" t="s">
        <v>49</v>
      </c>
      <c r="C457" s="411"/>
      <c r="D457" s="411"/>
      <c r="E457" s="411"/>
      <c r="F457" s="412"/>
    </row>
    <row r="458" spans="1:6" ht="15.75" customHeight="1">
      <c r="A458" s="110"/>
      <c r="B458" s="401" t="s">
        <v>50</v>
      </c>
      <c r="C458" s="402"/>
      <c r="D458" s="402"/>
      <c r="E458" s="402"/>
      <c r="F458" s="403"/>
    </row>
    <row r="459" spans="1:6" ht="15.75" customHeight="1">
      <c r="A459" s="110"/>
      <c r="B459" s="401" t="s">
        <v>51</v>
      </c>
      <c r="C459" s="402"/>
      <c r="D459" s="402"/>
      <c r="E459" s="402"/>
      <c r="F459" s="403"/>
    </row>
    <row r="460" spans="1:6" ht="15.75" customHeight="1">
      <c r="A460" s="110"/>
      <c r="B460" s="404" t="s">
        <v>52</v>
      </c>
      <c r="C460" s="402"/>
      <c r="D460" s="402"/>
      <c r="E460" s="402"/>
      <c r="F460" s="403"/>
    </row>
    <row r="461" spans="1:6" ht="15.75" customHeight="1">
      <c r="A461" s="110"/>
      <c r="B461" s="401" t="s">
        <v>53</v>
      </c>
      <c r="C461" s="402"/>
      <c r="D461" s="402"/>
      <c r="E461" s="402"/>
      <c r="F461" s="403"/>
    </row>
    <row r="462" spans="1:6" ht="15.75" customHeight="1">
      <c r="A462" s="413" t="s">
        <v>54</v>
      </c>
      <c r="B462" s="402"/>
      <c r="C462" s="402"/>
      <c r="D462" s="402"/>
      <c r="E462" s="402"/>
      <c r="F462" s="403"/>
    </row>
    <row r="463" spans="1:6" ht="15.75" customHeight="1">
      <c r="A463" s="111" t="s">
        <v>55</v>
      </c>
      <c r="B463" s="404" t="s">
        <v>56</v>
      </c>
      <c r="C463" s="403"/>
      <c r="D463" s="112" t="s">
        <v>57</v>
      </c>
      <c r="E463" s="414">
        <v>21</v>
      </c>
      <c r="F463" s="403"/>
    </row>
    <row r="464" spans="1:6" ht="15.75" customHeight="1">
      <c r="A464" s="111" t="s">
        <v>4</v>
      </c>
      <c r="B464" s="404" t="s">
        <v>33</v>
      </c>
      <c r="C464" s="403"/>
      <c r="D464" s="113"/>
      <c r="E464" s="405"/>
      <c r="F464" s="403"/>
    </row>
    <row r="465" spans="1:6" ht="15.75" customHeight="1">
      <c r="A465" s="111" t="s">
        <v>58</v>
      </c>
      <c r="B465" s="114">
        <v>1354</v>
      </c>
      <c r="C465" s="115"/>
      <c r="D465" s="113"/>
      <c r="E465" s="116"/>
      <c r="F465" s="117"/>
    </row>
    <row r="466" spans="1:6" ht="15.75" customHeight="1">
      <c r="A466" s="111" t="s">
        <v>59</v>
      </c>
      <c r="B466" s="389" t="s">
        <v>113</v>
      </c>
      <c r="C466" s="390"/>
      <c r="D466" s="113" t="s">
        <v>61</v>
      </c>
      <c r="E466" s="406" t="s">
        <v>114</v>
      </c>
      <c r="F466" s="407"/>
    </row>
    <row r="467" spans="1:6" ht="15.75" customHeight="1">
      <c r="A467" s="119" t="s">
        <v>63</v>
      </c>
      <c r="B467" s="113" t="s">
        <v>64</v>
      </c>
      <c r="C467" s="113" t="s">
        <v>65</v>
      </c>
      <c r="D467" s="113" t="s">
        <v>12</v>
      </c>
      <c r="E467" s="408" t="s">
        <v>66</v>
      </c>
      <c r="F467" s="403"/>
    </row>
    <row r="468" spans="1:6" ht="15.75" customHeight="1">
      <c r="A468" s="120">
        <v>1</v>
      </c>
      <c r="B468" s="121" t="s">
        <v>5</v>
      </c>
      <c r="C468" s="122">
        <v>16.5</v>
      </c>
      <c r="D468" s="123" t="str">
        <f t="shared" ref="D468:D472" si="40">IF(C468&gt;=18,"A1",IF(C468&gt;=16,"A2",IF(C468&gt;=14,"B1",IF(C468&gt;=12,"B2",IF(C468&gt;=10,"C1",IF(C468&gt;=8,"C2",IF(C468&gt;=6.5,"D","E")))))))</f>
        <v>A2</v>
      </c>
      <c r="E468" s="391" t="s">
        <v>198</v>
      </c>
      <c r="F468" s="392"/>
    </row>
    <row r="469" spans="1:6" ht="15.75" customHeight="1">
      <c r="A469" s="120">
        <v>2</v>
      </c>
      <c r="B469" s="121" t="s">
        <v>6</v>
      </c>
      <c r="C469" s="122">
        <v>18</v>
      </c>
      <c r="D469" s="123" t="str">
        <f t="shared" si="40"/>
        <v>A1</v>
      </c>
      <c r="E469" s="393"/>
      <c r="F469" s="392"/>
    </row>
    <row r="470" spans="1:6" ht="15.75" customHeight="1">
      <c r="A470" s="120">
        <v>3</v>
      </c>
      <c r="B470" s="121" t="s">
        <v>7</v>
      </c>
      <c r="C470" s="122">
        <v>19</v>
      </c>
      <c r="D470" s="123" t="str">
        <f t="shared" si="40"/>
        <v>A1</v>
      </c>
      <c r="E470" s="393"/>
      <c r="F470" s="392"/>
    </row>
    <row r="471" spans="1:6" ht="15.75" customHeight="1">
      <c r="A471" s="120">
        <v>4</v>
      </c>
      <c r="B471" s="121" t="s">
        <v>8</v>
      </c>
      <c r="C471" s="122">
        <v>19</v>
      </c>
      <c r="D471" s="123" t="str">
        <f t="shared" si="40"/>
        <v>A1</v>
      </c>
      <c r="E471" s="393"/>
      <c r="F471" s="392"/>
    </row>
    <row r="472" spans="1:6" ht="15.75" customHeight="1">
      <c r="A472" s="120">
        <v>5</v>
      </c>
      <c r="B472" s="121" t="s">
        <v>9</v>
      </c>
      <c r="C472" s="122">
        <v>17.5</v>
      </c>
      <c r="D472" s="123" t="str">
        <f t="shared" si="40"/>
        <v>A2</v>
      </c>
      <c r="E472" s="393"/>
      <c r="F472" s="392"/>
    </row>
    <row r="473" spans="1:6" ht="15.75" customHeight="1">
      <c r="A473" s="124"/>
      <c r="B473" s="123" t="s">
        <v>10</v>
      </c>
      <c r="C473" s="122">
        <f>C468+C469+C470+C471+C472</f>
        <v>90</v>
      </c>
      <c r="D473" s="61" t="str">
        <f t="shared" ref="D473:D474" si="41">IF(C473&gt;=91,"A1",IF(C473&gt;=81,"A2",IF(C473&gt;=71,"B1",IF(C473&gt;=61,"B2",IF(C473&gt;=51,"C1",IF(C473&gt;=41,"C2",IF(C473&gt;=33,"D","E")))))))</f>
        <v>A2</v>
      </c>
      <c r="E473" s="393"/>
      <c r="F473" s="392"/>
    </row>
    <row r="474" spans="1:6" ht="15.75" customHeight="1">
      <c r="A474" s="124"/>
      <c r="B474" s="121"/>
      <c r="C474" s="123">
        <f>(C473/100)*100</f>
        <v>90</v>
      </c>
      <c r="D474" s="61" t="str">
        <f t="shared" si="41"/>
        <v>A2</v>
      </c>
      <c r="E474" s="394"/>
      <c r="F474" s="395"/>
    </row>
    <row r="475" spans="1:6" ht="15.75" customHeight="1">
      <c r="A475" s="418" t="s">
        <v>400</v>
      </c>
      <c r="B475" s="396" t="s">
        <v>68</v>
      </c>
      <c r="C475" s="397"/>
      <c r="D475" s="396" t="s">
        <v>69</v>
      </c>
      <c r="E475" s="400"/>
      <c r="F475" s="397"/>
    </row>
    <row r="476" spans="1:6" ht="15.75" customHeight="1">
      <c r="A476" s="419"/>
      <c r="B476" s="398"/>
      <c r="C476" s="399"/>
      <c r="D476" s="398"/>
      <c r="E476" s="398"/>
      <c r="F476" s="399"/>
    </row>
    <row r="477" spans="1:6" ht="15.75" customHeight="1">
      <c r="A477" s="126"/>
      <c r="B477" s="126"/>
      <c r="C477" s="126"/>
      <c r="D477" s="126"/>
      <c r="E477" s="126"/>
      <c r="F477" s="126"/>
    </row>
    <row r="478" spans="1:6" ht="15.75" customHeight="1">
      <c r="A478" s="125"/>
      <c r="B478" s="125"/>
      <c r="C478" s="125"/>
      <c r="D478" s="125"/>
      <c r="E478" s="409"/>
      <c r="F478" s="409"/>
    </row>
    <row r="479" spans="1:6" ht="15.75" customHeight="1">
      <c r="A479" s="125"/>
      <c r="B479" s="125"/>
      <c r="C479" s="125"/>
      <c r="D479" s="125"/>
      <c r="E479" s="125"/>
      <c r="F479" s="125"/>
    </row>
    <row r="480" spans="1:6" ht="15.75" customHeight="1">
      <c r="A480" s="108"/>
      <c r="B480" s="410" t="s">
        <v>49</v>
      </c>
      <c r="C480" s="411"/>
      <c r="D480" s="411"/>
      <c r="E480" s="411"/>
      <c r="F480" s="412"/>
    </row>
    <row r="481" spans="1:6" ht="15.75" customHeight="1">
      <c r="A481" s="110"/>
      <c r="B481" s="401" t="s">
        <v>50</v>
      </c>
      <c r="C481" s="402"/>
      <c r="D481" s="402"/>
      <c r="E481" s="402"/>
      <c r="F481" s="403"/>
    </row>
    <row r="482" spans="1:6" ht="15.75" customHeight="1">
      <c r="A482" s="110"/>
      <c r="B482" s="401" t="s">
        <v>51</v>
      </c>
      <c r="C482" s="402"/>
      <c r="D482" s="402"/>
      <c r="E482" s="402"/>
      <c r="F482" s="403"/>
    </row>
    <row r="483" spans="1:6" ht="15.75" customHeight="1">
      <c r="A483" s="110"/>
      <c r="B483" s="404" t="s">
        <v>52</v>
      </c>
      <c r="C483" s="402"/>
      <c r="D483" s="402"/>
      <c r="E483" s="402"/>
      <c r="F483" s="403"/>
    </row>
    <row r="484" spans="1:6" ht="15.75" customHeight="1">
      <c r="A484" s="110"/>
      <c r="B484" s="401" t="s">
        <v>53</v>
      </c>
      <c r="C484" s="402"/>
      <c r="D484" s="402"/>
      <c r="E484" s="402"/>
      <c r="F484" s="403"/>
    </row>
    <row r="485" spans="1:6" ht="15.75" customHeight="1">
      <c r="A485" s="413" t="s">
        <v>54</v>
      </c>
      <c r="B485" s="402"/>
      <c r="C485" s="402"/>
      <c r="D485" s="402"/>
      <c r="E485" s="402"/>
      <c r="F485" s="403"/>
    </row>
    <row r="486" spans="1:6" ht="15.75" customHeight="1">
      <c r="A486" s="111" t="s">
        <v>55</v>
      </c>
      <c r="B486" s="404" t="s">
        <v>56</v>
      </c>
      <c r="C486" s="403"/>
      <c r="D486" s="112" t="s">
        <v>57</v>
      </c>
      <c r="E486" s="414">
        <v>22</v>
      </c>
      <c r="F486" s="403"/>
    </row>
    <row r="487" spans="1:6" ht="15.75" customHeight="1">
      <c r="A487" s="111" t="s">
        <v>4</v>
      </c>
      <c r="B487" s="404" t="s">
        <v>115</v>
      </c>
      <c r="C487" s="403"/>
      <c r="D487" s="113"/>
      <c r="E487" s="405"/>
      <c r="F487" s="403"/>
    </row>
    <row r="488" spans="1:6" ht="15.75" customHeight="1">
      <c r="A488" s="111" t="s">
        <v>58</v>
      </c>
      <c r="B488" s="114">
        <v>1468</v>
      </c>
      <c r="C488" s="115"/>
      <c r="D488" s="113"/>
      <c r="E488" s="116"/>
      <c r="F488" s="117"/>
    </row>
    <row r="489" spans="1:6" ht="15.75" customHeight="1">
      <c r="A489" s="111" t="s">
        <v>59</v>
      </c>
      <c r="B489" s="389" t="s">
        <v>116</v>
      </c>
      <c r="C489" s="390"/>
      <c r="D489" s="113" t="s">
        <v>61</v>
      </c>
      <c r="E489" s="406" t="s">
        <v>117</v>
      </c>
      <c r="F489" s="407"/>
    </row>
    <row r="490" spans="1:6" ht="15.75" customHeight="1">
      <c r="A490" s="119" t="s">
        <v>63</v>
      </c>
      <c r="B490" s="113" t="s">
        <v>64</v>
      </c>
      <c r="C490" s="113" t="s">
        <v>65</v>
      </c>
      <c r="D490" s="113" t="s">
        <v>12</v>
      </c>
      <c r="E490" s="408" t="s">
        <v>66</v>
      </c>
      <c r="F490" s="403"/>
    </row>
    <row r="491" spans="1:6" ht="15.75" customHeight="1">
      <c r="A491" s="120">
        <v>1</v>
      </c>
      <c r="B491" s="121" t="s">
        <v>5</v>
      </c>
      <c r="C491" s="122">
        <v>17</v>
      </c>
      <c r="D491" s="123" t="str">
        <f t="shared" ref="D491:D495" si="42">IF(C491&gt;=18,"A1",IF(C491&gt;=16,"A2",IF(C491&gt;=14,"B1",IF(C491&gt;=12,"B2",IF(C491&gt;=10,"C1",IF(C491&gt;=8,"C2",IF(C491&gt;=6.5,"D","E")))))))</f>
        <v>A2</v>
      </c>
      <c r="E491" s="391" t="s">
        <v>202</v>
      </c>
      <c r="F491" s="392"/>
    </row>
    <row r="492" spans="1:6" ht="15.75" customHeight="1">
      <c r="A492" s="120">
        <v>2</v>
      </c>
      <c r="B492" s="121" t="s">
        <v>6</v>
      </c>
      <c r="C492" s="122">
        <v>17</v>
      </c>
      <c r="D492" s="123" t="str">
        <f t="shared" si="42"/>
        <v>A2</v>
      </c>
      <c r="E492" s="393"/>
      <c r="F492" s="392"/>
    </row>
    <row r="493" spans="1:6" ht="15.75" customHeight="1">
      <c r="A493" s="120">
        <v>3</v>
      </c>
      <c r="B493" s="121" t="s">
        <v>7</v>
      </c>
      <c r="C493" s="122">
        <v>18</v>
      </c>
      <c r="D493" s="123" t="str">
        <f t="shared" si="42"/>
        <v>A1</v>
      </c>
      <c r="E493" s="393"/>
      <c r="F493" s="392"/>
    </row>
    <row r="494" spans="1:6" ht="15.75" customHeight="1">
      <c r="A494" s="120">
        <v>4</v>
      </c>
      <c r="B494" s="121" t="s">
        <v>8</v>
      </c>
      <c r="C494" s="122">
        <v>18</v>
      </c>
      <c r="D494" s="123" t="str">
        <f t="shared" si="42"/>
        <v>A1</v>
      </c>
      <c r="E494" s="393"/>
      <c r="F494" s="392"/>
    </row>
    <row r="495" spans="1:6" ht="15.75" customHeight="1">
      <c r="A495" s="120">
        <v>5</v>
      </c>
      <c r="B495" s="121" t="s">
        <v>9</v>
      </c>
      <c r="C495" s="122">
        <v>19</v>
      </c>
      <c r="D495" s="123" t="str">
        <f t="shared" si="42"/>
        <v>A1</v>
      </c>
      <c r="E495" s="393"/>
      <c r="F495" s="392"/>
    </row>
    <row r="496" spans="1:6" ht="15.75" customHeight="1">
      <c r="A496" s="124"/>
      <c r="B496" s="123" t="s">
        <v>10</v>
      </c>
      <c r="C496" s="122">
        <f>C491+C492+C493+C494+C495</f>
        <v>89</v>
      </c>
      <c r="D496" s="61" t="str">
        <f t="shared" ref="D496:D497" si="43">IF(C496&gt;=91,"A1",IF(C496&gt;=81,"A2",IF(C496&gt;=71,"B1",IF(C496&gt;=61,"B2",IF(C496&gt;=51,"C1",IF(C496&gt;=41,"C2",IF(C496&gt;=33,"D","E")))))))</f>
        <v>A2</v>
      </c>
      <c r="E496" s="393"/>
      <c r="F496" s="392"/>
    </row>
    <row r="497" spans="1:6" ht="15.75" customHeight="1">
      <c r="A497" s="124"/>
      <c r="B497" s="121"/>
      <c r="C497" s="123">
        <f>(C496/100)*100</f>
        <v>89</v>
      </c>
      <c r="D497" s="61" t="str">
        <f t="shared" si="43"/>
        <v>A2</v>
      </c>
      <c r="E497" s="394"/>
      <c r="F497" s="395"/>
    </row>
    <row r="498" spans="1:6" ht="15.75" customHeight="1">
      <c r="A498" s="418" t="s">
        <v>400</v>
      </c>
      <c r="B498" s="396" t="s">
        <v>68</v>
      </c>
      <c r="C498" s="397"/>
      <c r="D498" s="396" t="s">
        <v>69</v>
      </c>
      <c r="E498" s="400"/>
      <c r="F498" s="397"/>
    </row>
    <row r="499" spans="1:6" ht="15.75" customHeight="1">
      <c r="A499" s="419"/>
      <c r="B499" s="398"/>
      <c r="C499" s="399"/>
      <c r="D499" s="398"/>
      <c r="E499" s="398"/>
      <c r="F499" s="399"/>
    </row>
    <row r="500" spans="1:6" ht="15.75" customHeight="1">
      <c r="A500" s="126"/>
      <c r="B500" s="126"/>
      <c r="C500" s="126"/>
      <c r="D500" s="126"/>
      <c r="E500" s="126"/>
      <c r="F500" s="126"/>
    </row>
    <row r="501" spans="1:6" ht="15.75" customHeight="1">
      <c r="A501" s="125"/>
      <c r="B501" s="125"/>
      <c r="C501" s="125"/>
      <c r="D501" s="125"/>
      <c r="E501" s="409"/>
      <c r="F501" s="409"/>
    </row>
    <row r="502" spans="1:6" ht="15.75" customHeight="1">
      <c r="A502" s="125"/>
      <c r="B502" s="125"/>
      <c r="C502" s="125"/>
      <c r="D502" s="125"/>
      <c r="E502" s="125"/>
      <c r="F502" s="125"/>
    </row>
    <row r="503" spans="1:6" ht="15.75" customHeight="1">
      <c r="A503" s="108"/>
      <c r="B503" s="410" t="s">
        <v>49</v>
      </c>
      <c r="C503" s="411"/>
      <c r="D503" s="411"/>
      <c r="E503" s="411"/>
      <c r="F503" s="412"/>
    </row>
    <row r="504" spans="1:6" ht="15.75" customHeight="1">
      <c r="A504" s="110"/>
      <c r="B504" s="401" t="s">
        <v>50</v>
      </c>
      <c r="C504" s="402"/>
      <c r="D504" s="402"/>
      <c r="E504" s="402"/>
      <c r="F504" s="403"/>
    </row>
    <row r="505" spans="1:6" ht="15.75" customHeight="1">
      <c r="A505" s="110"/>
      <c r="B505" s="401" t="s">
        <v>51</v>
      </c>
      <c r="C505" s="402"/>
      <c r="D505" s="402"/>
      <c r="E505" s="402"/>
      <c r="F505" s="403"/>
    </row>
    <row r="506" spans="1:6" ht="15.75" customHeight="1">
      <c r="A506" s="110"/>
      <c r="B506" s="404" t="s">
        <v>52</v>
      </c>
      <c r="C506" s="402"/>
      <c r="D506" s="402"/>
      <c r="E506" s="402"/>
      <c r="F506" s="403"/>
    </row>
    <row r="507" spans="1:6" ht="15.75" customHeight="1">
      <c r="A507" s="110"/>
      <c r="B507" s="401" t="s">
        <v>53</v>
      </c>
      <c r="C507" s="402"/>
      <c r="D507" s="402"/>
      <c r="E507" s="402"/>
      <c r="F507" s="403"/>
    </row>
    <row r="508" spans="1:6" ht="15.75" customHeight="1">
      <c r="A508" s="413" t="s">
        <v>54</v>
      </c>
      <c r="B508" s="402"/>
      <c r="C508" s="402"/>
      <c r="D508" s="402"/>
      <c r="E508" s="402"/>
      <c r="F508" s="403"/>
    </row>
    <row r="509" spans="1:6" ht="15.75" customHeight="1">
      <c r="A509" s="111" t="s">
        <v>55</v>
      </c>
      <c r="B509" s="404" t="s">
        <v>56</v>
      </c>
      <c r="C509" s="403"/>
      <c r="D509" s="112" t="s">
        <v>57</v>
      </c>
      <c r="E509" s="414">
        <v>23</v>
      </c>
      <c r="F509" s="403"/>
    </row>
    <row r="510" spans="1:6" ht="15.75" customHeight="1">
      <c r="A510" s="111" t="s">
        <v>4</v>
      </c>
      <c r="B510" s="404" t="s">
        <v>35</v>
      </c>
      <c r="C510" s="403"/>
      <c r="D510" s="113"/>
      <c r="E510" s="405"/>
      <c r="F510" s="403"/>
    </row>
    <row r="511" spans="1:6" ht="15.75" customHeight="1">
      <c r="A511" s="111" t="s">
        <v>58</v>
      </c>
      <c r="B511" s="114">
        <v>1398</v>
      </c>
      <c r="C511" s="115"/>
      <c r="D511" s="113"/>
      <c r="E511" s="116"/>
      <c r="F511" s="117"/>
    </row>
    <row r="512" spans="1:6" ht="15.75" customHeight="1">
      <c r="A512" s="111" t="s">
        <v>59</v>
      </c>
      <c r="B512" s="389" t="s">
        <v>403</v>
      </c>
      <c r="C512" s="390"/>
      <c r="D512" s="113" t="s">
        <v>61</v>
      </c>
      <c r="E512" s="406" t="s">
        <v>404</v>
      </c>
      <c r="F512" s="407"/>
    </row>
    <row r="513" spans="1:6" ht="15.75" customHeight="1">
      <c r="A513" s="119" t="s">
        <v>63</v>
      </c>
      <c r="B513" s="113" t="s">
        <v>64</v>
      </c>
      <c r="C513" s="113" t="s">
        <v>65</v>
      </c>
      <c r="D513" s="113" t="s">
        <v>12</v>
      </c>
      <c r="E513" s="408" t="s">
        <v>66</v>
      </c>
      <c r="F513" s="403"/>
    </row>
    <row r="514" spans="1:6" ht="15.75" customHeight="1">
      <c r="A514" s="120">
        <v>1</v>
      </c>
      <c r="B514" s="121" t="s">
        <v>5</v>
      </c>
      <c r="C514" s="122">
        <v>16.5</v>
      </c>
      <c r="D514" s="123" t="str">
        <f t="shared" ref="D514:D518" si="44">IF(C514&gt;=18,"A1",IF(C514&gt;=16,"A2",IF(C514&gt;=14,"B1",IF(C514&gt;=12,"B2",IF(C514&gt;=10,"C1",IF(C514&gt;=8,"C2",IF(C514&gt;=6.5,"D","E")))))))</f>
        <v>A2</v>
      </c>
      <c r="E514" s="391" t="s">
        <v>198</v>
      </c>
      <c r="F514" s="392"/>
    </row>
    <row r="515" spans="1:6" ht="15.75" customHeight="1">
      <c r="A515" s="120">
        <v>2</v>
      </c>
      <c r="B515" s="121" t="s">
        <v>6</v>
      </c>
      <c r="C515" s="122">
        <v>17.5</v>
      </c>
      <c r="D515" s="123" t="str">
        <f t="shared" si="44"/>
        <v>A2</v>
      </c>
      <c r="E515" s="393"/>
      <c r="F515" s="392"/>
    </row>
    <row r="516" spans="1:6" ht="15.75" customHeight="1">
      <c r="A516" s="120">
        <v>3</v>
      </c>
      <c r="B516" s="121" t="s">
        <v>7</v>
      </c>
      <c r="C516" s="122">
        <v>18.5</v>
      </c>
      <c r="D516" s="123" t="str">
        <f t="shared" si="44"/>
        <v>A1</v>
      </c>
      <c r="E516" s="393"/>
      <c r="F516" s="392"/>
    </row>
    <row r="517" spans="1:6" ht="15.75" customHeight="1">
      <c r="A517" s="120">
        <v>4</v>
      </c>
      <c r="B517" s="121" t="s">
        <v>8</v>
      </c>
      <c r="C517" s="122">
        <v>19.5</v>
      </c>
      <c r="D517" s="123" t="str">
        <f t="shared" si="44"/>
        <v>A1</v>
      </c>
      <c r="E517" s="393"/>
      <c r="F517" s="392"/>
    </row>
    <row r="518" spans="1:6" ht="15.75" customHeight="1">
      <c r="A518" s="120">
        <v>5</v>
      </c>
      <c r="B518" s="121" t="s">
        <v>9</v>
      </c>
      <c r="C518" s="122">
        <v>17.5</v>
      </c>
      <c r="D518" s="123" t="str">
        <f t="shared" si="44"/>
        <v>A2</v>
      </c>
      <c r="E518" s="393"/>
      <c r="F518" s="392"/>
    </row>
    <row r="519" spans="1:6" ht="15.75" customHeight="1">
      <c r="A519" s="124"/>
      <c r="B519" s="123" t="s">
        <v>10</v>
      </c>
      <c r="C519" s="122">
        <f>C514+C515+C516+C517+C518</f>
        <v>89.5</v>
      </c>
      <c r="D519" s="61" t="str">
        <f t="shared" ref="D519:D520" si="45">IF(C519&gt;=91,"A1",IF(C519&gt;=81,"A2",IF(C519&gt;=71,"B1",IF(C519&gt;=61,"B2",IF(C519&gt;=51,"C1",IF(C519&gt;=41,"C2",IF(C519&gt;=33,"D","E")))))))</f>
        <v>A2</v>
      </c>
      <c r="E519" s="393"/>
      <c r="F519" s="392"/>
    </row>
    <row r="520" spans="1:6" ht="15.75" customHeight="1">
      <c r="A520" s="124"/>
      <c r="B520" s="121"/>
      <c r="C520" s="123">
        <f>(C519/100)*100</f>
        <v>89.5</v>
      </c>
      <c r="D520" s="61" t="str">
        <f t="shared" si="45"/>
        <v>A2</v>
      </c>
      <c r="E520" s="394"/>
      <c r="F520" s="395"/>
    </row>
    <row r="521" spans="1:6" ht="15.75" customHeight="1">
      <c r="A521" s="418" t="s">
        <v>400</v>
      </c>
      <c r="B521" s="396" t="s">
        <v>68</v>
      </c>
      <c r="C521" s="397"/>
      <c r="D521" s="396" t="s">
        <v>69</v>
      </c>
      <c r="E521" s="400"/>
      <c r="F521" s="397"/>
    </row>
    <row r="522" spans="1:6" ht="15.75" customHeight="1">
      <c r="A522" s="419"/>
      <c r="B522" s="398"/>
      <c r="C522" s="399"/>
      <c r="D522" s="398"/>
      <c r="E522" s="398"/>
      <c r="F522" s="399"/>
    </row>
    <row r="523" spans="1:6" ht="15.75" customHeight="1">
      <c r="A523" s="126"/>
      <c r="B523" s="126"/>
      <c r="C523" s="126"/>
      <c r="D523" s="126"/>
      <c r="E523" s="126"/>
      <c r="F523" s="126"/>
    </row>
    <row r="524" spans="1:6" ht="15.75" customHeight="1">
      <c r="A524" s="125"/>
      <c r="B524" s="125"/>
      <c r="C524" s="125"/>
      <c r="D524" s="125"/>
      <c r="E524" s="409"/>
      <c r="F524" s="409"/>
    </row>
    <row r="525" spans="1:6" ht="15.75" customHeight="1">
      <c r="A525" s="125"/>
      <c r="B525" s="125"/>
      <c r="C525" s="125"/>
      <c r="D525" s="125"/>
      <c r="E525" s="125"/>
      <c r="F525" s="125"/>
    </row>
    <row r="526" spans="1:6" ht="15.75" customHeight="1">
      <c r="A526" s="108"/>
      <c r="B526" s="410" t="s">
        <v>49</v>
      </c>
      <c r="C526" s="411"/>
      <c r="D526" s="411"/>
      <c r="E526" s="411"/>
      <c r="F526" s="412"/>
    </row>
    <row r="527" spans="1:6" ht="15.75" customHeight="1">
      <c r="A527" s="110"/>
      <c r="B527" s="401" t="s">
        <v>50</v>
      </c>
      <c r="C527" s="402"/>
      <c r="D527" s="402"/>
      <c r="E527" s="402"/>
      <c r="F527" s="403"/>
    </row>
    <row r="528" spans="1:6" ht="15.75" customHeight="1">
      <c r="A528" s="110"/>
      <c r="B528" s="401" t="s">
        <v>51</v>
      </c>
      <c r="C528" s="402"/>
      <c r="D528" s="402"/>
      <c r="E528" s="402"/>
      <c r="F528" s="403"/>
    </row>
    <row r="529" spans="1:6" ht="15.75" customHeight="1">
      <c r="A529" s="110"/>
      <c r="B529" s="404" t="s">
        <v>52</v>
      </c>
      <c r="C529" s="402"/>
      <c r="D529" s="402"/>
      <c r="E529" s="402"/>
      <c r="F529" s="403"/>
    </row>
    <row r="530" spans="1:6" ht="15.75" customHeight="1">
      <c r="A530" s="110"/>
      <c r="B530" s="401" t="s">
        <v>53</v>
      </c>
      <c r="C530" s="402"/>
      <c r="D530" s="402"/>
      <c r="E530" s="402"/>
      <c r="F530" s="403"/>
    </row>
    <row r="531" spans="1:6" ht="15.75" customHeight="1">
      <c r="A531" s="413" t="s">
        <v>54</v>
      </c>
      <c r="B531" s="402"/>
      <c r="C531" s="402"/>
      <c r="D531" s="402"/>
      <c r="E531" s="402"/>
      <c r="F531" s="403"/>
    </row>
    <row r="532" spans="1:6" ht="15.75" customHeight="1">
      <c r="A532" s="111" t="s">
        <v>55</v>
      </c>
      <c r="B532" s="404" t="s">
        <v>56</v>
      </c>
      <c r="C532" s="403"/>
      <c r="D532" s="112" t="s">
        <v>57</v>
      </c>
      <c r="E532" s="414">
        <v>24</v>
      </c>
      <c r="F532" s="403"/>
    </row>
    <row r="533" spans="1:6" ht="15.75" customHeight="1">
      <c r="A533" s="111" t="s">
        <v>4</v>
      </c>
      <c r="B533" s="404" t="s">
        <v>36</v>
      </c>
      <c r="C533" s="403"/>
      <c r="D533" s="113"/>
      <c r="E533" s="405"/>
      <c r="F533" s="403"/>
    </row>
    <row r="534" spans="1:6" ht="15.75" customHeight="1">
      <c r="A534" s="111" t="s">
        <v>58</v>
      </c>
      <c r="B534" s="114">
        <v>1462</v>
      </c>
      <c r="C534" s="115"/>
      <c r="D534" s="113"/>
      <c r="E534" s="116"/>
      <c r="F534" s="117"/>
    </row>
    <row r="535" spans="1:6" ht="15.75" customHeight="1">
      <c r="A535" s="111" t="s">
        <v>59</v>
      </c>
      <c r="B535" s="389" t="s">
        <v>158</v>
      </c>
      <c r="C535" s="390"/>
      <c r="D535" s="113" t="s">
        <v>61</v>
      </c>
      <c r="E535" s="406" t="s">
        <v>159</v>
      </c>
      <c r="F535" s="407"/>
    </row>
    <row r="536" spans="1:6" ht="15.75" customHeight="1">
      <c r="A536" s="119" t="s">
        <v>63</v>
      </c>
      <c r="B536" s="113" t="s">
        <v>64</v>
      </c>
      <c r="C536" s="113" t="s">
        <v>65</v>
      </c>
      <c r="D536" s="113" t="s">
        <v>12</v>
      </c>
      <c r="E536" s="408" t="s">
        <v>66</v>
      </c>
      <c r="F536" s="403"/>
    </row>
    <row r="537" spans="1:6" ht="15.75" customHeight="1">
      <c r="A537" s="120">
        <v>1</v>
      </c>
      <c r="B537" s="121" t="s">
        <v>5</v>
      </c>
      <c r="C537" s="122">
        <v>20</v>
      </c>
      <c r="D537" s="123" t="str">
        <f t="shared" ref="D537:D541" si="46">IF(C537&gt;=18,"A1",IF(C537&gt;=16,"A2",IF(C537&gt;=14,"B1",IF(C537&gt;=12,"B2",IF(C537&gt;=10,"C1",IF(C537&gt;=8,"C2",IF(C537&gt;=6.5,"D","E")))))))</f>
        <v>A1</v>
      </c>
      <c r="E537" s="391" t="s">
        <v>390</v>
      </c>
      <c r="F537" s="392"/>
    </row>
    <row r="538" spans="1:6" ht="15.75" customHeight="1">
      <c r="A538" s="120">
        <v>2</v>
      </c>
      <c r="B538" s="121" t="s">
        <v>6</v>
      </c>
      <c r="C538" s="122">
        <v>20</v>
      </c>
      <c r="D538" s="123" t="str">
        <f t="shared" si="46"/>
        <v>A1</v>
      </c>
      <c r="E538" s="393"/>
      <c r="F538" s="392"/>
    </row>
    <row r="539" spans="1:6" ht="15.75" customHeight="1">
      <c r="A539" s="120">
        <v>3</v>
      </c>
      <c r="B539" s="121" t="s">
        <v>7</v>
      </c>
      <c r="C539" s="122">
        <v>20</v>
      </c>
      <c r="D539" s="123" t="str">
        <f t="shared" si="46"/>
        <v>A1</v>
      </c>
      <c r="E539" s="393"/>
      <c r="F539" s="392"/>
    </row>
    <row r="540" spans="1:6" ht="15.75" customHeight="1">
      <c r="A540" s="120">
        <v>4</v>
      </c>
      <c r="B540" s="121" t="s">
        <v>8</v>
      </c>
      <c r="C540" s="122">
        <v>20</v>
      </c>
      <c r="D540" s="123" t="str">
        <f t="shared" si="46"/>
        <v>A1</v>
      </c>
      <c r="E540" s="393"/>
      <c r="F540" s="392"/>
    </row>
    <row r="541" spans="1:6" ht="15.75" customHeight="1">
      <c r="A541" s="120">
        <v>5</v>
      </c>
      <c r="B541" s="121" t="s">
        <v>9</v>
      </c>
      <c r="C541" s="122">
        <v>20</v>
      </c>
      <c r="D541" s="123" t="str">
        <f t="shared" si="46"/>
        <v>A1</v>
      </c>
      <c r="E541" s="393"/>
      <c r="F541" s="392"/>
    </row>
    <row r="542" spans="1:6" ht="15.75" customHeight="1">
      <c r="A542" s="124"/>
      <c r="B542" s="123" t="s">
        <v>10</v>
      </c>
      <c r="C542" s="122">
        <f>C537+C538+C539+C540+C541</f>
        <v>100</v>
      </c>
      <c r="D542" s="61" t="str">
        <f t="shared" ref="D542:D543" si="47">IF(C542&gt;=91,"A1",IF(C542&gt;=81,"A2",IF(C542&gt;=71,"B1",IF(C542&gt;=61,"B2",IF(C542&gt;=51,"C1",IF(C542&gt;=41,"C2",IF(C542&gt;=33,"D","E")))))))</f>
        <v>A1</v>
      </c>
      <c r="E542" s="393"/>
      <c r="F542" s="392"/>
    </row>
    <row r="543" spans="1:6" ht="15.75" customHeight="1">
      <c r="A543" s="124"/>
      <c r="B543" s="121"/>
      <c r="C543" s="123">
        <f>(C542/100)*100</f>
        <v>100</v>
      </c>
      <c r="D543" s="61" t="str">
        <f t="shared" si="47"/>
        <v>A1</v>
      </c>
      <c r="E543" s="394"/>
      <c r="F543" s="395"/>
    </row>
    <row r="544" spans="1:6" ht="15.75" customHeight="1">
      <c r="A544" s="418" t="s">
        <v>400</v>
      </c>
      <c r="B544" s="396" t="s">
        <v>68</v>
      </c>
      <c r="C544" s="397"/>
      <c r="D544" s="396" t="s">
        <v>69</v>
      </c>
      <c r="E544" s="400"/>
      <c r="F544" s="397"/>
    </row>
    <row r="545" spans="1:6" ht="15.75" customHeight="1">
      <c r="A545" s="419"/>
      <c r="B545" s="398"/>
      <c r="C545" s="399"/>
      <c r="D545" s="398"/>
      <c r="E545" s="398"/>
      <c r="F545" s="399"/>
    </row>
    <row r="546" spans="1:6" ht="15.75" customHeight="1">
      <c r="A546" s="125"/>
      <c r="B546" s="125"/>
      <c r="C546" s="125"/>
      <c r="D546" s="125"/>
      <c r="E546" s="125"/>
      <c r="F546" s="125"/>
    </row>
    <row r="547" spans="1:6" ht="15.75" customHeight="1">
      <c r="A547" s="125"/>
      <c r="B547" s="125"/>
      <c r="C547" s="125"/>
      <c r="D547" s="125"/>
      <c r="E547" s="409"/>
      <c r="F547" s="409"/>
    </row>
    <row r="548" spans="1:6" ht="15.75" customHeight="1">
      <c r="A548" s="125"/>
      <c r="B548" s="125"/>
      <c r="C548" s="125"/>
      <c r="D548" s="125"/>
      <c r="E548" s="125"/>
      <c r="F548" s="125"/>
    </row>
    <row r="549" spans="1:6" ht="15.75" customHeight="1">
      <c r="A549" s="108"/>
      <c r="B549" s="410" t="s">
        <v>49</v>
      </c>
      <c r="C549" s="411"/>
      <c r="D549" s="411"/>
      <c r="E549" s="411"/>
      <c r="F549" s="412"/>
    </row>
    <row r="550" spans="1:6" ht="15.75" customHeight="1">
      <c r="A550" s="110"/>
      <c r="B550" s="401" t="s">
        <v>50</v>
      </c>
      <c r="C550" s="402"/>
      <c r="D550" s="402"/>
      <c r="E550" s="402"/>
      <c r="F550" s="403"/>
    </row>
    <row r="551" spans="1:6" ht="15.75" customHeight="1">
      <c r="A551" s="110"/>
      <c r="B551" s="401" t="s">
        <v>51</v>
      </c>
      <c r="C551" s="402"/>
      <c r="D551" s="402"/>
      <c r="E551" s="402"/>
      <c r="F551" s="403"/>
    </row>
    <row r="552" spans="1:6" ht="15.75" customHeight="1">
      <c r="A552" s="110"/>
      <c r="B552" s="404" t="s">
        <v>52</v>
      </c>
      <c r="C552" s="402"/>
      <c r="D552" s="402"/>
      <c r="E552" s="402"/>
      <c r="F552" s="403"/>
    </row>
    <row r="553" spans="1:6" ht="15.75" customHeight="1">
      <c r="A553" s="110"/>
      <c r="B553" s="401" t="s">
        <v>53</v>
      </c>
      <c r="C553" s="402"/>
      <c r="D553" s="402"/>
      <c r="E553" s="402"/>
      <c r="F553" s="403"/>
    </row>
    <row r="554" spans="1:6" ht="15.75" customHeight="1">
      <c r="A554" s="413" t="s">
        <v>54</v>
      </c>
      <c r="B554" s="402"/>
      <c r="C554" s="402"/>
      <c r="D554" s="402"/>
      <c r="E554" s="402"/>
      <c r="F554" s="403"/>
    </row>
    <row r="555" spans="1:6" ht="15.75" customHeight="1">
      <c r="A555" s="111" t="s">
        <v>55</v>
      </c>
      <c r="B555" s="404" t="s">
        <v>56</v>
      </c>
      <c r="C555" s="403"/>
      <c r="D555" s="112" t="s">
        <v>57</v>
      </c>
      <c r="E555" s="414">
        <v>25</v>
      </c>
      <c r="F555" s="403"/>
    </row>
    <row r="556" spans="1:6" ht="15.75" customHeight="1">
      <c r="A556" s="111" t="s">
        <v>4</v>
      </c>
      <c r="B556" s="404" t="s">
        <v>37</v>
      </c>
      <c r="C556" s="403"/>
      <c r="D556" s="113"/>
      <c r="E556" s="405"/>
      <c r="F556" s="403"/>
    </row>
    <row r="557" spans="1:6" ht="15.75" customHeight="1">
      <c r="A557" s="111" t="s">
        <v>58</v>
      </c>
      <c r="B557" s="114">
        <v>1523</v>
      </c>
      <c r="C557" s="115"/>
      <c r="D557" s="113"/>
      <c r="E557" s="116"/>
      <c r="F557" s="117"/>
    </row>
    <row r="558" spans="1:6" ht="15.75" customHeight="1">
      <c r="A558" s="111" t="s">
        <v>59</v>
      </c>
      <c r="B558" s="389" t="s">
        <v>352</v>
      </c>
      <c r="C558" s="390"/>
      <c r="D558" s="113" t="s">
        <v>61</v>
      </c>
      <c r="E558" s="406" t="s">
        <v>405</v>
      </c>
      <c r="F558" s="407"/>
    </row>
    <row r="559" spans="1:6" ht="15.75" customHeight="1">
      <c r="A559" s="119" t="s">
        <v>63</v>
      </c>
      <c r="B559" s="113" t="s">
        <v>64</v>
      </c>
      <c r="C559" s="113" t="s">
        <v>65</v>
      </c>
      <c r="D559" s="113" t="s">
        <v>12</v>
      </c>
      <c r="E559" s="408" t="s">
        <v>66</v>
      </c>
      <c r="F559" s="403"/>
    </row>
    <row r="560" spans="1:6" ht="15.75" customHeight="1">
      <c r="A560" s="120">
        <v>1</v>
      </c>
      <c r="B560" s="121" t="s">
        <v>5</v>
      </c>
      <c r="C560" s="122">
        <v>8.5</v>
      </c>
      <c r="D560" s="123" t="str">
        <f t="shared" ref="D560:D564" si="48">IF(C560&gt;=18,"A1",IF(C560&gt;=16,"A2",IF(C560&gt;=14,"B1",IF(C560&gt;=12,"B2",IF(C560&gt;=10,"C1",IF(C560&gt;=8,"C2",IF(C560&gt;=6.5,"D","E")))))))</f>
        <v>C2</v>
      </c>
      <c r="E560" s="391" t="s">
        <v>211</v>
      </c>
      <c r="F560" s="392"/>
    </row>
    <row r="561" spans="1:6" ht="15.75" customHeight="1">
      <c r="A561" s="120">
        <v>2</v>
      </c>
      <c r="B561" s="121" t="s">
        <v>6</v>
      </c>
      <c r="C561" s="122">
        <v>12.5</v>
      </c>
      <c r="D561" s="123" t="str">
        <f t="shared" si="48"/>
        <v>B2</v>
      </c>
      <c r="E561" s="393"/>
      <c r="F561" s="392"/>
    </row>
    <row r="562" spans="1:6" ht="15.75" customHeight="1">
      <c r="A562" s="120">
        <v>3</v>
      </c>
      <c r="B562" s="121" t="s">
        <v>7</v>
      </c>
      <c r="C562" s="122">
        <v>14.5</v>
      </c>
      <c r="D562" s="123" t="str">
        <f t="shared" si="48"/>
        <v>B1</v>
      </c>
      <c r="E562" s="393"/>
      <c r="F562" s="392"/>
    </row>
    <row r="563" spans="1:6" ht="15.75" customHeight="1">
      <c r="A563" s="120">
        <v>4</v>
      </c>
      <c r="B563" s="121" t="s">
        <v>8</v>
      </c>
      <c r="C563" s="122">
        <v>7</v>
      </c>
      <c r="D563" s="123" t="str">
        <f t="shared" si="48"/>
        <v>D</v>
      </c>
      <c r="E563" s="393"/>
      <c r="F563" s="392"/>
    </row>
    <row r="564" spans="1:6" ht="15.75" customHeight="1">
      <c r="A564" s="120">
        <v>5</v>
      </c>
      <c r="B564" s="121" t="s">
        <v>9</v>
      </c>
      <c r="C564" s="122">
        <v>3.5</v>
      </c>
      <c r="D564" s="123" t="str">
        <f t="shared" si="48"/>
        <v>E</v>
      </c>
      <c r="E564" s="393"/>
      <c r="F564" s="392"/>
    </row>
    <row r="565" spans="1:6" ht="15.75" customHeight="1">
      <c r="A565" s="124"/>
      <c r="B565" s="123" t="s">
        <v>10</v>
      </c>
      <c r="C565" s="122">
        <f>C560+C561+C562+C563+C564</f>
        <v>46</v>
      </c>
      <c r="D565" s="61" t="str">
        <f t="shared" ref="D565:D566" si="49">IF(C565&gt;=91,"A1",IF(C565&gt;=81,"A2",IF(C565&gt;=71,"B1",IF(C565&gt;=61,"B2",IF(C565&gt;=51,"C1",IF(C565&gt;=41,"C2",IF(C565&gt;=33,"D","E")))))))</f>
        <v>C2</v>
      </c>
      <c r="E565" s="393"/>
      <c r="F565" s="392"/>
    </row>
    <row r="566" spans="1:6" ht="15.75" customHeight="1">
      <c r="A566" s="124"/>
      <c r="B566" s="121"/>
      <c r="C566" s="123">
        <f>(C565/100)*100</f>
        <v>46</v>
      </c>
      <c r="D566" s="61" t="str">
        <f t="shared" si="49"/>
        <v>C2</v>
      </c>
      <c r="E566" s="394"/>
      <c r="F566" s="395"/>
    </row>
    <row r="567" spans="1:6" ht="15.75" customHeight="1">
      <c r="A567" s="420" t="s">
        <v>406</v>
      </c>
      <c r="B567" s="396" t="s">
        <v>68</v>
      </c>
      <c r="C567" s="397"/>
      <c r="D567" s="396" t="s">
        <v>69</v>
      </c>
      <c r="E567" s="400"/>
      <c r="F567" s="397"/>
    </row>
    <row r="568" spans="1:6" ht="15.75" customHeight="1">
      <c r="A568" s="419"/>
      <c r="B568" s="398"/>
      <c r="C568" s="399"/>
      <c r="D568" s="398"/>
      <c r="E568" s="398"/>
      <c r="F568" s="399"/>
    </row>
    <row r="569" spans="1:6" ht="15.75" customHeight="1">
      <c r="A569" s="125"/>
      <c r="B569" s="125"/>
      <c r="C569" s="125"/>
      <c r="D569" s="125"/>
      <c r="E569" s="125"/>
      <c r="F569" s="125"/>
    </row>
    <row r="570" spans="1:6" ht="15.75" customHeight="1">
      <c r="A570" s="125"/>
      <c r="B570" s="125"/>
      <c r="C570" s="125"/>
      <c r="D570" s="125"/>
      <c r="E570" s="409"/>
      <c r="F570" s="409"/>
    </row>
    <row r="571" spans="1:6" ht="15.75" customHeight="1">
      <c r="A571" s="125"/>
      <c r="B571" s="125"/>
      <c r="C571" s="125"/>
      <c r="D571" s="125"/>
      <c r="E571" s="125"/>
      <c r="F571" s="125"/>
    </row>
    <row r="572" spans="1:6" ht="15.75" customHeight="1">
      <c r="A572" s="108"/>
      <c r="B572" s="410" t="s">
        <v>49</v>
      </c>
      <c r="C572" s="411"/>
      <c r="D572" s="411"/>
      <c r="E572" s="411"/>
      <c r="F572" s="412"/>
    </row>
    <row r="573" spans="1:6" ht="15.75" customHeight="1">
      <c r="A573" s="110"/>
      <c r="B573" s="401" t="s">
        <v>50</v>
      </c>
      <c r="C573" s="402"/>
      <c r="D573" s="402"/>
      <c r="E573" s="402"/>
      <c r="F573" s="403"/>
    </row>
    <row r="574" spans="1:6" ht="15.75" customHeight="1">
      <c r="A574" s="110"/>
      <c r="B574" s="401" t="s">
        <v>51</v>
      </c>
      <c r="C574" s="402"/>
      <c r="D574" s="402"/>
      <c r="E574" s="402"/>
      <c r="F574" s="403"/>
    </row>
    <row r="575" spans="1:6" ht="15.75" customHeight="1">
      <c r="A575" s="110"/>
      <c r="B575" s="404" t="s">
        <v>52</v>
      </c>
      <c r="C575" s="402"/>
      <c r="D575" s="402"/>
      <c r="E575" s="402"/>
      <c r="F575" s="403"/>
    </row>
    <row r="576" spans="1:6" ht="15.75" customHeight="1">
      <c r="A576" s="110"/>
      <c r="B576" s="401" t="s">
        <v>53</v>
      </c>
      <c r="C576" s="402"/>
      <c r="D576" s="402"/>
      <c r="E576" s="402"/>
      <c r="F576" s="403"/>
    </row>
    <row r="577" spans="1:6" ht="15.75" customHeight="1">
      <c r="A577" s="413" t="s">
        <v>54</v>
      </c>
      <c r="B577" s="402"/>
      <c r="C577" s="402"/>
      <c r="D577" s="402"/>
      <c r="E577" s="402"/>
      <c r="F577" s="403"/>
    </row>
    <row r="578" spans="1:6" ht="15.75" customHeight="1">
      <c r="A578" s="111" t="s">
        <v>55</v>
      </c>
      <c r="B578" s="404" t="s">
        <v>56</v>
      </c>
      <c r="C578" s="403"/>
      <c r="D578" s="112" t="s">
        <v>57</v>
      </c>
      <c r="E578" s="414">
        <v>26</v>
      </c>
      <c r="F578" s="403"/>
    </row>
    <row r="579" spans="1:6" ht="15.75" customHeight="1">
      <c r="A579" s="111" t="s">
        <v>4</v>
      </c>
      <c r="B579" s="404" t="s">
        <v>38</v>
      </c>
      <c r="C579" s="403"/>
      <c r="D579" s="113"/>
      <c r="E579" s="405"/>
      <c r="F579" s="403"/>
    </row>
    <row r="580" spans="1:6" ht="15.75" customHeight="1">
      <c r="A580" s="111" t="s">
        <v>58</v>
      </c>
      <c r="B580" s="114">
        <v>1541</v>
      </c>
      <c r="C580" s="115"/>
      <c r="D580" s="113"/>
      <c r="E580" s="116"/>
      <c r="F580" s="117"/>
    </row>
    <row r="581" spans="1:6" ht="15.75" customHeight="1">
      <c r="A581" s="111" t="s">
        <v>59</v>
      </c>
      <c r="B581" s="389" t="s">
        <v>162</v>
      </c>
      <c r="C581" s="390"/>
      <c r="D581" s="113" t="s">
        <v>61</v>
      </c>
      <c r="E581" s="406" t="s">
        <v>163</v>
      </c>
      <c r="F581" s="407"/>
    </row>
    <row r="582" spans="1:6" ht="15.75" customHeight="1">
      <c r="A582" s="119" t="s">
        <v>63</v>
      </c>
      <c r="B582" s="113" t="s">
        <v>64</v>
      </c>
      <c r="C582" s="113" t="s">
        <v>65</v>
      </c>
      <c r="D582" s="113" t="s">
        <v>12</v>
      </c>
      <c r="E582" s="408" t="s">
        <v>66</v>
      </c>
      <c r="F582" s="403"/>
    </row>
    <row r="583" spans="1:6" ht="15.75" customHeight="1">
      <c r="A583" s="120">
        <v>1</v>
      </c>
      <c r="B583" s="121" t="s">
        <v>5</v>
      </c>
      <c r="C583" s="122">
        <v>17.5</v>
      </c>
      <c r="D583" s="123" t="str">
        <f t="shared" ref="D583:D587" si="50">IF(C583&gt;=18,"A1",IF(C583&gt;=16,"A2",IF(C583&gt;=14,"B1",IF(C583&gt;=12,"B2",IF(C583&gt;=10,"C1",IF(C583&gt;=8,"C2",IF(C583&gt;=6.5,"D","E")))))))</f>
        <v>A2</v>
      </c>
      <c r="E583" s="391" t="s">
        <v>198</v>
      </c>
      <c r="F583" s="392"/>
    </row>
    <row r="584" spans="1:6" ht="15.75" customHeight="1">
      <c r="A584" s="120">
        <v>2</v>
      </c>
      <c r="B584" s="121" t="s">
        <v>6</v>
      </c>
      <c r="C584" s="122">
        <v>19.5</v>
      </c>
      <c r="D584" s="123" t="str">
        <f t="shared" si="50"/>
        <v>A1</v>
      </c>
      <c r="E584" s="393"/>
      <c r="F584" s="392"/>
    </row>
    <row r="585" spans="1:6" ht="15.75" customHeight="1">
      <c r="A585" s="120">
        <v>3</v>
      </c>
      <c r="B585" s="121" t="s">
        <v>7</v>
      </c>
      <c r="C585" s="122">
        <v>18</v>
      </c>
      <c r="D585" s="123" t="str">
        <f t="shared" si="50"/>
        <v>A1</v>
      </c>
      <c r="E585" s="393"/>
      <c r="F585" s="392"/>
    </row>
    <row r="586" spans="1:6" ht="15.75" customHeight="1">
      <c r="A586" s="120">
        <v>4</v>
      </c>
      <c r="B586" s="121" t="s">
        <v>8</v>
      </c>
      <c r="C586" s="122">
        <v>20</v>
      </c>
      <c r="D586" s="123" t="str">
        <f t="shared" si="50"/>
        <v>A1</v>
      </c>
      <c r="E586" s="393"/>
      <c r="F586" s="392"/>
    </row>
    <row r="587" spans="1:6" ht="15.75" customHeight="1">
      <c r="A587" s="120">
        <v>5</v>
      </c>
      <c r="B587" s="121" t="s">
        <v>9</v>
      </c>
      <c r="C587" s="122">
        <v>18.5</v>
      </c>
      <c r="D587" s="123" t="str">
        <f t="shared" si="50"/>
        <v>A1</v>
      </c>
      <c r="E587" s="393"/>
      <c r="F587" s="392"/>
    </row>
    <row r="588" spans="1:6" ht="15.75" customHeight="1">
      <c r="A588" s="124"/>
      <c r="B588" s="123" t="s">
        <v>10</v>
      </c>
      <c r="C588" s="122">
        <f>C583+C584+C585+C586+C587</f>
        <v>93.5</v>
      </c>
      <c r="D588" s="61" t="str">
        <f t="shared" ref="D588:D589" si="51">IF(C588&gt;=91,"A1",IF(C588&gt;=81,"A2",IF(C588&gt;=71,"B1",IF(C588&gt;=61,"B2",IF(C588&gt;=51,"C1",IF(C588&gt;=41,"C2",IF(C588&gt;=33,"D","E")))))))</f>
        <v>A1</v>
      </c>
      <c r="E588" s="393"/>
      <c r="F588" s="392"/>
    </row>
    <row r="589" spans="1:6" ht="15.75" customHeight="1">
      <c r="A589" s="124"/>
      <c r="B589" s="121"/>
      <c r="C589" s="123">
        <f>(C588/100)*100</f>
        <v>93.5</v>
      </c>
      <c r="D589" s="61" t="str">
        <f t="shared" si="51"/>
        <v>A1</v>
      </c>
      <c r="E589" s="394"/>
      <c r="F589" s="395"/>
    </row>
    <row r="590" spans="1:6" ht="15.75" customHeight="1">
      <c r="A590" s="418" t="s">
        <v>400</v>
      </c>
      <c r="B590" s="396" t="s">
        <v>68</v>
      </c>
      <c r="C590" s="397"/>
      <c r="D590" s="396" t="s">
        <v>69</v>
      </c>
      <c r="E590" s="400"/>
      <c r="F590" s="397"/>
    </row>
    <row r="591" spans="1:6" ht="15.75" customHeight="1">
      <c r="A591" s="419"/>
      <c r="B591" s="398"/>
      <c r="C591" s="399"/>
      <c r="D591" s="398"/>
      <c r="E591" s="398"/>
      <c r="F591" s="399"/>
    </row>
    <row r="592" spans="1:6" ht="15.75" customHeight="1">
      <c r="A592" s="126"/>
      <c r="B592" s="126"/>
      <c r="C592" s="126"/>
      <c r="D592" s="126"/>
      <c r="E592" s="126"/>
      <c r="F592" s="126"/>
    </row>
    <row r="593" spans="1:6" ht="15.75" customHeight="1">
      <c r="A593" s="126"/>
      <c r="B593" s="126"/>
      <c r="C593" s="126"/>
      <c r="D593" s="126"/>
      <c r="E593" s="400"/>
      <c r="F593" s="400"/>
    </row>
    <row r="594" spans="1:6" ht="15.75" customHeight="1">
      <c r="A594" s="125"/>
      <c r="B594" s="125"/>
      <c r="C594" s="125"/>
      <c r="D594" s="125"/>
      <c r="E594" s="125"/>
      <c r="F594" s="125"/>
    </row>
    <row r="595" spans="1:6" ht="15.75" customHeight="1">
      <c r="A595" s="108"/>
      <c r="B595" s="410" t="s">
        <v>49</v>
      </c>
      <c r="C595" s="411"/>
      <c r="D595" s="411"/>
      <c r="E595" s="411"/>
      <c r="F595" s="412"/>
    </row>
    <row r="596" spans="1:6" ht="15.75" customHeight="1">
      <c r="A596" s="110"/>
      <c r="B596" s="401" t="s">
        <v>50</v>
      </c>
      <c r="C596" s="402"/>
      <c r="D596" s="402"/>
      <c r="E596" s="402"/>
      <c r="F596" s="403"/>
    </row>
    <row r="597" spans="1:6" ht="15.75" customHeight="1">
      <c r="A597" s="110"/>
      <c r="B597" s="401" t="s">
        <v>51</v>
      </c>
      <c r="C597" s="402"/>
      <c r="D597" s="402"/>
      <c r="E597" s="402"/>
      <c r="F597" s="403"/>
    </row>
    <row r="598" spans="1:6" ht="15.75" customHeight="1">
      <c r="A598" s="110"/>
      <c r="B598" s="404" t="s">
        <v>52</v>
      </c>
      <c r="C598" s="402"/>
      <c r="D598" s="402"/>
      <c r="E598" s="402"/>
      <c r="F598" s="403"/>
    </row>
    <row r="599" spans="1:6" ht="15.75" customHeight="1">
      <c r="A599" s="110"/>
      <c r="B599" s="401" t="s">
        <v>53</v>
      </c>
      <c r="C599" s="402"/>
      <c r="D599" s="402"/>
      <c r="E599" s="402"/>
      <c r="F599" s="403"/>
    </row>
    <row r="600" spans="1:6" ht="15.75" customHeight="1">
      <c r="A600" s="413" t="s">
        <v>54</v>
      </c>
      <c r="B600" s="402"/>
      <c r="C600" s="402"/>
      <c r="D600" s="402"/>
      <c r="E600" s="402"/>
      <c r="F600" s="403"/>
    </row>
    <row r="601" spans="1:6" ht="15.75" customHeight="1">
      <c r="A601" s="111" t="s">
        <v>55</v>
      </c>
      <c r="B601" s="404" t="s">
        <v>56</v>
      </c>
      <c r="C601" s="403"/>
      <c r="D601" s="112" t="s">
        <v>57</v>
      </c>
      <c r="E601" s="414">
        <v>27</v>
      </c>
      <c r="F601" s="403"/>
    </row>
    <row r="602" spans="1:6" ht="15.75" customHeight="1">
      <c r="A602" s="111" t="s">
        <v>4</v>
      </c>
      <c r="B602" s="404" t="s">
        <v>39</v>
      </c>
      <c r="C602" s="403"/>
      <c r="D602" s="113"/>
      <c r="E602" s="405"/>
      <c r="F602" s="403"/>
    </row>
    <row r="603" spans="1:6" ht="15.75" customHeight="1">
      <c r="A603" s="111" t="s">
        <v>58</v>
      </c>
      <c r="B603" s="114">
        <v>1400</v>
      </c>
      <c r="C603" s="115"/>
      <c r="D603" s="113"/>
      <c r="E603" s="116"/>
      <c r="F603" s="117"/>
    </row>
    <row r="604" spans="1:6" ht="15.75" customHeight="1">
      <c r="A604" s="111" t="s">
        <v>59</v>
      </c>
      <c r="B604" s="389" t="s">
        <v>164</v>
      </c>
      <c r="C604" s="390"/>
      <c r="D604" s="113" t="s">
        <v>61</v>
      </c>
      <c r="E604" s="406" t="s">
        <v>165</v>
      </c>
      <c r="F604" s="407"/>
    </row>
    <row r="605" spans="1:6" ht="15.75" customHeight="1">
      <c r="A605" s="119" t="s">
        <v>63</v>
      </c>
      <c r="B605" s="113" t="s">
        <v>64</v>
      </c>
      <c r="C605" s="113" t="s">
        <v>65</v>
      </c>
      <c r="D605" s="113" t="s">
        <v>12</v>
      </c>
      <c r="E605" s="408" t="s">
        <v>66</v>
      </c>
      <c r="F605" s="403"/>
    </row>
    <row r="606" spans="1:6" ht="15.75" customHeight="1">
      <c r="A606" s="120">
        <v>1</v>
      </c>
      <c r="B606" s="121" t="s">
        <v>5</v>
      </c>
      <c r="C606" s="122">
        <v>12</v>
      </c>
      <c r="D606" s="123" t="str">
        <f t="shared" ref="D606:D610" si="52">IF(C606&gt;=18,"A1",IF(C606&gt;=16,"A2",IF(C606&gt;=14,"B1",IF(C606&gt;=12,"B2",IF(C606&gt;=10,"C1",IF(C606&gt;=8,"C2",IF(C606&gt;=6.5,"D","E")))))))</f>
        <v>B2</v>
      </c>
      <c r="E606" s="391" t="s">
        <v>211</v>
      </c>
      <c r="F606" s="392"/>
    </row>
    <row r="607" spans="1:6" ht="15.75" customHeight="1">
      <c r="A607" s="120">
        <v>2</v>
      </c>
      <c r="B607" s="121" t="s">
        <v>6</v>
      </c>
      <c r="C607" s="122">
        <v>10</v>
      </c>
      <c r="D607" s="123" t="str">
        <f t="shared" si="52"/>
        <v>C1</v>
      </c>
      <c r="E607" s="393"/>
      <c r="F607" s="392"/>
    </row>
    <row r="608" spans="1:6" ht="15.75" customHeight="1">
      <c r="A608" s="120">
        <v>3</v>
      </c>
      <c r="B608" s="121" t="s">
        <v>7</v>
      </c>
      <c r="C608" s="122">
        <v>14.5</v>
      </c>
      <c r="D608" s="123" t="str">
        <f t="shared" si="52"/>
        <v>B1</v>
      </c>
      <c r="E608" s="393"/>
      <c r="F608" s="392"/>
    </row>
    <row r="609" spans="1:6" ht="15.75" customHeight="1">
      <c r="A609" s="120">
        <v>4</v>
      </c>
      <c r="B609" s="121" t="s">
        <v>8</v>
      </c>
      <c r="C609" s="122">
        <v>10</v>
      </c>
      <c r="D609" s="123" t="str">
        <f t="shared" si="52"/>
        <v>C1</v>
      </c>
      <c r="E609" s="393"/>
      <c r="F609" s="392"/>
    </row>
    <row r="610" spans="1:6" ht="15.75" customHeight="1">
      <c r="A610" s="120">
        <v>5</v>
      </c>
      <c r="B610" s="121" t="s">
        <v>9</v>
      </c>
      <c r="C610" s="122">
        <v>10.5</v>
      </c>
      <c r="D610" s="123" t="str">
        <f t="shared" si="52"/>
        <v>C1</v>
      </c>
      <c r="E610" s="393"/>
      <c r="F610" s="392"/>
    </row>
    <row r="611" spans="1:6" ht="15.75" customHeight="1">
      <c r="A611" s="124"/>
      <c r="B611" s="123" t="s">
        <v>10</v>
      </c>
      <c r="C611" s="122">
        <f>C606+C607+C608+C609+C610</f>
        <v>57</v>
      </c>
      <c r="D611" s="61" t="str">
        <f t="shared" ref="D611:D612" si="53">IF(C611&gt;=91,"A1",IF(C611&gt;=81,"A2",IF(C611&gt;=71,"B1",IF(C611&gt;=61,"B2",IF(C611&gt;=51,"C1",IF(C611&gt;=41,"C2",IF(C611&gt;=33,"D","E")))))))</f>
        <v>C1</v>
      </c>
      <c r="E611" s="393"/>
      <c r="F611" s="392"/>
    </row>
    <row r="612" spans="1:6" ht="15.75" customHeight="1">
      <c r="A612" s="124"/>
      <c r="B612" s="121"/>
      <c r="C612" s="123">
        <f>(C611/100)*100</f>
        <v>56.999999999999993</v>
      </c>
      <c r="D612" s="61" t="str">
        <f t="shared" si="53"/>
        <v>C1</v>
      </c>
      <c r="E612" s="394"/>
      <c r="F612" s="395"/>
    </row>
    <row r="613" spans="1:6" ht="15.75" customHeight="1">
      <c r="A613" s="418" t="s">
        <v>400</v>
      </c>
      <c r="B613" s="396" t="s">
        <v>68</v>
      </c>
      <c r="C613" s="397"/>
      <c r="D613" s="396" t="s">
        <v>69</v>
      </c>
      <c r="E613" s="400"/>
      <c r="F613" s="397"/>
    </row>
    <row r="614" spans="1:6" ht="15.75" customHeight="1">
      <c r="A614" s="419"/>
      <c r="B614" s="398"/>
      <c r="C614" s="399"/>
      <c r="D614" s="398"/>
      <c r="E614" s="398"/>
      <c r="F614" s="399"/>
    </row>
    <row r="615" spans="1:6" ht="15.75" customHeight="1">
      <c r="A615" s="125"/>
      <c r="B615" s="125"/>
      <c r="C615" s="125"/>
      <c r="D615" s="125"/>
      <c r="E615" s="125"/>
      <c r="F615" s="125"/>
    </row>
    <row r="616" spans="1:6" ht="15.75" customHeight="1">
      <c r="A616" s="125"/>
      <c r="B616" s="125"/>
      <c r="C616" s="125"/>
      <c r="D616" s="125"/>
      <c r="E616" s="409"/>
      <c r="F616" s="409"/>
    </row>
    <row r="617" spans="1:6" ht="15.75" customHeight="1">
      <c r="A617" s="125"/>
      <c r="B617" s="125"/>
      <c r="C617" s="125"/>
      <c r="D617" s="125"/>
      <c r="E617" s="125"/>
      <c r="F617" s="125"/>
    </row>
    <row r="618" spans="1:6" ht="15.75" customHeight="1">
      <c r="A618" s="108"/>
      <c r="B618" s="410" t="s">
        <v>49</v>
      </c>
      <c r="C618" s="411"/>
      <c r="D618" s="411"/>
      <c r="E618" s="411"/>
      <c r="F618" s="412"/>
    </row>
    <row r="619" spans="1:6" ht="15.75" customHeight="1">
      <c r="A619" s="110"/>
      <c r="B619" s="401" t="s">
        <v>50</v>
      </c>
      <c r="C619" s="402"/>
      <c r="D619" s="402"/>
      <c r="E619" s="402"/>
      <c r="F619" s="403"/>
    </row>
    <row r="620" spans="1:6" ht="15.75" customHeight="1">
      <c r="A620" s="110"/>
      <c r="B620" s="401" t="s">
        <v>51</v>
      </c>
      <c r="C620" s="402"/>
      <c r="D620" s="402"/>
      <c r="E620" s="402"/>
      <c r="F620" s="403"/>
    </row>
    <row r="621" spans="1:6" ht="15.75" customHeight="1">
      <c r="A621" s="110"/>
      <c r="B621" s="404" t="s">
        <v>52</v>
      </c>
      <c r="C621" s="402"/>
      <c r="D621" s="402"/>
      <c r="E621" s="402"/>
      <c r="F621" s="403"/>
    </row>
    <row r="622" spans="1:6" ht="15.75" customHeight="1">
      <c r="A622" s="110"/>
      <c r="B622" s="401" t="s">
        <v>53</v>
      </c>
      <c r="C622" s="402"/>
      <c r="D622" s="402"/>
      <c r="E622" s="402"/>
      <c r="F622" s="403"/>
    </row>
    <row r="623" spans="1:6" ht="15.75" customHeight="1">
      <c r="A623" s="413" t="s">
        <v>54</v>
      </c>
      <c r="B623" s="402"/>
      <c r="C623" s="402"/>
      <c r="D623" s="402"/>
      <c r="E623" s="402"/>
      <c r="F623" s="403"/>
    </row>
    <row r="624" spans="1:6" ht="15.75" customHeight="1">
      <c r="A624" s="111" t="s">
        <v>55</v>
      </c>
      <c r="B624" s="404" t="s">
        <v>56</v>
      </c>
      <c r="C624" s="403"/>
      <c r="D624" s="112" t="s">
        <v>57</v>
      </c>
      <c r="E624" s="414">
        <v>28</v>
      </c>
      <c r="F624" s="403"/>
    </row>
    <row r="625" spans="1:7" ht="15.75" customHeight="1">
      <c r="A625" s="111" t="s">
        <v>4</v>
      </c>
      <c r="B625" s="404" t="s">
        <v>40</v>
      </c>
      <c r="C625" s="403"/>
      <c r="D625" s="113"/>
      <c r="E625" s="405"/>
      <c r="F625" s="403"/>
    </row>
    <row r="626" spans="1:7" ht="15.75" customHeight="1">
      <c r="A626" s="111" t="s">
        <v>58</v>
      </c>
      <c r="B626" s="114">
        <v>1508</v>
      </c>
      <c r="C626" s="115"/>
      <c r="D626" s="113"/>
      <c r="E626" s="116"/>
      <c r="F626" s="117"/>
    </row>
    <row r="627" spans="1:7" ht="15.75" customHeight="1">
      <c r="A627" s="111" t="s">
        <v>59</v>
      </c>
      <c r="B627" s="389" t="s">
        <v>166</v>
      </c>
      <c r="C627" s="390"/>
      <c r="D627" s="113" t="s">
        <v>61</v>
      </c>
      <c r="E627" s="406" t="s">
        <v>167</v>
      </c>
      <c r="F627" s="407"/>
    </row>
    <row r="628" spans="1:7" ht="15.75" customHeight="1">
      <c r="A628" s="119" t="s">
        <v>63</v>
      </c>
      <c r="B628" s="113" t="s">
        <v>64</v>
      </c>
      <c r="C628" s="113" t="s">
        <v>65</v>
      </c>
      <c r="D628" s="113" t="s">
        <v>12</v>
      </c>
      <c r="E628" s="408" t="s">
        <v>66</v>
      </c>
      <c r="F628" s="403"/>
    </row>
    <row r="629" spans="1:7" ht="15.75" customHeight="1">
      <c r="A629" s="120">
        <v>1</v>
      </c>
      <c r="B629" s="121" t="s">
        <v>5</v>
      </c>
      <c r="C629" s="122">
        <v>17.5</v>
      </c>
      <c r="D629" s="123" t="str">
        <f t="shared" ref="D629:D633" si="54">IF(C629&gt;=18,"A1",IF(C629&gt;=16,"A2",IF(C629&gt;=14,"B1",IF(C629&gt;=12,"B2",IF(C629&gt;=10,"C1",IF(C629&gt;=8,"C2",IF(C629&gt;=6.5,"D","E")))))))</f>
        <v>A2</v>
      </c>
      <c r="E629" s="391" t="s">
        <v>202</v>
      </c>
      <c r="F629" s="392"/>
      <c r="G629" s="127"/>
    </row>
    <row r="630" spans="1:7" ht="15.75" customHeight="1">
      <c r="A630" s="120">
        <v>2</v>
      </c>
      <c r="B630" s="121" t="s">
        <v>6</v>
      </c>
      <c r="C630" s="122">
        <v>17.5</v>
      </c>
      <c r="D630" s="123" t="str">
        <f t="shared" si="54"/>
        <v>A2</v>
      </c>
      <c r="E630" s="393"/>
      <c r="F630" s="392"/>
      <c r="G630" s="127"/>
    </row>
    <row r="631" spans="1:7" ht="15.75" customHeight="1">
      <c r="A631" s="120">
        <v>3</v>
      </c>
      <c r="B631" s="121" t="s">
        <v>7</v>
      </c>
      <c r="C631" s="122">
        <v>18</v>
      </c>
      <c r="D631" s="123" t="str">
        <f t="shared" si="54"/>
        <v>A1</v>
      </c>
      <c r="E631" s="393"/>
      <c r="F631" s="392"/>
      <c r="G631" s="127"/>
    </row>
    <row r="632" spans="1:7" ht="15.75" customHeight="1">
      <c r="A632" s="120">
        <v>4</v>
      </c>
      <c r="B632" s="121" t="s">
        <v>8</v>
      </c>
      <c r="C632" s="122">
        <v>18</v>
      </c>
      <c r="D632" s="123" t="str">
        <f t="shared" si="54"/>
        <v>A1</v>
      </c>
      <c r="E632" s="393"/>
      <c r="F632" s="392"/>
      <c r="G632" s="127"/>
    </row>
    <row r="633" spans="1:7" ht="15.75" customHeight="1">
      <c r="A633" s="120">
        <v>5</v>
      </c>
      <c r="B633" s="121" t="s">
        <v>9</v>
      </c>
      <c r="C633" s="122">
        <v>15.5</v>
      </c>
      <c r="D633" s="123" t="str">
        <f t="shared" si="54"/>
        <v>B1</v>
      </c>
      <c r="E633" s="393"/>
      <c r="F633" s="392"/>
      <c r="G633" s="127"/>
    </row>
    <row r="634" spans="1:7" ht="15.75" customHeight="1">
      <c r="A634" s="124"/>
      <c r="B634" s="123" t="s">
        <v>10</v>
      </c>
      <c r="C634" s="122">
        <f>C629+C630+C631+C632+C633</f>
        <v>86.5</v>
      </c>
      <c r="D634" s="61" t="str">
        <f t="shared" ref="D634:D635" si="55">IF(C634&gt;=91,"A1",IF(C634&gt;=81,"A2",IF(C634&gt;=71,"B1",IF(C634&gt;=61,"B2",IF(C634&gt;=51,"C1",IF(C634&gt;=41,"C2",IF(C634&gt;=33,"D","E")))))))</f>
        <v>A2</v>
      </c>
      <c r="E634" s="393"/>
      <c r="F634" s="392"/>
      <c r="G634" s="127"/>
    </row>
    <row r="635" spans="1:7" ht="15.75" customHeight="1">
      <c r="A635" s="124"/>
      <c r="B635" s="121"/>
      <c r="C635" s="123">
        <f>(C634/100)*100</f>
        <v>86.5</v>
      </c>
      <c r="D635" s="61" t="str">
        <f t="shared" si="55"/>
        <v>A2</v>
      </c>
      <c r="E635" s="394"/>
      <c r="F635" s="395"/>
      <c r="G635" s="127"/>
    </row>
    <row r="636" spans="1:7" ht="15.75" customHeight="1">
      <c r="A636" s="418" t="s">
        <v>400</v>
      </c>
      <c r="B636" s="396" t="s">
        <v>68</v>
      </c>
      <c r="C636" s="397"/>
      <c r="D636" s="396" t="s">
        <v>69</v>
      </c>
      <c r="E636" s="400"/>
      <c r="F636" s="397"/>
      <c r="G636" s="127"/>
    </row>
    <row r="637" spans="1:7" ht="15.75" customHeight="1">
      <c r="A637" s="419"/>
      <c r="B637" s="398"/>
      <c r="C637" s="399"/>
      <c r="D637" s="398"/>
      <c r="E637" s="398"/>
      <c r="F637" s="399"/>
      <c r="G637" s="127"/>
    </row>
    <row r="638" spans="1:7" ht="15.75" customHeight="1">
      <c r="A638" s="126"/>
      <c r="B638" s="126"/>
      <c r="C638" s="126"/>
      <c r="D638" s="126"/>
      <c r="E638" s="126"/>
      <c r="F638" s="126"/>
      <c r="G638" s="127"/>
    </row>
    <row r="639" spans="1:7" ht="15.75" customHeight="1">
      <c r="A639" s="125"/>
      <c r="B639" s="125"/>
      <c r="C639" s="125"/>
      <c r="D639" s="125"/>
      <c r="E639" s="409"/>
      <c r="F639" s="409"/>
    </row>
    <row r="640" spans="1:7" ht="15.75" customHeight="1">
      <c r="A640" s="125"/>
      <c r="B640" s="125"/>
      <c r="C640" s="125"/>
      <c r="D640" s="125"/>
      <c r="E640" s="125"/>
      <c r="F640" s="125"/>
    </row>
    <row r="641" spans="1:7" ht="15.75" customHeight="1">
      <c r="A641" s="108"/>
      <c r="B641" s="410" t="s">
        <v>49</v>
      </c>
      <c r="C641" s="411"/>
      <c r="D641" s="411"/>
      <c r="E641" s="411"/>
      <c r="F641" s="412"/>
    </row>
    <row r="642" spans="1:7" ht="15.75" customHeight="1">
      <c r="A642" s="110"/>
      <c r="B642" s="401" t="s">
        <v>50</v>
      </c>
      <c r="C642" s="402"/>
      <c r="D642" s="402"/>
      <c r="E642" s="402"/>
      <c r="F642" s="403"/>
    </row>
    <row r="643" spans="1:7" ht="15.75" customHeight="1">
      <c r="A643" s="110"/>
      <c r="B643" s="401" t="s">
        <v>51</v>
      </c>
      <c r="C643" s="402"/>
      <c r="D643" s="402"/>
      <c r="E643" s="402"/>
      <c r="F643" s="403"/>
    </row>
    <row r="644" spans="1:7" ht="15.75" customHeight="1">
      <c r="A644" s="110"/>
      <c r="B644" s="404" t="s">
        <v>52</v>
      </c>
      <c r="C644" s="402"/>
      <c r="D644" s="402"/>
      <c r="E644" s="402"/>
      <c r="F644" s="403"/>
    </row>
    <row r="645" spans="1:7" ht="15.75" customHeight="1">
      <c r="A645" s="110"/>
      <c r="B645" s="401" t="s">
        <v>53</v>
      </c>
      <c r="C645" s="402"/>
      <c r="D645" s="402"/>
      <c r="E645" s="402"/>
      <c r="F645" s="403"/>
    </row>
    <row r="646" spans="1:7" ht="15.75" customHeight="1">
      <c r="A646" s="413" t="s">
        <v>54</v>
      </c>
      <c r="B646" s="402"/>
      <c r="C646" s="402"/>
      <c r="D646" s="402"/>
      <c r="E646" s="402"/>
      <c r="F646" s="403"/>
    </row>
    <row r="647" spans="1:7" ht="15.75" customHeight="1">
      <c r="A647" s="111" t="s">
        <v>55</v>
      </c>
      <c r="B647" s="404" t="s">
        <v>56</v>
      </c>
      <c r="C647" s="403"/>
      <c r="D647" s="112" t="s">
        <v>57</v>
      </c>
      <c r="E647" s="414">
        <v>29</v>
      </c>
      <c r="F647" s="403"/>
    </row>
    <row r="648" spans="1:7" ht="15.75" customHeight="1">
      <c r="A648" s="111" t="s">
        <v>4</v>
      </c>
      <c r="B648" s="404" t="s">
        <v>41</v>
      </c>
      <c r="C648" s="403"/>
      <c r="D648" s="113"/>
      <c r="E648" s="405"/>
      <c r="F648" s="403"/>
    </row>
    <row r="649" spans="1:7" ht="15.75" customHeight="1">
      <c r="A649" s="111" t="s">
        <v>58</v>
      </c>
      <c r="B649" s="114">
        <v>1343</v>
      </c>
      <c r="C649" s="115"/>
      <c r="D649" s="113"/>
      <c r="E649" s="116"/>
      <c r="F649" s="117"/>
    </row>
    <row r="650" spans="1:7" ht="15.75" customHeight="1">
      <c r="A650" s="111" t="s">
        <v>59</v>
      </c>
      <c r="B650" s="389" t="s">
        <v>168</v>
      </c>
      <c r="C650" s="390"/>
      <c r="D650" s="113" t="s">
        <v>61</v>
      </c>
      <c r="E650" s="406" t="s">
        <v>169</v>
      </c>
      <c r="F650" s="407"/>
    </row>
    <row r="651" spans="1:7" ht="15.75" customHeight="1">
      <c r="A651" s="119" t="s">
        <v>63</v>
      </c>
      <c r="B651" s="113" t="s">
        <v>64</v>
      </c>
      <c r="C651" s="113" t="s">
        <v>65</v>
      </c>
      <c r="D651" s="113" t="s">
        <v>12</v>
      </c>
      <c r="E651" s="408" t="s">
        <v>66</v>
      </c>
      <c r="F651" s="403"/>
    </row>
    <row r="652" spans="1:7" ht="15.75" customHeight="1">
      <c r="A652" s="120">
        <v>1</v>
      </c>
      <c r="B652" s="121" t="s">
        <v>5</v>
      </c>
      <c r="C652" s="122">
        <v>15.5</v>
      </c>
      <c r="D652" s="123" t="str">
        <f t="shared" ref="D652:D656" si="56">IF(C652&gt;=18,"A1",IF(C652&gt;=16,"A2",IF(C652&gt;=14,"B1",IF(C652&gt;=12,"B2",IF(C652&gt;=10,"C1",IF(C652&gt;=8,"C2",IF(C652&gt;=6.5,"D","E")))))))</f>
        <v>B1</v>
      </c>
      <c r="E652" s="391" t="s">
        <v>202</v>
      </c>
      <c r="F652" s="392"/>
      <c r="G652" s="127"/>
    </row>
    <row r="653" spans="1:7" ht="15.75" customHeight="1">
      <c r="A653" s="120">
        <v>2</v>
      </c>
      <c r="B653" s="121" t="s">
        <v>6</v>
      </c>
      <c r="C653" s="122">
        <v>18</v>
      </c>
      <c r="D653" s="123" t="str">
        <f t="shared" si="56"/>
        <v>A1</v>
      </c>
      <c r="E653" s="393"/>
      <c r="F653" s="392"/>
      <c r="G653" s="127"/>
    </row>
    <row r="654" spans="1:7" ht="15.75" customHeight="1">
      <c r="A654" s="120">
        <v>3</v>
      </c>
      <c r="B654" s="121" t="s">
        <v>7</v>
      </c>
      <c r="C654" s="122">
        <v>15.5</v>
      </c>
      <c r="D654" s="123" t="str">
        <f t="shared" si="56"/>
        <v>B1</v>
      </c>
      <c r="E654" s="393"/>
      <c r="F654" s="392"/>
      <c r="G654" s="127"/>
    </row>
    <row r="655" spans="1:7" ht="15.75" customHeight="1">
      <c r="A655" s="120">
        <v>4</v>
      </c>
      <c r="B655" s="121" t="s">
        <v>8</v>
      </c>
      <c r="C655" s="122">
        <v>19</v>
      </c>
      <c r="D655" s="123" t="str">
        <f t="shared" si="56"/>
        <v>A1</v>
      </c>
      <c r="E655" s="393"/>
      <c r="F655" s="392"/>
      <c r="G655" s="127"/>
    </row>
    <row r="656" spans="1:7" ht="15.75" customHeight="1">
      <c r="A656" s="120">
        <v>5</v>
      </c>
      <c r="B656" s="121" t="s">
        <v>9</v>
      </c>
      <c r="C656" s="122">
        <v>17</v>
      </c>
      <c r="D656" s="123" t="str">
        <f t="shared" si="56"/>
        <v>A2</v>
      </c>
      <c r="E656" s="393"/>
      <c r="F656" s="392"/>
      <c r="G656" s="127"/>
    </row>
    <row r="657" spans="1:7" ht="15.75" customHeight="1">
      <c r="A657" s="124"/>
      <c r="B657" s="123" t="s">
        <v>10</v>
      </c>
      <c r="C657" s="122">
        <f>C652+C653+C654+C655+C656</f>
        <v>85</v>
      </c>
      <c r="D657" s="61" t="str">
        <f t="shared" ref="D657:D658" si="57">IF(C657&gt;=91,"A1",IF(C657&gt;=81,"A2",IF(C657&gt;=71,"B1",IF(C657&gt;=61,"B2",IF(C657&gt;=51,"C1",IF(C657&gt;=41,"C2",IF(C657&gt;=33,"D","E")))))))</f>
        <v>A2</v>
      </c>
      <c r="E657" s="393"/>
      <c r="F657" s="392"/>
      <c r="G657" s="127"/>
    </row>
    <row r="658" spans="1:7" ht="15.75" customHeight="1">
      <c r="A658" s="124"/>
      <c r="B658" s="121"/>
      <c r="C658" s="123">
        <f>(C657/100)*100</f>
        <v>85</v>
      </c>
      <c r="D658" s="61" t="str">
        <f t="shared" si="57"/>
        <v>A2</v>
      </c>
      <c r="E658" s="394"/>
      <c r="F658" s="395"/>
      <c r="G658" s="127"/>
    </row>
    <row r="659" spans="1:7" ht="15.75" customHeight="1">
      <c r="A659" s="418" t="s">
        <v>400</v>
      </c>
      <c r="B659" s="396" t="s">
        <v>68</v>
      </c>
      <c r="C659" s="397"/>
      <c r="D659" s="396" t="s">
        <v>69</v>
      </c>
      <c r="E659" s="400"/>
      <c r="F659" s="397"/>
      <c r="G659" s="127"/>
    </row>
    <row r="660" spans="1:7" ht="15.75" customHeight="1">
      <c r="A660" s="419"/>
      <c r="B660" s="398"/>
      <c r="C660" s="399"/>
      <c r="D660" s="398"/>
      <c r="E660" s="398"/>
      <c r="F660" s="399"/>
      <c r="G660" s="127"/>
    </row>
    <row r="661" spans="1:7" ht="15.75" customHeight="1">
      <c r="A661" s="125"/>
      <c r="B661" s="125"/>
      <c r="C661" s="125"/>
      <c r="D661" s="125"/>
      <c r="E661" s="125"/>
      <c r="F661" s="125"/>
    </row>
    <row r="662" spans="1:7" ht="15.75" customHeight="1">
      <c r="A662" s="125"/>
      <c r="B662" s="125"/>
      <c r="C662" s="125"/>
      <c r="D662" s="125"/>
      <c r="E662" s="409"/>
      <c r="F662" s="409"/>
    </row>
    <row r="664" spans="1:7" ht="15.75" customHeight="1">
      <c r="A664" s="125"/>
      <c r="B664" s="125"/>
      <c r="C664" s="125"/>
      <c r="D664" s="125"/>
      <c r="E664" s="125"/>
      <c r="F664" s="125"/>
    </row>
    <row r="665" spans="1:7" ht="15.75" customHeight="1">
      <c r="A665" s="108"/>
      <c r="B665" s="410" t="s">
        <v>49</v>
      </c>
      <c r="C665" s="411"/>
      <c r="D665" s="411"/>
      <c r="E665" s="411"/>
      <c r="F665" s="412"/>
    </row>
    <row r="666" spans="1:7" ht="15.75" customHeight="1">
      <c r="A666" s="110"/>
      <c r="B666" s="401" t="s">
        <v>50</v>
      </c>
      <c r="C666" s="402"/>
      <c r="D666" s="402"/>
      <c r="E666" s="402"/>
      <c r="F666" s="403"/>
    </row>
    <row r="667" spans="1:7" ht="15.75" customHeight="1">
      <c r="A667" s="110"/>
      <c r="B667" s="401" t="s">
        <v>51</v>
      </c>
      <c r="C667" s="402"/>
      <c r="D667" s="402"/>
      <c r="E667" s="402"/>
      <c r="F667" s="403"/>
    </row>
    <row r="668" spans="1:7" ht="15.75" customHeight="1">
      <c r="A668" s="110"/>
      <c r="B668" s="404" t="s">
        <v>52</v>
      </c>
      <c r="C668" s="402"/>
      <c r="D668" s="402"/>
      <c r="E668" s="402"/>
      <c r="F668" s="403"/>
    </row>
    <row r="669" spans="1:7" ht="15.75" customHeight="1">
      <c r="A669" s="110"/>
      <c r="B669" s="401" t="s">
        <v>53</v>
      </c>
      <c r="C669" s="402"/>
      <c r="D669" s="402"/>
      <c r="E669" s="402"/>
      <c r="F669" s="403"/>
    </row>
    <row r="670" spans="1:7" ht="15.75" customHeight="1">
      <c r="A670" s="413" t="s">
        <v>54</v>
      </c>
      <c r="B670" s="402"/>
      <c r="C670" s="402"/>
      <c r="D670" s="402"/>
      <c r="E670" s="402"/>
      <c r="F670" s="403"/>
    </row>
    <row r="671" spans="1:7" ht="15.75" customHeight="1">
      <c r="A671" s="111" t="s">
        <v>55</v>
      </c>
      <c r="B671" s="404" t="s">
        <v>56</v>
      </c>
      <c r="C671" s="403"/>
      <c r="D671" s="112" t="s">
        <v>57</v>
      </c>
      <c r="E671" s="414">
        <v>30</v>
      </c>
      <c r="F671" s="403"/>
    </row>
    <row r="672" spans="1:7" ht="15.75" customHeight="1">
      <c r="A672" s="111" t="s">
        <v>4</v>
      </c>
      <c r="B672" s="404" t="s">
        <v>42</v>
      </c>
      <c r="C672" s="403"/>
      <c r="D672" s="113"/>
      <c r="E672" s="405"/>
      <c r="F672" s="403"/>
    </row>
    <row r="673" spans="1:6" ht="15.75" customHeight="1">
      <c r="A673" s="111" t="s">
        <v>58</v>
      </c>
      <c r="B673" s="114">
        <v>1251</v>
      </c>
      <c r="C673" s="115"/>
      <c r="D673" s="113"/>
      <c r="E673" s="116"/>
      <c r="F673" s="117"/>
    </row>
    <row r="674" spans="1:6" ht="15.75" customHeight="1">
      <c r="A674" s="111" t="s">
        <v>59</v>
      </c>
      <c r="B674" s="389" t="s">
        <v>407</v>
      </c>
      <c r="C674" s="390"/>
      <c r="D674" s="113" t="s">
        <v>61</v>
      </c>
      <c r="E674" s="406" t="s">
        <v>171</v>
      </c>
      <c r="F674" s="407"/>
    </row>
    <row r="675" spans="1:6" ht="15.75" customHeight="1">
      <c r="A675" s="119" t="s">
        <v>63</v>
      </c>
      <c r="B675" s="113" t="s">
        <v>64</v>
      </c>
      <c r="C675" s="113" t="s">
        <v>65</v>
      </c>
      <c r="D675" s="113" t="s">
        <v>12</v>
      </c>
      <c r="E675" s="408" t="s">
        <v>66</v>
      </c>
      <c r="F675" s="403"/>
    </row>
    <row r="676" spans="1:6" ht="15.75" customHeight="1">
      <c r="A676" s="120">
        <v>1</v>
      </c>
      <c r="B676" s="121" t="s">
        <v>5</v>
      </c>
      <c r="C676" s="122">
        <v>19.5</v>
      </c>
      <c r="D676" s="123" t="str">
        <f t="shared" ref="D676:D680" si="58">IF(C676&gt;=18,"A1",IF(C676&gt;=16,"A2",IF(C676&gt;=14,"B1",IF(C676&gt;=12,"B2",IF(C676&gt;=10,"C1",IF(C676&gt;=8,"C2",IF(C676&gt;=6.5,"D","E")))))))</f>
        <v>A1</v>
      </c>
      <c r="E676" s="391" t="s">
        <v>198</v>
      </c>
      <c r="F676" s="392"/>
    </row>
    <row r="677" spans="1:6" ht="15.75" customHeight="1">
      <c r="A677" s="120">
        <v>2</v>
      </c>
      <c r="B677" s="121" t="s">
        <v>6</v>
      </c>
      <c r="C677" s="122">
        <v>17</v>
      </c>
      <c r="D677" s="123" t="str">
        <f t="shared" si="58"/>
        <v>A2</v>
      </c>
      <c r="E677" s="393"/>
      <c r="F677" s="392"/>
    </row>
    <row r="678" spans="1:6" ht="15.75" customHeight="1">
      <c r="A678" s="120">
        <v>3</v>
      </c>
      <c r="B678" s="121" t="s">
        <v>7</v>
      </c>
      <c r="C678" s="122">
        <v>19</v>
      </c>
      <c r="D678" s="123" t="str">
        <f t="shared" si="58"/>
        <v>A1</v>
      </c>
      <c r="E678" s="393"/>
      <c r="F678" s="392"/>
    </row>
    <row r="679" spans="1:6" ht="15.75" customHeight="1">
      <c r="A679" s="120">
        <v>4</v>
      </c>
      <c r="B679" s="121" t="s">
        <v>8</v>
      </c>
      <c r="C679" s="122">
        <v>20</v>
      </c>
      <c r="D679" s="123" t="str">
        <f t="shared" si="58"/>
        <v>A1</v>
      </c>
      <c r="E679" s="393"/>
      <c r="F679" s="392"/>
    </row>
    <row r="680" spans="1:6" ht="15.75" customHeight="1">
      <c r="A680" s="120">
        <v>5</v>
      </c>
      <c r="B680" s="121" t="s">
        <v>9</v>
      </c>
      <c r="C680" s="122">
        <v>15</v>
      </c>
      <c r="D680" s="123" t="str">
        <f t="shared" si="58"/>
        <v>B1</v>
      </c>
      <c r="E680" s="393"/>
      <c r="F680" s="392"/>
    </row>
    <row r="681" spans="1:6" ht="15.75" customHeight="1">
      <c r="A681" s="124"/>
      <c r="B681" s="123" t="s">
        <v>10</v>
      </c>
      <c r="C681" s="122">
        <f>C676+C677+C678+C679+C680</f>
        <v>90.5</v>
      </c>
      <c r="D681" s="61" t="str">
        <f t="shared" ref="D681:D682" si="59">IF(C681&gt;=91,"A1",IF(C681&gt;=81,"A2",IF(C681&gt;=71,"B1",IF(C681&gt;=61,"B2",IF(C681&gt;=51,"C1",IF(C681&gt;=41,"C2",IF(C681&gt;=33,"D","E")))))))</f>
        <v>A2</v>
      </c>
      <c r="E681" s="393"/>
      <c r="F681" s="392"/>
    </row>
    <row r="682" spans="1:6" ht="15.75" customHeight="1">
      <c r="A682" s="124"/>
      <c r="B682" s="121"/>
      <c r="C682" s="123">
        <f>(C681/100)*100</f>
        <v>90.5</v>
      </c>
      <c r="D682" s="61" t="str">
        <f t="shared" si="59"/>
        <v>A2</v>
      </c>
      <c r="E682" s="394"/>
      <c r="F682" s="395"/>
    </row>
    <row r="683" spans="1:6" ht="15.75" customHeight="1">
      <c r="A683" s="418" t="s">
        <v>400</v>
      </c>
      <c r="B683" s="396" t="s">
        <v>68</v>
      </c>
      <c r="C683" s="397"/>
      <c r="D683" s="396" t="s">
        <v>69</v>
      </c>
      <c r="E683" s="400"/>
      <c r="F683" s="397"/>
    </row>
    <row r="684" spans="1:6" ht="15.75" customHeight="1">
      <c r="A684" s="419"/>
      <c r="B684" s="398"/>
      <c r="C684" s="399"/>
      <c r="D684" s="398"/>
      <c r="E684" s="398"/>
      <c r="F684" s="399"/>
    </row>
    <row r="685" spans="1:6" ht="15.75" customHeight="1">
      <c r="A685" s="125"/>
      <c r="B685" s="125"/>
      <c r="C685" s="125"/>
      <c r="D685" s="125"/>
      <c r="E685" s="125"/>
      <c r="F685" s="125"/>
    </row>
    <row r="686" spans="1:6" ht="15.75" customHeight="1">
      <c r="A686" s="125"/>
      <c r="B686" s="125"/>
      <c r="C686" s="125"/>
      <c r="D686" s="125"/>
      <c r="E686" s="409"/>
      <c r="F686" s="409"/>
    </row>
    <row r="687" spans="1:6" ht="15.75" customHeight="1">
      <c r="A687" s="125"/>
      <c r="B687" s="125"/>
      <c r="C687" s="125"/>
      <c r="D687" s="125"/>
      <c r="E687" s="125"/>
      <c r="F687" s="125"/>
    </row>
    <row r="688" spans="1:6" ht="15.75" customHeight="1">
      <c r="A688" s="108"/>
      <c r="B688" s="410" t="s">
        <v>49</v>
      </c>
      <c r="C688" s="411"/>
      <c r="D688" s="411"/>
      <c r="E688" s="411"/>
      <c r="F688" s="412"/>
    </row>
    <row r="689" spans="1:6" ht="15.75" customHeight="1">
      <c r="A689" s="110"/>
      <c r="B689" s="401" t="s">
        <v>50</v>
      </c>
      <c r="C689" s="402"/>
      <c r="D689" s="402"/>
      <c r="E689" s="402"/>
      <c r="F689" s="403"/>
    </row>
    <row r="690" spans="1:6" ht="15.75" customHeight="1">
      <c r="A690" s="110"/>
      <c r="B690" s="401" t="s">
        <v>51</v>
      </c>
      <c r="C690" s="402"/>
      <c r="D690" s="402"/>
      <c r="E690" s="402"/>
      <c r="F690" s="403"/>
    </row>
    <row r="691" spans="1:6" ht="15.75" customHeight="1">
      <c r="A691" s="110"/>
      <c r="B691" s="404" t="s">
        <v>52</v>
      </c>
      <c r="C691" s="402"/>
      <c r="D691" s="402"/>
      <c r="E691" s="402"/>
      <c r="F691" s="403"/>
    </row>
    <row r="692" spans="1:6" ht="15.75" customHeight="1">
      <c r="A692" s="110"/>
      <c r="B692" s="401" t="s">
        <v>53</v>
      </c>
      <c r="C692" s="402"/>
      <c r="D692" s="402"/>
      <c r="E692" s="402"/>
      <c r="F692" s="403"/>
    </row>
    <row r="693" spans="1:6" ht="15.75" customHeight="1">
      <c r="A693" s="413" t="s">
        <v>54</v>
      </c>
      <c r="B693" s="402"/>
      <c r="C693" s="402"/>
      <c r="D693" s="402"/>
      <c r="E693" s="402"/>
      <c r="F693" s="403"/>
    </row>
    <row r="694" spans="1:6" ht="15.75" customHeight="1">
      <c r="A694" s="111" t="s">
        <v>55</v>
      </c>
      <c r="B694" s="404" t="s">
        <v>56</v>
      </c>
      <c r="C694" s="403"/>
      <c r="D694" s="112" t="s">
        <v>57</v>
      </c>
      <c r="E694" s="414">
        <v>31</v>
      </c>
      <c r="F694" s="403"/>
    </row>
    <row r="695" spans="1:6" ht="15.75" customHeight="1">
      <c r="A695" s="111" t="s">
        <v>4</v>
      </c>
      <c r="B695" s="404" t="s">
        <v>408</v>
      </c>
      <c r="C695" s="403"/>
      <c r="D695" s="113"/>
      <c r="E695" s="405"/>
      <c r="F695" s="403"/>
    </row>
    <row r="696" spans="1:6" ht="15.75" customHeight="1">
      <c r="A696" s="111" t="s">
        <v>58</v>
      </c>
      <c r="B696" s="114">
        <v>1389</v>
      </c>
      <c r="C696" s="115"/>
      <c r="D696" s="113"/>
      <c r="E696" s="116"/>
      <c r="F696" s="117"/>
    </row>
    <row r="697" spans="1:6" ht="15.75" customHeight="1">
      <c r="A697" s="111" t="s">
        <v>59</v>
      </c>
      <c r="B697" s="389" t="s">
        <v>172</v>
      </c>
      <c r="C697" s="390"/>
      <c r="D697" s="113" t="s">
        <v>61</v>
      </c>
      <c r="E697" s="406" t="s">
        <v>173</v>
      </c>
      <c r="F697" s="407"/>
    </row>
    <row r="698" spans="1:6" ht="15.75" customHeight="1">
      <c r="A698" s="119" t="s">
        <v>63</v>
      </c>
      <c r="B698" s="113" t="s">
        <v>64</v>
      </c>
      <c r="C698" s="113" t="s">
        <v>65</v>
      </c>
      <c r="D698" s="113" t="s">
        <v>12</v>
      </c>
      <c r="E698" s="408" t="s">
        <v>66</v>
      </c>
      <c r="F698" s="403"/>
    </row>
    <row r="699" spans="1:6" ht="15.75" customHeight="1">
      <c r="A699" s="120">
        <v>1</v>
      </c>
      <c r="B699" s="121" t="s">
        <v>5</v>
      </c>
      <c r="C699" s="122">
        <v>17</v>
      </c>
      <c r="D699" s="123" t="str">
        <f t="shared" ref="D699:D703" si="60">IF(C699&gt;=18,"A1",IF(C699&gt;=16,"A2",IF(C699&gt;=14,"B1",IF(C699&gt;=12,"B2",IF(C699&gt;=10,"C1",IF(C699&gt;=8,"C2",IF(C699&gt;=6.5,"D","E")))))))</f>
        <v>A2</v>
      </c>
      <c r="E699" s="391" t="s">
        <v>198</v>
      </c>
      <c r="F699" s="392"/>
    </row>
    <row r="700" spans="1:6" ht="15.75" customHeight="1">
      <c r="A700" s="120">
        <v>2</v>
      </c>
      <c r="B700" s="121" t="s">
        <v>6</v>
      </c>
      <c r="C700" s="122">
        <v>18.5</v>
      </c>
      <c r="D700" s="123" t="str">
        <f t="shared" si="60"/>
        <v>A1</v>
      </c>
      <c r="E700" s="393"/>
      <c r="F700" s="392"/>
    </row>
    <row r="701" spans="1:6" ht="15.75" customHeight="1">
      <c r="A701" s="120">
        <v>3</v>
      </c>
      <c r="B701" s="121" t="s">
        <v>7</v>
      </c>
      <c r="C701" s="122">
        <v>19.5</v>
      </c>
      <c r="D701" s="123" t="str">
        <f t="shared" si="60"/>
        <v>A1</v>
      </c>
      <c r="E701" s="393"/>
      <c r="F701" s="392"/>
    </row>
    <row r="702" spans="1:6" ht="15.75" customHeight="1">
      <c r="A702" s="120">
        <v>4</v>
      </c>
      <c r="B702" s="121" t="s">
        <v>8</v>
      </c>
      <c r="C702" s="122">
        <v>19.5</v>
      </c>
      <c r="D702" s="123" t="str">
        <f t="shared" si="60"/>
        <v>A1</v>
      </c>
      <c r="E702" s="393"/>
      <c r="F702" s="392"/>
    </row>
    <row r="703" spans="1:6" ht="15.75" customHeight="1">
      <c r="A703" s="120">
        <v>5</v>
      </c>
      <c r="B703" s="121" t="s">
        <v>9</v>
      </c>
      <c r="C703" s="122">
        <v>16</v>
      </c>
      <c r="D703" s="123" t="str">
        <f t="shared" si="60"/>
        <v>A2</v>
      </c>
      <c r="E703" s="393"/>
      <c r="F703" s="392"/>
    </row>
    <row r="704" spans="1:6" ht="15.75" customHeight="1">
      <c r="A704" s="124"/>
      <c r="B704" s="123" t="s">
        <v>10</v>
      </c>
      <c r="C704" s="122">
        <f>C699+C700+C701+C702+C703</f>
        <v>90.5</v>
      </c>
      <c r="D704" s="61" t="str">
        <f t="shared" ref="D704:D705" si="61">IF(C704&gt;=91,"A1",IF(C704&gt;=81,"A2",IF(C704&gt;=71,"B1",IF(C704&gt;=61,"B2",IF(C704&gt;=51,"C1",IF(C704&gt;=41,"C2",IF(C704&gt;=33,"D","E")))))))</f>
        <v>A2</v>
      </c>
      <c r="E704" s="393"/>
      <c r="F704" s="392"/>
    </row>
    <row r="705" spans="1:6" ht="15.75" customHeight="1">
      <c r="A705" s="124"/>
      <c r="B705" s="121"/>
      <c r="C705" s="123">
        <f>(C704/100)*100</f>
        <v>90.5</v>
      </c>
      <c r="D705" s="61" t="str">
        <f t="shared" si="61"/>
        <v>A2</v>
      </c>
      <c r="E705" s="394"/>
      <c r="F705" s="395"/>
    </row>
    <row r="706" spans="1:6" ht="15.75" customHeight="1">
      <c r="A706" s="418" t="s">
        <v>400</v>
      </c>
      <c r="B706" s="396" t="s">
        <v>68</v>
      </c>
      <c r="C706" s="397"/>
      <c r="D706" s="396" t="s">
        <v>69</v>
      </c>
      <c r="E706" s="400"/>
      <c r="F706" s="397"/>
    </row>
    <row r="707" spans="1:6" ht="15.75" customHeight="1">
      <c r="A707" s="419"/>
      <c r="B707" s="398"/>
      <c r="C707" s="399"/>
      <c r="D707" s="398"/>
      <c r="E707" s="398"/>
      <c r="F707" s="399"/>
    </row>
    <row r="708" spans="1:6" ht="15.75" customHeight="1">
      <c r="A708" s="125"/>
      <c r="B708" s="125"/>
      <c r="C708" s="125"/>
      <c r="D708" s="125"/>
      <c r="E708" s="125"/>
      <c r="F708" s="125"/>
    </row>
    <row r="709" spans="1:6" ht="15.75" customHeight="1">
      <c r="A709" s="125"/>
      <c r="B709" s="125"/>
      <c r="C709" s="125"/>
      <c r="D709" s="125"/>
      <c r="E709" s="409"/>
      <c r="F709" s="409"/>
    </row>
    <row r="710" spans="1:6" ht="15.75" customHeight="1">
      <c r="A710" s="125"/>
      <c r="B710" s="125"/>
      <c r="C710" s="125"/>
      <c r="D710" s="125"/>
      <c r="E710" s="125"/>
      <c r="F710" s="125"/>
    </row>
    <row r="711" spans="1:6" ht="15.75" customHeight="1">
      <c r="A711" s="108"/>
      <c r="B711" s="410" t="s">
        <v>49</v>
      </c>
      <c r="C711" s="411"/>
      <c r="D711" s="411"/>
      <c r="E711" s="411"/>
      <c r="F711" s="412"/>
    </row>
    <row r="712" spans="1:6" ht="15.75" customHeight="1">
      <c r="A712" s="110"/>
      <c r="B712" s="401" t="s">
        <v>50</v>
      </c>
      <c r="C712" s="402"/>
      <c r="D712" s="402"/>
      <c r="E712" s="402"/>
      <c r="F712" s="403"/>
    </row>
    <row r="713" spans="1:6" ht="15.75" customHeight="1">
      <c r="A713" s="110"/>
      <c r="B713" s="401" t="s">
        <v>51</v>
      </c>
      <c r="C713" s="402"/>
      <c r="D713" s="402"/>
      <c r="E713" s="402"/>
      <c r="F713" s="403"/>
    </row>
    <row r="714" spans="1:6" ht="15.75" customHeight="1">
      <c r="A714" s="110"/>
      <c r="B714" s="404" t="s">
        <v>52</v>
      </c>
      <c r="C714" s="402"/>
      <c r="D714" s="402"/>
      <c r="E714" s="402"/>
      <c r="F714" s="403"/>
    </row>
    <row r="715" spans="1:6" ht="15.75" customHeight="1">
      <c r="A715" s="110"/>
      <c r="B715" s="401" t="s">
        <v>53</v>
      </c>
      <c r="C715" s="402"/>
      <c r="D715" s="402"/>
      <c r="E715" s="402"/>
      <c r="F715" s="403"/>
    </row>
    <row r="716" spans="1:6" ht="15.75" customHeight="1">
      <c r="A716" s="413" t="s">
        <v>54</v>
      </c>
      <c r="B716" s="402"/>
      <c r="C716" s="402"/>
      <c r="D716" s="402"/>
      <c r="E716" s="402"/>
      <c r="F716" s="403"/>
    </row>
    <row r="717" spans="1:6" ht="15.75" customHeight="1">
      <c r="A717" s="111" t="s">
        <v>55</v>
      </c>
      <c r="B717" s="404" t="s">
        <v>56</v>
      </c>
      <c r="C717" s="403"/>
      <c r="D717" s="112" t="s">
        <v>57</v>
      </c>
      <c r="E717" s="414">
        <v>32</v>
      </c>
      <c r="F717" s="403"/>
    </row>
    <row r="718" spans="1:6" ht="15.75" customHeight="1">
      <c r="A718" s="111" t="s">
        <v>4</v>
      </c>
      <c r="B718" s="404" t="s">
        <v>44</v>
      </c>
      <c r="C718" s="403"/>
      <c r="D718" s="113"/>
      <c r="E718" s="405"/>
      <c r="F718" s="403"/>
    </row>
    <row r="719" spans="1:6" ht="15.75" customHeight="1">
      <c r="A719" s="111" t="s">
        <v>58</v>
      </c>
      <c r="B719" s="114">
        <v>1461</v>
      </c>
      <c r="C719" s="115"/>
      <c r="D719" s="113"/>
      <c r="E719" s="116"/>
      <c r="F719" s="117"/>
    </row>
    <row r="720" spans="1:6" ht="15.75" customHeight="1">
      <c r="A720" s="111" t="s">
        <v>59</v>
      </c>
      <c r="B720" s="389" t="s">
        <v>174</v>
      </c>
      <c r="C720" s="390"/>
      <c r="D720" s="113" t="s">
        <v>61</v>
      </c>
      <c r="E720" s="406" t="s">
        <v>175</v>
      </c>
      <c r="F720" s="407"/>
    </row>
    <row r="721" spans="1:7" ht="15.75" customHeight="1">
      <c r="A721" s="119" t="s">
        <v>63</v>
      </c>
      <c r="B721" s="113" t="s">
        <v>64</v>
      </c>
      <c r="C721" s="113" t="s">
        <v>65</v>
      </c>
      <c r="D721" s="113" t="s">
        <v>12</v>
      </c>
      <c r="E721" s="408" t="s">
        <v>66</v>
      </c>
      <c r="F721" s="403"/>
    </row>
    <row r="722" spans="1:7" ht="15.75" customHeight="1">
      <c r="A722" s="120">
        <v>1</v>
      </c>
      <c r="B722" s="121" t="s">
        <v>5</v>
      </c>
      <c r="C722" s="122">
        <v>17.5</v>
      </c>
      <c r="D722" s="123" t="str">
        <f t="shared" ref="D722:D726" si="62">IF(C722&gt;=18,"A1",IF(C722&gt;=16,"A2",IF(C722&gt;=14,"B1",IF(C722&gt;=12,"B2",IF(C722&gt;=10,"C1",IF(C722&gt;=8,"C2",IF(C722&gt;=6.5,"D","E")))))))</f>
        <v>A2</v>
      </c>
      <c r="E722" s="391" t="s">
        <v>198</v>
      </c>
      <c r="F722" s="392"/>
      <c r="G722" s="127"/>
    </row>
    <row r="723" spans="1:7" ht="15.75" customHeight="1">
      <c r="A723" s="120">
        <v>2</v>
      </c>
      <c r="B723" s="121" t="s">
        <v>6</v>
      </c>
      <c r="C723" s="122">
        <v>20</v>
      </c>
      <c r="D723" s="123" t="str">
        <f t="shared" si="62"/>
        <v>A1</v>
      </c>
      <c r="E723" s="393"/>
      <c r="F723" s="392"/>
      <c r="G723" s="127"/>
    </row>
    <row r="724" spans="1:7" ht="15.75" customHeight="1">
      <c r="A724" s="120">
        <v>3</v>
      </c>
      <c r="B724" s="121" t="s">
        <v>7</v>
      </c>
      <c r="C724" s="122">
        <v>19.5</v>
      </c>
      <c r="D724" s="123" t="str">
        <f t="shared" si="62"/>
        <v>A1</v>
      </c>
      <c r="E724" s="393"/>
      <c r="F724" s="392"/>
      <c r="G724" s="127"/>
    </row>
    <row r="725" spans="1:7" ht="15.75" customHeight="1">
      <c r="A725" s="120">
        <v>4</v>
      </c>
      <c r="B725" s="121" t="s">
        <v>8</v>
      </c>
      <c r="C725" s="122">
        <v>18.5</v>
      </c>
      <c r="D725" s="123" t="str">
        <f t="shared" si="62"/>
        <v>A1</v>
      </c>
      <c r="E725" s="393"/>
      <c r="F725" s="392"/>
      <c r="G725" s="127"/>
    </row>
    <row r="726" spans="1:7" ht="15.75" customHeight="1">
      <c r="A726" s="120">
        <v>5</v>
      </c>
      <c r="B726" s="121" t="s">
        <v>9</v>
      </c>
      <c r="C726" s="122">
        <v>17.5</v>
      </c>
      <c r="D726" s="123" t="str">
        <f t="shared" si="62"/>
        <v>A2</v>
      </c>
      <c r="E726" s="393"/>
      <c r="F726" s="392"/>
      <c r="G726" s="127"/>
    </row>
    <row r="727" spans="1:7" ht="15.75" customHeight="1">
      <c r="A727" s="124"/>
      <c r="B727" s="123" t="s">
        <v>10</v>
      </c>
      <c r="C727" s="122">
        <f>C722+C723+C724+C725+C726</f>
        <v>93</v>
      </c>
      <c r="D727" s="61" t="str">
        <f t="shared" ref="D727:D728" si="63">IF(C727&gt;=91,"A1",IF(C727&gt;=81,"A2",IF(C727&gt;=71,"B1",IF(C727&gt;=61,"B2",IF(C727&gt;=51,"C1",IF(C727&gt;=41,"C2",IF(C727&gt;=33,"D","E")))))))</f>
        <v>A1</v>
      </c>
      <c r="E727" s="393"/>
      <c r="F727" s="392"/>
      <c r="G727" s="127"/>
    </row>
    <row r="728" spans="1:7" ht="15.75" customHeight="1">
      <c r="A728" s="124"/>
      <c r="B728" s="121"/>
      <c r="C728" s="123">
        <f>(C727/100)*100</f>
        <v>93</v>
      </c>
      <c r="D728" s="61" t="str">
        <f t="shared" si="63"/>
        <v>A1</v>
      </c>
      <c r="E728" s="394"/>
      <c r="F728" s="395"/>
      <c r="G728" s="127"/>
    </row>
    <row r="729" spans="1:7" ht="15.75" customHeight="1">
      <c r="A729" s="418" t="s">
        <v>400</v>
      </c>
      <c r="B729" s="396" t="s">
        <v>68</v>
      </c>
      <c r="C729" s="397"/>
      <c r="D729" s="396" t="s">
        <v>69</v>
      </c>
      <c r="E729" s="400"/>
      <c r="F729" s="397"/>
      <c r="G729" s="127"/>
    </row>
    <row r="730" spans="1:7" ht="15.75" customHeight="1">
      <c r="A730" s="419"/>
      <c r="B730" s="398"/>
      <c r="C730" s="399"/>
      <c r="D730" s="398"/>
      <c r="E730" s="398"/>
      <c r="F730" s="399"/>
      <c r="G730" s="127"/>
    </row>
    <row r="731" spans="1:7" ht="15.75" customHeight="1">
      <c r="A731" s="125"/>
      <c r="B731" s="125"/>
      <c r="C731" s="125"/>
      <c r="D731" s="125"/>
      <c r="E731" s="125"/>
      <c r="F731" s="125"/>
    </row>
    <row r="732" spans="1:7" ht="15.75" customHeight="1">
      <c r="A732" s="125"/>
      <c r="B732" s="125"/>
      <c r="C732" s="125"/>
      <c r="D732" s="125"/>
      <c r="E732" s="409"/>
      <c r="F732" s="409"/>
    </row>
    <row r="733" spans="1:7" ht="15.75" customHeight="1">
      <c r="A733" s="125"/>
      <c r="B733" s="125"/>
      <c r="C733" s="125"/>
      <c r="D733" s="125"/>
      <c r="E733" s="125"/>
      <c r="F733" s="125"/>
    </row>
    <row r="734" spans="1:7" ht="15.75" customHeight="1">
      <c r="A734" s="108"/>
      <c r="B734" s="410" t="s">
        <v>49</v>
      </c>
      <c r="C734" s="411"/>
      <c r="D734" s="411"/>
      <c r="E734" s="411"/>
      <c r="F734" s="412"/>
    </row>
    <row r="735" spans="1:7" ht="15.75" customHeight="1">
      <c r="A735" s="110"/>
      <c r="B735" s="401" t="s">
        <v>50</v>
      </c>
      <c r="C735" s="402"/>
      <c r="D735" s="402"/>
      <c r="E735" s="402"/>
      <c r="F735" s="403"/>
    </row>
    <row r="736" spans="1:7" ht="15.75" customHeight="1">
      <c r="A736" s="110"/>
      <c r="B736" s="401" t="s">
        <v>51</v>
      </c>
      <c r="C736" s="402"/>
      <c r="D736" s="402"/>
      <c r="E736" s="402"/>
      <c r="F736" s="403"/>
    </row>
    <row r="737" spans="1:8" ht="15.75" customHeight="1">
      <c r="A737" s="110"/>
      <c r="B737" s="404" t="s">
        <v>52</v>
      </c>
      <c r="C737" s="402"/>
      <c r="D737" s="402"/>
      <c r="E737" s="402"/>
      <c r="F737" s="403"/>
    </row>
    <row r="738" spans="1:8" ht="15.75" customHeight="1">
      <c r="A738" s="110"/>
      <c r="B738" s="401" t="s">
        <v>53</v>
      </c>
      <c r="C738" s="402"/>
      <c r="D738" s="402"/>
      <c r="E738" s="402"/>
      <c r="F738" s="403"/>
    </row>
    <row r="739" spans="1:8" ht="15.75" customHeight="1">
      <c r="A739" s="413" t="s">
        <v>54</v>
      </c>
      <c r="B739" s="402"/>
      <c r="C739" s="402"/>
      <c r="D739" s="402"/>
      <c r="E739" s="402"/>
      <c r="F739" s="403"/>
    </row>
    <row r="740" spans="1:8" ht="15.75" customHeight="1">
      <c r="A740" s="111" t="s">
        <v>55</v>
      </c>
      <c r="B740" s="404" t="s">
        <v>56</v>
      </c>
      <c r="C740" s="403"/>
      <c r="D740" s="112" t="s">
        <v>57</v>
      </c>
      <c r="E740" s="414">
        <v>33</v>
      </c>
      <c r="F740" s="403"/>
    </row>
    <row r="741" spans="1:8" ht="15.75" customHeight="1">
      <c r="A741" s="111" t="s">
        <v>4</v>
      </c>
      <c r="B741" s="404" t="s">
        <v>45</v>
      </c>
      <c r="C741" s="403"/>
      <c r="D741" s="113"/>
      <c r="E741" s="405"/>
      <c r="F741" s="403"/>
    </row>
    <row r="742" spans="1:8" ht="15.75" customHeight="1">
      <c r="A742" s="111" t="s">
        <v>58</v>
      </c>
      <c r="B742" s="114">
        <v>1424</v>
      </c>
      <c r="C742" s="115"/>
      <c r="D742" s="113"/>
      <c r="E742" s="128"/>
      <c r="F742" s="62"/>
      <c r="G742" s="127"/>
      <c r="H742" s="127"/>
    </row>
    <row r="743" spans="1:8" ht="15.75" customHeight="1">
      <c r="A743" s="111" t="s">
        <v>59</v>
      </c>
      <c r="B743" s="389" t="s">
        <v>176</v>
      </c>
      <c r="C743" s="390"/>
      <c r="D743" s="113" t="s">
        <v>61</v>
      </c>
      <c r="E743" s="406" t="s">
        <v>409</v>
      </c>
      <c r="F743" s="407"/>
      <c r="G743" s="127"/>
      <c r="H743" s="127"/>
    </row>
    <row r="744" spans="1:8" ht="15.75" customHeight="1">
      <c r="A744" s="119" t="s">
        <v>63</v>
      </c>
      <c r="B744" s="113" t="s">
        <v>64</v>
      </c>
      <c r="C744" s="113" t="s">
        <v>65</v>
      </c>
      <c r="D744" s="113" t="s">
        <v>12</v>
      </c>
      <c r="E744" s="408" t="s">
        <v>66</v>
      </c>
      <c r="F744" s="403"/>
    </row>
    <row r="745" spans="1:8" ht="15.75" customHeight="1">
      <c r="A745" s="120">
        <v>1</v>
      </c>
      <c r="B745" s="121" t="s">
        <v>5</v>
      </c>
      <c r="C745" s="122">
        <v>19.5</v>
      </c>
      <c r="D745" s="123" t="str">
        <f t="shared" ref="D745:D749" si="64">IF(C745&gt;=18,"A1",IF(C745&gt;=16,"A2",IF(C745&gt;=14,"B1",IF(C745&gt;=12,"B2",IF(C745&gt;=10,"C1",IF(C745&gt;=8,"C2",IF(C745&gt;=6.5,"D","E")))))))</f>
        <v>A1</v>
      </c>
      <c r="E745" s="391" t="s">
        <v>210</v>
      </c>
      <c r="F745" s="392"/>
    </row>
    <row r="746" spans="1:8" ht="15.75" customHeight="1">
      <c r="A746" s="120">
        <v>2</v>
      </c>
      <c r="B746" s="121" t="s">
        <v>6</v>
      </c>
      <c r="C746" s="122">
        <v>19.5</v>
      </c>
      <c r="D746" s="123" t="str">
        <f t="shared" si="64"/>
        <v>A1</v>
      </c>
      <c r="E746" s="393"/>
      <c r="F746" s="392"/>
    </row>
    <row r="747" spans="1:8" ht="15.75" customHeight="1">
      <c r="A747" s="120">
        <v>3</v>
      </c>
      <c r="B747" s="121" t="s">
        <v>7</v>
      </c>
      <c r="C747" s="122">
        <v>19</v>
      </c>
      <c r="D747" s="123" t="str">
        <f t="shared" si="64"/>
        <v>A1</v>
      </c>
      <c r="E747" s="393"/>
      <c r="F747" s="392"/>
    </row>
    <row r="748" spans="1:8" ht="15.75" customHeight="1">
      <c r="A748" s="120">
        <v>4</v>
      </c>
      <c r="B748" s="121" t="s">
        <v>8</v>
      </c>
      <c r="C748" s="122">
        <v>19.5</v>
      </c>
      <c r="D748" s="123" t="str">
        <f t="shared" si="64"/>
        <v>A1</v>
      </c>
      <c r="E748" s="393"/>
      <c r="F748" s="392"/>
    </row>
    <row r="749" spans="1:8" ht="15.75" customHeight="1">
      <c r="A749" s="120">
        <v>5</v>
      </c>
      <c r="B749" s="121" t="s">
        <v>9</v>
      </c>
      <c r="C749" s="122">
        <v>18</v>
      </c>
      <c r="D749" s="123" t="str">
        <f t="shared" si="64"/>
        <v>A1</v>
      </c>
      <c r="E749" s="393"/>
      <c r="F749" s="392"/>
    </row>
    <row r="750" spans="1:8" ht="15.75" customHeight="1">
      <c r="A750" s="124"/>
      <c r="B750" s="123" t="s">
        <v>10</v>
      </c>
      <c r="C750" s="122">
        <f>C745+C746+C747+C748+C749</f>
        <v>95.5</v>
      </c>
      <c r="D750" s="61" t="str">
        <f t="shared" ref="D750:D751" si="65">IF(C750&gt;=91,"A1",IF(C750&gt;=81,"A2",IF(C750&gt;=71,"B1",IF(C750&gt;=61,"B2",IF(C750&gt;=51,"C1",IF(C750&gt;=41,"C2",IF(C750&gt;=33,"D","E")))))))</f>
        <v>A1</v>
      </c>
      <c r="E750" s="393"/>
      <c r="F750" s="392"/>
    </row>
    <row r="751" spans="1:8" ht="15.75" customHeight="1">
      <c r="A751" s="124"/>
      <c r="B751" s="121"/>
      <c r="C751" s="123">
        <f>(C750/100)*100</f>
        <v>95.5</v>
      </c>
      <c r="D751" s="61" t="str">
        <f t="shared" si="65"/>
        <v>A1</v>
      </c>
      <c r="E751" s="394"/>
      <c r="F751" s="395"/>
    </row>
    <row r="752" spans="1:8" ht="15.75" customHeight="1">
      <c r="A752" s="418" t="s">
        <v>400</v>
      </c>
      <c r="B752" s="396" t="s">
        <v>68</v>
      </c>
      <c r="C752" s="397"/>
      <c r="D752" s="396" t="s">
        <v>69</v>
      </c>
      <c r="E752" s="400"/>
      <c r="F752" s="397"/>
    </row>
    <row r="753" spans="1:6" ht="15.75" customHeight="1">
      <c r="A753" s="419"/>
      <c r="B753" s="398"/>
      <c r="C753" s="399"/>
      <c r="D753" s="398"/>
      <c r="E753" s="398"/>
      <c r="F753" s="399"/>
    </row>
    <row r="754" spans="1:6" ht="15.75" customHeight="1">
      <c r="A754" s="125"/>
      <c r="B754" s="125"/>
      <c r="C754" s="125"/>
      <c r="D754" s="125"/>
      <c r="E754" s="125"/>
      <c r="F754" s="125"/>
    </row>
    <row r="755" spans="1:6" ht="15.75" customHeight="1">
      <c r="A755" s="125"/>
      <c r="B755" s="125"/>
      <c r="C755" s="125"/>
      <c r="D755" s="125"/>
      <c r="E755" s="409"/>
      <c r="F755" s="409"/>
    </row>
    <row r="756" spans="1:6" ht="15.75" customHeight="1">
      <c r="A756" s="125"/>
      <c r="B756" s="125"/>
      <c r="C756" s="125"/>
      <c r="D756" s="125"/>
      <c r="E756" s="125"/>
      <c r="F756" s="125"/>
    </row>
    <row r="757" spans="1:6" ht="15.75" customHeight="1">
      <c r="A757" s="108"/>
      <c r="B757" s="410" t="s">
        <v>49</v>
      </c>
      <c r="C757" s="411"/>
      <c r="D757" s="411"/>
      <c r="E757" s="411"/>
      <c r="F757" s="412"/>
    </row>
    <row r="758" spans="1:6" ht="15.75" customHeight="1">
      <c r="A758" s="110"/>
      <c r="B758" s="401" t="s">
        <v>50</v>
      </c>
      <c r="C758" s="402"/>
      <c r="D758" s="402"/>
      <c r="E758" s="402"/>
      <c r="F758" s="403"/>
    </row>
    <row r="759" spans="1:6" ht="15.75" customHeight="1">
      <c r="A759" s="110"/>
      <c r="B759" s="401" t="s">
        <v>51</v>
      </c>
      <c r="C759" s="402"/>
      <c r="D759" s="402"/>
      <c r="E759" s="402"/>
      <c r="F759" s="403"/>
    </row>
    <row r="760" spans="1:6" ht="15.75" customHeight="1">
      <c r="A760" s="110"/>
      <c r="B760" s="404" t="s">
        <v>52</v>
      </c>
      <c r="C760" s="402"/>
      <c r="D760" s="402"/>
      <c r="E760" s="402"/>
      <c r="F760" s="403"/>
    </row>
    <row r="761" spans="1:6" ht="15.75" customHeight="1">
      <c r="A761" s="110"/>
      <c r="B761" s="401" t="s">
        <v>53</v>
      </c>
      <c r="C761" s="402"/>
      <c r="D761" s="402"/>
      <c r="E761" s="402"/>
      <c r="F761" s="403"/>
    </row>
    <row r="762" spans="1:6" ht="15.75" customHeight="1">
      <c r="A762" s="413" t="s">
        <v>54</v>
      </c>
      <c r="B762" s="402"/>
      <c r="C762" s="402"/>
      <c r="D762" s="402"/>
      <c r="E762" s="402"/>
      <c r="F762" s="403"/>
    </row>
    <row r="763" spans="1:6" ht="15.75" customHeight="1">
      <c r="A763" s="111" t="s">
        <v>55</v>
      </c>
      <c r="B763" s="404" t="s">
        <v>56</v>
      </c>
      <c r="C763" s="403"/>
      <c r="D763" s="112" t="s">
        <v>57</v>
      </c>
      <c r="E763" s="414">
        <v>34</v>
      </c>
      <c r="F763" s="403"/>
    </row>
    <row r="764" spans="1:6" ht="15.75" customHeight="1">
      <c r="A764" s="111" t="s">
        <v>4</v>
      </c>
      <c r="B764" s="404" t="s">
        <v>46</v>
      </c>
      <c r="C764" s="403"/>
      <c r="D764" s="113"/>
      <c r="E764" s="405"/>
      <c r="F764" s="403"/>
    </row>
    <row r="765" spans="1:6" ht="15.75" customHeight="1">
      <c r="A765" s="111" t="s">
        <v>58</v>
      </c>
      <c r="B765" s="114">
        <v>1475</v>
      </c>
      <c r="C765" s="115"/>
      <c r="D765" s="113"/>
      <c r="E765" s="116"/>
      <c r="F765" s="117"/>
    </row>
    <row r="766" spans="1:6" ht="15.75" customHeight="1">
      <c r="A766" s="111" t="s">
        <v>59</v>
      </c>
      <c r="B766" s="389" t="s">
        <v>178</v>
      </c>
      <c r="C766" s="390"/>
      <c r="D766" s="113" t="s">
        <v>61</v>
      </c>
      <c r="E766" s="406" t="s">
        <v>179</v>
      </c>
      <c r="F766" s="407"/>
    </row>
    <row r="767" spans="1:6" ht="15.75" customHeight="1">
      <c r="A767" s="119" t="s">
        <v>63</v>
      </c>
      <c r="B767" s="113" t="s">
        <v>64</v>
      </c>
      <c r="C767" s="113" t="s">
        <v>65</v>
      </c>
      <c r="D767" s="113" t="s">
        <v>12</v>
      </c>
      <c r="E767" s="408" t="s">
        <v>66</v>
      </c>
      <c r="F767" s="403"/>
    </row>
    <row r="768" spans="1:6" ht="15.75" customHeight="1">
      <c r="A768" s="120">
        <v>1</v>
      </c>
      <c r="B768" s="121" t="s">
        <v>5</v>
      </c>
      <c r="C768" s="122">
        <v>13</v>
      </c>
      <c r="D768" s="123" t="str">
        <f t="shared" ref="D768:D772" si="66">IF(C768&gt;=18,"A1",IF(C768&gt;=16,"A2",IF(C768&gt;=14,"B1",IF(C768&gt;=12,"B2",IF(C768&gt;=10,"C1",IF(C768&gt;=8,"C2",IF(C768&gt;=6.5,"D","E")))))))</f>
        <v>B2</v>
      </c>
      <c r="E768" s="391" t="s">
        <v>209</v>
      </c>
      <c r="F768" s="392"/>
    </row>
    <row r="769" spans="1:6" ht="15.75" customHeight="1">
      <c r="A769" s="120">
        <v>2</v>
      </c>
      <c r="B769" s="121" t="s">
        <v>6</v>
      </c>
      <c r="C769" s="122">
        <v>16</v>
      </c>
      <c r="D769" s="123" t="str">
        <f t="shared" si="66"/>
        <v>A2</v>
      </c>
      <c r="E769" s="393"/>
      <c r="F769" s="392"/>
    </row>
    <row r="770" spans="1:6" ht="15.75" customHeight="1">
      <c r="A770" s="120">
        <v>3</v>
      </c>
      <c r="B770" s="121" t="s">
        <v>7</v>
      </c>
      <c r="C770" s="122">
        <v>19</v>
      </c>
      <c r="D770" s="123" t="str">
        <f t="shared" si="66"/>
        <v>A1</v>
      </c>
      <c r="E770" s="393"/>
      <c r="F770" s="392"/>
    </row>
    <row r="771" spans="1:6" ht="15.75" customHeight="1">
      <c r="A771" s="120">
        <v>4</v>
      </c>
      <c r="B771" s="121" t="s">
        <v>8</v>
      </c>
      <c r="C771" s="122">
        <v>16.5</v>
      </c>
      <c r="D771" s="123" t="str">
        <f t="shared" si="66"/>
        <v>A2</v>
      </c>
      <c r="E771" s="393"/>
      <c r="F771" s="392"/>
    </row>
    <row r="772" spans="1:6" ht="15.75" customHeight="1">
      <c r="A772" s="120">
        <v>5</v>
      </c>
      <c r="B772" s="121" t="s">
        <v>9</v>
      </c>
      <c r="C772" s="122">
        <v>13</v>
      </c>
      <c r="D772" s="123" t="str">
        <f t="shared" si="66"/>
        <v>B2</v>
      </c>
      <c r="E772" s="393"/>
      <c r="F772" s="392"/>
    </row>
    <row r="773" spans="1:6" ht="15.75" customHeight="1">
      <c r="A773" s="124"/>
      <c r="B773" s="123" t="s">
        <v>10</v>
      </c>
      <c r="C773" s="122">
        <f>C768+C769+C770+C771+C772</f>
        <v>77.5</v>
      </c>
      <c r="D773" s="61" t="str">
        <f t="shared" ref="D773:D774" si="67">IF(C773&gt;=91,"A1",IF(C773&gt;=81,"A2",IF(C773&gt;=71,"B1",IF(C773&gt;=61,"B2",IF(C773&gt;=51,"C1",IF(C773&gt;=41,"C2",IF(C773&gt;=33,"D","E")))))))</f>
        <v>B1</v>
      </c>
      <c r="E773" s="393"/>
      <c r="F773" s="392"/>
    </row>
    <row r="774" spans="1:6" ht="15.75" customHeight="1">
      <c r="A774" s="124"/>
      <c r="B774" s="121"/>
      <c r="C774" s="123">
        <f>(C773/100)*100</f>
        <v>77.5</v>
      </c>
      <c r="D774" s="61" t="str">
        <f t="shared" si="67"/>
        <v>B1</v>
      </c>
      <c r="E774" s="394"/>
      <c r="F774" s="395"/>
    </row>
    <row r="775" spans="1:6" ht="15.75" customHeight="1">
      <c r="A775" s="418" t="s">
        <v>400</v>
      </c>
      <c r="B775" s="396" t="s">
        <v>68</v>
      </c>
      <c r="C775" s="397"/>
      <c r="D775" s="396" t="s">
        <v>69</v>
      </c>
      <c r="E775" s="400"/>
      <c r="F775" s="397"/>
    </row>
    <row r="776" spans="1:6" ht="15.75" customHeight="1">
      <c r="A776" s="419"/>
      <c r="B776" s="398"/>
      <c r="C776" s="399"/>
      <c r="D776" s="398"/>
      <c r="E776" s="398"/>
      <c r="F776" s="399"/>
    </row>
  </sheetData>
  <mergeCells count="609">
    <mergeCell ref="B1:F1"/>
    <mergeCell ref="B2:F2"/>
    <mergeCell ref="B3:F3"/>
    <mergeCell ref="B4:F4"/>
    <mergeCell ref="B5:F5"/>
    <mergeCell ref="A6:F6"/>
    <mergeCell ref="B7:C7"/>
    <mergeCell ref="E7:F7"/>
    <mergeCell ref="B8:C8"/>
    <mergeCell ref="E8:F8"/>
    <mergeCell ref="B10:C10"/>
    <mergeCell ref="E10:F10"/>
    <mergeCell ref="E11:F11"/>
    <mergeCell ref="E22:F22"/>
    <mergeCell ref="B26:F26"/>
    <mergeCell ref="B27:F27"/>
    <mergeCell ref="B28:F28"/>
    <mergeCell ref="B29:F29"/>
    <mergeCell ref="B30:F30"/>
    <mergeCell ref="E12:F18"/>
    <mergeCell ref="B19:C20"/>
    <mergeCell ref="D19:F20"/>
    <mergeCell ref="B23:C24"/>
    <mergeCell ref="D23:F24"/>
    <mergeCell ref="A31:F31"/>
    <mergeCell ref="B32:C32"/>
    <mergeCell ref="E32:F32"/>
    <mergeCell ref="B33:C33"/>
    <mergeCell ref="E33:F33"/>
    <mergeCell ref="B35:C35"/>
    <mergeCell ref="E35:F35"/>
    <mergeCell ref="E36:F36"/>
    <mergeCell ref="E47:F47"/>
    <mergeCell ref="B44:C45"/>
    <mergeCell ref="D44:F45"/>
    <mergeCell ref="E37:F43"/>
    <mergeCell ref="B50:F50"/>
    <mergeCell ref="B51:F51"/>
    <mergeCell ref="B52:F52"/>
    <mergeCell ref="B53:F53"/>
    <mergeCell ref="B54:F54"/>
    <mergeCell ref="A55:F55"/>
    <mergeCell ref="B56:C56"/>
    <mergeCell ref="E56:F56"/>
    <mergeCell ref="B57:C57"/>
    <mergeCell ref="E57:F57"/>
    <mergeCell ref="B59:C59"/>
    <mergeCell ref="E59:F59"/>
    <mergeCell ref="E60:F60"/>
    <mergeCell ref="E71:F71"/>
    <mergeCell ref="B74:F74"/>
    <mergeCell ref="B75:F75"/>
    <mergeCell ref="B76:F76"/>
    <mergeCell ref="B77:F77"/>
    <mergeCell ref="B78:F78"/>
    <mergeCell ref="B68:C69"/>
    <mergeCell ref="D68:F69"/>
    <mergeCell ref="E61:F67"/>
    <mergeCell ref="A79:F79"/>
    <mergeCell ref="B80:C80"/>
    <mergeCell ref="E80:F80"/>
    <mergeCell ref="B81:C81"/>
    <mergeCell ref="E81:F81"/>
    <mergeCell ref="B83:C83"/>
    <mergeCell ref="E83:F83"/>
    <mergeCell ref="E84:F84"/>
    <mergeCell ref="E95:F95"/>
    <mergeCell ref="B92:C93"/>
    <mergeCell ref="D92:F93"/>
    <mergeCell ref="E85:F91"/>
    <mergeCell ref="B98:F98"/>
    <mergeCell ref="B99:F99"/>
    <mergeCell ref="B100:F100"/>
    <mergeCell ref="B101:F101"/>
    <mergeCell ref="B102:F102"/>
    <mergeCell ref="A103:F103"/>
    <mergeCell ref="B104:C104"/>
    <mergeCell ref="E104:F104"/>
    <mergeCell ref="B105:C105"/>
    <mergeCell ref="E105:F105"/>
    <mergeCell ref="B107:C107"/>
    <mergeCell ref="E107:F107"/>
    <mergeCell ref="E108:F108"/>
    <mergeCell ref="E119:F119"/>
    <mergeCell ref="B122:F122"/>
    <mergeCell ref="B123:F123"/>
    <mergeCell ref="B124:F124"/>
    <mergeCell ref="B125:F125"/>
    <mergeCell ref="B126:F126"/>
    <mergeCell ref="B116:C117"/>
    <mergeCell ref="D116:F117"/>
    <mergeCell ref="E109:F115"/>
    <mergeCell ref="A127:F127"/>
    <mergeCell ref="B128:C128"/>
    <mergeCell ref="E128:F128"/>
    <mergeCell ref="B129:C129"/>
    <mergeCell ref="E129:F129"/>
    <mergeCell ref="B131:C131"/>
    <mergeCell ref="E131:F131"/>
    <mergeCell ref="E132:F132"/>
    <mergeCell ref="E143:F143"/>
    <mergeCell ref="B140:C141"/>
    <mergeCell ref="D140:F141"/>
    <mergeCell ref="E133:F139"/>
    <mergeCell ref="B146:F146"/>
    <mergeCell ref="B147:F147"/>
    <mergeCell ref="B148:F148"/>
    <mergeCell ref="B149:F149"/>
    <mergeCell ref="B150:F150"/>
    <mergeCell ref="A151:F151"/>
    <mergeCell ref="B152:C152"/>
    <mergeCell ref="E152:F152"/>
    <mergeCell ref="B153:C153"/>
    <mergeCell ref="E153:F153"/>
    <mergeCell ref="B155:C155"/>
    <mergeCell ref="E155:F155"/>
    <mergeCell ref="E156:F156"/>
    <mergeCell ref="E167:F167"/>
    <mergeCell ref="B168:F168"/>
    <mergeCell ref="B169:F169"/>
    <mergeCell ref="B170:F170"/>
    <mergeCell ref="B171:F171"/>
    <mergeCell ref="B172:F172"/>
    <mergeCell ref="B164:C165"/>
    <mergeCell ref="D164:F165"/>
    <mergeCell ref="E157:F163"/>
    <mergeCell ref="A173:F173"/>
    <mergeCell ref="B174:C174"/>
    <mergeCell ref="E174:F174"/>
    <mergeCell ref="B175:C175"/>
    <mergeCell ref="E175:F175"/>
    <mergeCell ref="B177:C177"/>
    <mergeCell ref="E177:F177"/>
    <mergeCell ref="E178:F178"/>
    <mergeCell ref="E189:F189"/>
    <mergeCell ref="B186:C187"/>
    <mergeCell ref="D186:F187"/>
    <mergeCell ref="E179:F185"/>
    <mergeCell ref="B190:F190"/>
    <mergeCell ref="B191:F191"/>
    <mergeCell ref="B192:F192"/>
    <mergeCell ref="B193:F193"/>
    <mergeCell ref="B194:F194"/>
    <mergeCell ref="A195:F195"/>
    <mergeCell ref="B196:C196"/>
    <mergeCell ref="E196:F196"/>
    <mergeCell ref="B197:C197"/>
    <mergeCell ref="E197:F197"/>
    <mergeCell ref="B199:C199"/>
    <mergeCell ref="E199:F199"/>
    <mergeCell ref="E200:F200"/>
    <mergeCell ref="B211:F211"/>
    <mergeCell ref="B212:F212"/>
    <mergeCell ref="B213:F213"/>
    <mergeCell ref="B214:F214"/>
    <mergeCell ref="B215:F215"/>
    <mergeCell ref="A216:F216"/>
    <mergeCell ref="E201:F207"/>
    <mergeCell ref="B208:C209"/>
    <mergeCell ref="D208:F209"/>
    <mergeCell ref="B217:C217"/>
    <mergeCell ref="E217:F217"/>
    <mergeCell ref="B218:C218"/>
    <mergeCell ref="E218:F218"/>
    <mergeCell ref="B220:C220"/>
    <mergeCell ref="E220:F220"/>
    <mergeCell ref="E221:F221"/>
    <mergeCell ref="B232:F232"/>
    <mergeCell ref="B233:F233"/>
    <mergeCell ref="E222:F228"/>
    <mergeCell ref="B229:C230"/>
    <mergeCell ref="D229:F230"/>
    <mergeCell ref="B234:F234"/>
    <mergeCell ref="B235:F235"/>
    <mergeCell ref="B236:F236"/>
    <mergeCell ref="A237:F237"/>
    <mergeCell ref="B238:C238"/>
    <mergeCell ref="E238:F238"/>
    <mergeCell ref="B239:C239"/>
    <mergeCell ref="E239:F239"/>
    <mergeCell ref="B241:C241"/>
    <mergeCell ref="E241:F241"/>
    <mergeCell ref="E242:F242"/>
    <mergeCell ref="B253:F253"/>
    <mergeCell ref="B254:F254"/>
    <mergeCell ref="B255:F255"/>
    <mergeCell ref="B256:F256"/>
    <mergeCell ref="B257:F257"/>
    <mergeCell ref="A258:F258"/>
    <mergeCell ref="B259:C259"/>
    <mergeCell ref="E259:F259"/>
    <mergeCell ref="E243:F249"/>
    <mergeCell ref="B250:C251"/>
    <mergeCell ref="D250:F251"/>
    <mergeCell ref="B281:C281"/>
    <mergeCell ref="E281:F281"/>
    <mergeCell ref="B283:C283"/>
    <mergeCell ref="E283:F283"/>
    <mergeCell ref="E284:F284"/>
    <mergeCell ref="B260:C260"/>
    <mergeCell ref="E260:F260"/>
    <mergeCell ref="B262:C262"/>
    <mergeCell ref="E262:F262"/>
    <mergeCell ref="E263:F263"/>
    <mergeCell ref="B274:F274"/>
    <mergeCell ref="B275:F275"/>
    <mergeCell ref="B276:F276"/>
    <mergeCell ref="B277:F277"/>
    <mergeCell ref="E264:F270"/>
    <mergeCell ref="B271:C272"/>
    <mergeCell ref="D271:F272"/>
    <mergeCell ref="B278:F278"/>
    <mergeCell ref="A279:F279"/>
    <mergeCell ref="B280:C280"/>
    <mergeCell ref="E280:F280"/>
    <mergeCell ref="E319:F319"/>
    <mergeCell ref="B321:F321"/>
    <mergeCell ref="B322:F322"/>
    <mergeCell ref="B323:F323"/>
    <mergeCell ref="E295:F295"/>
    <mergeCell ref="B298:F298"/>
    <mergeCell ref="B299:F299"/>
    <mergeCell ref="B300:F300"/>
    <mergeCell ref="B301:F301"/>
    <mergeCell ref="B302:F302"/>
    <mergeCell ref="A303:F303"/>
    <mergeCell ref="B304:C304"/>
    <mergeCell ref="E304:F304"/>
    <mergeCell ref="E308:F308"/>
    <mergeCell ref="E342:F342"/>
    <mergeCell ref="B344:F344"/>
    <mergeCell ref="B345:F345"/>
    <mergeCell ref="B346:F346"/>
    <mergeCell ref="B347:F347"/>
    <mergeCell ref="B348:F348"/>
    <mergeCell ref="A349:F349"/>
    <mergeCell ref="B350:C350"/>
    <mergeCell ref="E350:F350"/>
    <mergeCell ref="B372:C372"/>
    <mergeCell ref="E372:F372"/>
    <mergeCell ref="B373:C373"/>
    <mergeCell ref="E373:F373"/>
    <mergeCell ref="B375:C375"/>
    <mergeCell ref="E375:F375"/>
    <mergeCell ref="E376:F376"/>
    <mergeCell ref="B351:C351"/>
    <mergeCell ref="E351:F351"/>
    <mergeCell ref="B353:C353"/>
    <mergeCell ref="E353:F353"/>
    <mergeCell ref="E354:F354"/>
    <mergeCell ref="B366:F366"/>
    <mergeCell ref="B367:F367"/>
    <mergeCell ref="B368:F368"/>
    <mergeCell ref="B369:F369"/>
    <mergeCell ref="E355:F361"/>
    <mergeCell ref="B362:C363"/>
    <mergeCell ref="D362:F363"/>
    <mergeCell ref="E432:F432"/>
    <mergeCell ref="B434:F434"/>
    <mergeCell ref="B435:F435"/>
    <mergeCell ref="B436:F436"/>
    <mergeCell ref="B437:F437"/>
    <mergeCell ref="B438:F438"/>
    <mergeCell ref="A439:F439"/>
    <mergeCell ref="B440:C440"/>
    <mergeCell ref="E440:F440"/>
    <mergeCell ref="B441:C441"/>
    <mergeCell ref="E441:F441"/>
    <mergeCell ref="B443:C443"/>
    <mergeCell ref="E443:F443"/>
    <mergeCell ref="E444:F444"/>
    <mergeCell ref="E455:F455"/>
    <mergeCell ref="B457:F457"/>
    <mergeCell ref="B458:F458"/>
    <mergeCell ref="B459:F459"/>
    <mergeCell ref="B452:C453"/>
    <mergeCell ref="D452:F453"/>
    <mergeCell ref="E445:F451"/>
    <mergeCell ref="B460:F460"/>
    <mergeCell ref="B461:F461"/>
    <mergeCell ref="A462:F462"/>
    <mergeCell ref="B463:C463"/>
    <mergeCell ref="E463:F463"/>
    <mergeCell ref="B464:C464"/>
    <mergeCell ref="E464:F464"/>
    <mergeCell ref="B466:C466"/>
    <mergeCell ref="E466:F466"/>
    <mergeCell ref="E467:F467"/>
    <mergeCell ref="E478:F478"/>
    <mergeCell ref="B480:F480"/>
    <mergeCell ref="B481:F481"/>
    <mergeCell ref="B482:F482"/>
    <mergeCell ref="B483:F483"/>
    <mergeCell ref="B484:F484"/>
    <mergeCell ref="A485:F485"/>
    <mergeCell ref="B486:C486"/>
    <mergeCell ref="E486:F486"/>
    <mergeCell ref="B475:C476"/>
    <mergeCell ref="D475:F476"/>
    <mergeCell ref="E468:F474"/>
    <mergeCell ref="B487:C487"/>
    <mergeCell ref="E487:F487"/>
    <mergeCell ref="B489:C489"/>
    <mergeCell ref="E489:F489"/>
    <mergeCell ref="E490:F490"/>
    <mergeCell ref="E501:F501"/>
    <mergeCell ref="B503:F503"/>
    <mergeCell ref="B504:F504"/>
    <mergeCell ref="B505:F505"/>
    <mergeCell ref="B498:C499"/>
    <mergeCell ref="D498:F499"/>
    <mergeCell ref="E491:F497"/>
    <mergeCell ref="B506:F506"/>
    <mergeCell ref="B507:F507"/>
    <mergeCell ref="A508:F508"/>
    <mergeCell ref="B509:C509"/>
    <mergeCell ref="E509:F509"/>
    <mergeCell ref="B510:C510"/>
    <mergeCell ref="E510:F510"/>
    <mergeCell ref="B512:C512"/>
    <mergeCell ref="E512:F512"/>
    <mergeCell ref="E513:F513"/>
    <mergeCell ref="E524:F524"/>
    <mergeCell ref="B526:F526"/>
    <mergeCell ref="B527:F527"/>
    <mergeCell ref="B528:F528"/>
    <mergeCell ref="B529:F529"/>
    <mergeCell ref="B530:F530"/>
    <mergeCell ref="A531:F531"/>
    <mergeCell ref="B532:C532"/>
    <mergeCell ref="E532:F532"/>
    <mergeCell ref="B521:C522"/>
    <mergeCell ref="D521:F522"/>
    <mergeCell ref="E514:F520"/>
    <mergeCell ref="B533:C533"/>
    <mergeCell ref="E533:F533"/>
    <mergeCell ref="B535:C535"/>
    <mergeCell ref="E535:F535"/>
    <mergeCell ref="E536:F536"/>
    <mergeCell ref="E547:F547"/>
    <mergeCell ref="B549:F549"/>
    <mergeCell ref="B550:F550"/>
    <mergeCell ref="B551:F551"/>
    <mergeCell ref="B544:C545"/>
    <mergeCell ref="D544:F545"/>
    <mergeCell ref="E537:F543"/>
    <mergeCell ref="B552:F552"/>
    <mergeCell ref="B553:F553"/>
    <mergeCell ref="A554:F554"/>
    <mergeCell ref="B555:C555"/>
    <mergeCell ref="E555:F555"/>
    <mergeCell ref="B556:C556"/>
    <mergeCell ref="E556:F556"/>
    <mergeCell ref="B558:C558"/>
    <mergeCell ref="E558:F558"/>
    <mergeCell ref="E559:F559"/>
    <mergeCell ref="E570:F570"/>
    <mergeCell ref="B572:F572"/>
    <mergeCell ref="B573:F573"/>
    <mergeCell ref="B574:F574"/>
    <mergeCell ref="B575:F575"/>
    <mergeCell ref="B576:F576"/>
    <mergeCell ref="A577:F577"/>
    <mergeCell ref="B578:C578"/>
    <mergeCell ref="E578:F578"/>
    <mergeCell ref="B567:C568"/>
    <mergeCell ref="D567:F568"/>
    <mergeCell ref="E560:F566"/>
    <mergeCell ref="B579:C579"/>
    <mergeCell ref="E579:F579"/>
    <mergeCell ref="B581:C581"/>
    <mergeCell ref="E581:F581"/>
    <mergeCell ref="E582:F582"/>
    <mergeCell ref="E593:F593"/>
    <mergeCell ref="B595:F595"/>
    <mergeCell ref="B596:F596"/>
    <mergeCell ref="B597:F597"/>
    <mergeCell ref="B590:C591"/>
    <mergeCell ref="D590:F591"/>
    <mergeCell ref="E583:F589"/>
    <mergeCell ref="B598:F598"/>
    <mergeCell ref="B599:F599"/>
    <mergeCell ref="A600:F600"/>
    <mergeCell ref="B601:C601"/>
    <mergeCell ref="E601:F601"/>
    <mergeCell ref="B602:C602"/>
    <mergeCell ref="E602:F602"/>
    <mergeCell ref="B604:C604"/>
    <mergeCell ref="E604:F604"/>
    <mergeCell ref="E605:F605"/>
    <mergeCell ref="E616:F616"/>
    <mergeCell ref="B618:F618"/>
    <mergeCell ref="B619:F619"/>
    <mergeCell ref="B620:F620"/>
    <mergeCell ref="B621:F621"/>
    <mergeCell ref="B622:F622"/>
    <mergeCell ref="A623:F623"/>
    <mergeCell ref="B624:C624"/>
    <mergeCell ref="E624:F624"/>
    <mergeCell ref="A613:A614"/>
    <mergeCell ref="B613:C614"/>
    <mergeCell ref="D613:F614"/>
    <mergeCell ref="E606:F612"/>
    <mergeCell ref="B625:C625"/>
    <mergeCell ref="E625:F625"/>
    <mergeCell ref="B627:C627"/>
    <mergeCell ref="E627:F627"/>
    <mergeCell ref="E628:F628"/>
    <mergeCell ref="E639:F639"/>
    <mergeCell ref="B641:F641"/>
    <mergeCell ref="B642:F642"/>
    <mergeCell ref="B643:F643"/>
    <mergeCell ref="B636:C637"/>
    <mergeCell ref="D636:F637"/>
    <mergeCell ref="E629:F635"/>
    <mergeCell ref="B644:F644"/>
    <mergeCell ref="B645:F645"/>
    <mergeCell ref="A646:F646"/>
    <mergeCell ref="B647:C647"/>
    <mergeCell ref="E647:F647"/>
    <mergeCell ref="B648:C648"/>
    <mergeCell ref="E648:F648"/>
    <mergeCell ref="B650:C650"/>
    <mergeCell ref="E650:F650"/>
    <mergeCell ref="E651:F651"/>
    <mergeCell ref="E662:F662"/>
    <mergeCell ref="B665:F665"/>
    <mergeCell ref="B666:F666"/>
    <mergeCell ref="B667:F667"/>
    <mergeCell ref="B668:F668"/>
    <mergeCell ref="B669:F669"/>
    <mergeCell ref="A670:F670"/>
    <mergeCell ref="B671:C671"/>
    <mergeCell ref="E671:F671"/>
    <mergeCell ref="B659:C660"/>
    <mergeCell ref="D659:F660"/>
    <mergeCell ref="E652:F658"/>
    <mergeCell ref="B672:C672"/>
    <mergeCell ref="E672:F672"/>
    <mergeCell ref="B674:C674"/>
    <mergeCell ref="E674:F674"/>
    <mergeCell ref="E675:F675"/>
    <mergeCell ref="E686:F686"/>
    <mergeCell ref="B688:F688"/>
    <mergeCell ref="B689:F689"/>
    <mergeCell ref="B690:F690"/>
    <mergeCell ref="B683:C684"/>
    <mergeCell ref="D683:F684"/>
    <mergeCell ref="E676:F682"/>
    <mergeCell ref="B691:F691"/>
    <mergeCell ref="B692:F692"/>
    <mergeCell ref="A693:F693"/>
    <mergeCell ref="B694:C694"/>
    <mergeCell ref="E694:F694"/>
    <mergeCell ref="B695:C695"/>
    <mergeCell ref="E695:F695"/>
    <mergeCell ref="B697:C697"/>
    <mergeCell ref="E697:F697"/>
    <mergeCell ref="E698:F698"/>
    <mergeCell ref="E709:F709"/>
    <mergeCell ref="B711:F711"/>
    <mergeCell ref="B712:F712"/>
    <mergeCell ref="B713:F713"/>
    <mergeCell ref="B714:F714"/>
    <mergeCell ref="B715:F715"/>
    <mergeCell ref="A716:F716"/>
    <mergeCell ref="B717:C717"/>
    <mergeCell ref="E717:F717"/>
    <mergeCell ref="B706:C707"/>
    <mergeCell ref="D706:F707"/>
    <mergeCell ref="E699:F705"/>
    <mergeCell ref="B718:C718"/>
    <mergeCell ref="E718:F718"/>
    <mergeCell ref="B720:C720"/>
    <mergeCell ref="E720:F720"/>
    <mergeCell ref="E721:F721"/>
    <mergeCell ref="E732:F732"/>
    <mergeCell ref="B734:F734"/>
    <mergeCell ref="B735:F735"/>
    <mergeCell ref="B736:F736"/>
    <mergeCell ref="B729:C730"/>
    <mergeCell ref="D729:F730"/>
    <mergeCell ref="E722:F728"/>
    <mergeCell ref="B737:F737"/>
    <mergeCell ref="B738:F738"/>
    <mergeCell ref="A739:F739"/>
    <mergeCell ref="B740:C740"/>
    <mergeCell ref="E740:F740"/>
    <mergeCell ref="B741:C741"/>
    <mergeCell ref="E741:F741"/>
    <mergeCell ref="B743:C743"/>
    <mergeCell ref="E743:F743"/>
    <mergeCell ref="B764:C764"/>
    <mergeCell ref="E764:F764"/>
    <mergeCell ref="B766:C766"/>
    <mergeCell ref="E766:F766"/>
    <mergeCell ref="E767:F767"/>
    <mergeCell ref="E768:F774"/>
    <mergeCell ref="B775:C776"/>
    <mergeCell ref="D775:F776"/>
    <mergeCell ref="E744:F744"/>
    <mergeCell ref="E755:F755"/>
    <mergeCell ref="B757:F757"/>
    <mergeCell ref="B758:F758"/>
    <mergeCell ref="B759:F759"/>
    <mergeCell ref="B760:F760"/>
    <mergeCell ref="B761:F761"/>
    <mergeCell ref="A762:F762"/>
    <mergeCell ref="B763:C763"/>
    <mergeCell ref="E763:F763"/>
    <mergeCell ref="E745:F751"/>
    <mergeCell ref="B752:C753"/>
    <mergeCell ref="D752:F753"/>
    <mergeCell ref="B411:F411"/>
    <mergeCell ref="B412:F412"/>
    <mergeCell ref="B413:F413"/>
    <mergeCell ref="B414:F414"/>
    <mergeCell ref="A19:A20"/>
    <mergeCell ref="A23:A24"/>
    <mergeCell ref="A44:A45"/>
    <mergeCell ref="A68:A69"/>
    <mergeCell ref="A92:A93"/>
    <mergeCell ref="A116:A117"/>
    <mergeCell ref="A140:A141"/>
    <mergeCell ref="A164:A165"/>
    <mergeCell ref="A186:A187"/>
    <mergeCell ref="A208:A209"/>
    <mergeCell ref="A229:A230"/>
    <mergeCell ref="A250:A251"/>
    <mergeCell ref="A271:A272"/>
    <mergeCell ref="A292:A293"/>
    <mergeCell ref="A316:A317"/>
    <mergeCell ref="A339:A340"/>
    <mergeCell ref="A362:A363"/>
    <mergeCell ref="A384:A385"/>
    <mergeCell ref="B370:F370"/>
    <mergeCell ref="A371:F371"/>
    <mergeCell ref="A636:A637"/>
    <mergeCell ref="A659:A660"/>
    <mergeCell ref="A683:A684"/>
    <mergeCell ref="A706:A707"/>
    <mergeCell ref="A729:A730"/>
    <mergeCell ref="A752:A753"/>
    <mergeCell ref="A775:A776"/>
    <mergeCell ref="A407:A408"/>
    <mergeCell ref="A429:A430"/>
    <mergeCell ref="A452:A453"/>
    <mergeCell ref="A475:A476"/>
    <mergeCell ref="A498:A499"/>
    <mergeCell ref="A521:A522"/>
    <mergeCell ref="A544:A545"/>
    <mergeCell ref="A567:A568"/>
    <mergeCell ref="A590:A591"/>
    <mergeCell ref="A416:F416"/>
    <mergeCell ref="B417:C417"/>
    <mergeCell ref="E417:F417"/>
    <mergeCell ref="B418:C418"/>
    <mergeCell ref="E418:F418"/>
    <mergeCell ref="B420:C420"/>
    <mergeCell ref="E420:F420"/>
    <mergeCell ref="E421:F421"/>
    <mergeCell ref="E395:F395"/>
    <mergeCell ref="B292:C293"/>
    <mergeCell ref="D292:F293"/>
    <mergeCell ref="E285:F291"/>
    <mergeCell ref="B316:C317"/>
    <mergeCell ref="D316:F317"/>
    <mergeCell ref="E309:F315"/>
    <mergeCell ref="E332:F338"/>
    <mergeCell ref="B339:C340"/>
    <mergeCell ref="D339:F340"/>
    <mergeCell ref="E331:F331"/>
    <mergeCell ref="B324:F324"/>
    <mergeCell ref="B325:F325"/>
    <mergeCell ref="A326:F326"/>
    <mergeCell ref="B327:C327"/>
    <mergeCell ref="E327:F327"/>
    <mergeCell ref="B328:C328"/>
    <mergeCell ref="E328:F328"/>
    <mergeCell ref="B330:C330"/>
    <mergeCell ref="E330:F330"/>
    <mergeCell ref="B305:C305"/>
    <mergeCell ref="E305:F305"/>
    <mergeCell ref="B307:C307"/>
    <mergeCell ref="E307:F307"/>
    <mergeCell ref="B329:C329"/>
    <mergeCell ref="E377:F383"/>
    <mergeCell ref="B384:C385"/>
    <mergeCell ref="D384:F385"/>
    <mergeCell ref="E400:F406"/>
    <mergeCell ref="B407:C408"/>
    <mergeCell ref="D407:F408"/>
    <mergeCell ref="B429:C430"/>
    <mergeCell ref="D429:F430"/>
    <mergeCell ref="E422:F428"/>
    <mergeCell ref="B415:F415"/>
    <mergeCell ref="B396:C396"/>
    <mergeCell ref="E396:F396"/>
    <mergeCell ref="B398:C398"/>
    <mergeCell ref="E398:F398"/>
    <mergeCell ref="E399:F399"/>
    <mergeCell ref="E387:F387"/>
    <mergeCell ref="B389:F389"/>
    <mergeCell ref="B390:F390"/>
    <mergeCell ref="B391:F391"/>
    <mergeCell ref="B392:F392"/>
    <mergeCell ref="B393:F393"/>
    <mergeCell ref="A394:F394"/>
    <mergeCell ref="B395:C395"/>
  </mergeCells>
  <pageMargins left="0.7" right="0.7" top="0.75" bottom="0.75" header="0.3" footer="0.3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0"/>
  <sheetViews>
    <sheetView topLeftCell="P7" workbookViewId="0">
      <selection activeCell="Z26" sqref="Z26"/>
    </sheetView>
  </sheetViews>
  <sheetFormatPr defaultColWidth="14.42578125" defaultRowHeight="12.75"/>
  <cols>
    <col min="1" max="1" width="8.42578125" style="63" customWidth="1"/>
    <col min="2" max="2" width="29.5703125" style="63" customWidth="1"/>
    <col min="3" max="3" width="8.42578125" style="63" customWidth="1"/>
    <col min="4" max="4" width="5.7109375" style="63" customWidth="1"/>
    <col min="5" max="5" width="11.28515625" style="63" customWidth="1"/>
    <col min="6" max="6" width="9.42578125" style="63" customWidth="1"/>
    <col min="7" max="7" width="10.28515625" style="63" customWidth="1"/>
    <col min="8" max="8" width="6.5703125" style="63" customWidth="1"/>
    <col min="9" max="9" width="7.7109375" style="63" customWidth="1"/>
    <col min="10" max="10" width="4.42578125" style="63" customWidth="1"/>
    <col min="11" max="11" width="10.7109375" style="63" customWidth="1"/>
    <col min="12" max="13" width="8.28515625" style="63" customWidth="1"/>
    <col min="14" max="14" width="4.42578125" style="63" customWidth="1"/>
    <col min="15" max="15" width="8.42578125" style="63" customWidth="1"/>
    <col min="16" max="16" width="28.5703125" style="63" customWidth="1"/>
    <col min="17" max="17" width="7.28515625" style="63" customWidth="1"/>
    <col min="18" max="18" width="5.28515625" style="63" customWidth="1"/>
    <col min="19" max="19" width="11.5703125" style="63" customWidth="1"/>
    <col min="20" max="20" width="8" style="63" customWidth="1"/>
    <col min="21" max="21" width="8.28515625" style="63" customWidth="1"/>
    <col min="22" max="22" width="5" style="63" customWidth="1"/>
    <col min="23" max="23" width="5.42578125" style="63" customWidth="1"/>
    <col min="24" max="24" width="5.28515625" style="63" customWidth="1"/>
    <col min="25" max="25" width="11.5703125" style="63" customWidth="1"/>
    <col min="26" max="26" width="7.42578125" style="63" customWidth="1"/>
    <col min="27" max="27" width="8" style="63" customWidth="1"/>
    <col min="28" max="28" width="4" style="63" customWidth="1"/>
    <col min="29" max="29" width="8.42578125" style="63" customWidth="1"/>
    <col min="30" max="30" width="30.28515625" style="63" customWidth="1"/>
    <col min="31" max="31" width="13" style="63" customWidth="1"/>
    <col min="32" max="32" width="10.5703125" style="63" customWidth="1"/>
    <col min="33" max="33" width="10" style="63" customWidth="1"/>
    <col min="34" max="34" width="9.28515625" style="63" customWidth="1"/>
    <col min="35" max="35" width="8" style="63" customWidth="1"/>
    <col min="36" max="36" width="11.85546875" style="63" customWidth="1"/>
    <col min="37" max="37" width="21.42578125" style="63" customWidth="1"/>
    <col min="38" max="16384" width="14.42578125" style="63"/>
  </cols>
  <sheetData>
    <row r="1" spans="1:37" ht="15.75" customHeight="1">
      <c r="A1" s="429" t="s">
        <v>118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29" t="s">
        <v>118</v>
      </c>
      <c r="P1" s="430"/>
      <c r="Q1" s="430"/>
      <c r="R1" s="430"/>
      <c r="S1" s="430"/>
      <c r="T1" s="430"/>
      <c r="U1" s="430"/>
      <c r="V1" s="430"/>
      <c r="W1" s="430"/>
      <c r="X1" s="430"/>
      <c r="Y1" s="430"/>
      <c r="Z1" s="430"/>
      <c r="AA1" s="430"/>
      <c r="AB1" s="430"/>
      <c r="AC1" s="429" t="s">
        <v>118</v>
      </c>
      <c r="AD1" s="429"/>
      <c r="AE1" s="429"/>
      <c r="AF1" s="429"/>
      <c r="AG1" s="429"/>
      <c r="AH1" s="429"/>
      <c r="AI1" s="429"/>
      <c r="AJ1" s="429"/>
      <c r="AK1" s="429"/>
    </row>
    <row r="2" spans="1:37" ht="15.75" customHeight="1">
      <c r="A2" s="429" t="s">
        <v>119</v>
      </c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29" t="s">
        <v>119</v>
      </c>
      <c r="P2" s="430"/>
      <c r="Q2" s="430"/>
      <c r="R2" s="430"/>
      <c r="S2" s="430"/>
      <c r="T2" s="430"/>
      <c r="U2" s="430"/>
      <c r="V2" s="430"/>
      <c r="W2" s="430"/>
      <c r="X2" s="430"/>
      <c r="Y2" s="430"/>
      <c r="Z2" s="430"/>
      <c r="AA2" s="430"/>
      <c r="AB2" s="430"/>
      <c r="AC2" s="429" t="s">
        <v>119</v>
      </c>
      <c r="AD2" s="429"/>
      <c r="AE2" s="429"/>
      <c r="AF2" s="429"/>
      <c r="AG2" s="429"/>
      <c r="AH2" s="429"/>
      <c r="AI2" s="429"/>
      <c r="AJ2" s="429"/>
      <c r="AK2" s="429"/>
    </row>
    <row r="3" spans="1:37" ht="15.75" customHeight="1">
      <c r="A3" s="429" t="s">
        <v>120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29" t="s">
        <v>120</v>
      </c>
      <c r="P3" s="430"/>
      <c r="Q3" s="430"/>
      <c r="R3" s="430"/>
      <c r="S3" s="430"/>
      <c r="T3" s="430"/>
      <c r="U3" s="430"/>
      <c r="V3" s="430"/>
      <c r="W3" s="430"/>
      <c r="X3" s="430"/>
      <c r="Y3" s="430"/>
      <c r="Z3" s="430"/>
      <c r="AA3" s="430"/>
      <c r="AB3" s="430"/>
      <c r="AC3" s="429" t="s">
        <v>120</v>
      </c>
      <c r="AD3" s="429"/>
      <c r="AE3" s="429"/>
      <c r="AF3" s="429"/>
      <c r="AG3" s="429"/>
      <c r="AH3" s="429"/>
      <c r="AI3" s="429"/>
      <c r="AJ3" s="429"/>
      <c r="AK3" s="429"/>
    </row>
    <row r="4" spans="1:37" ht="15.75" customHeight="1">
      <c r="A4" s="429" t="s">
        <v>212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29" t="s">
        <v>213</v>
      </c>
      <c r="P4" s="430"/>
      <c r="Q4" s="430"/>
      <c r="R4" s="430"/>
      <c r="S4" s="430"/>
      <c r="T4" s="430"/>
      <c r="U4" s="430"/>
      <c r="V4" s="430"/>
      <c r="W4" s="430"/>
      <c r="X4" s="430"/>
      <c r="Y4" s="430"/>
      <c r="Z4" s="430"/>
      <c r="AA4" s="430"/>
      <c r="AB4" s="430"/>
      <c r="AC4" s="429" t="s">
        <v>214</v>
      </c>
      <c r="AD4" s="429"/>
      <c r="AE4" s="429"/>
      <c r="AF4" s="429"/>
      <c r="AG4" s="429"/>
      <c r="AH4" s="429"/>
      <c r="AI4" s="429"/>
      <c r="AJ4" s="429"/>
      <c r="AK4" s="429"/>
    </row>
    <row r="5" spans="1:37" ht="15.75" customHeight="1">
      <c r="A5" s="3" t="s">
        <v>3</v>
      </c>
      <c r="B5" s="3" t="s">
        <v>4</v>
      </c>
      <c r="C5" s="429" t="s">
        <v>5</v>
      </c>
      <c r="D5" s="430"/>
      <c r="E5" s="430"/>
      <c r="F5" s="430"/>
      <c r="G5" s="430"/>
      <c r="H5" s="430"/>
      <c r="I5" s="429" t="s">
        <v>6</v>
      </c>
      <c r="J5" s="430"/>
      <c r="K5" s="430"/>
      <c r="L5" s="430"/>
      <c r="M5" s="430"/>
      <c r="N5" s="430"/>
      <c r="O5" s="3" t="s">
        <v>3</v>
      </c>
      <c r="P5" s="3" t="s">
        <v>4</v>
      </c>
      <c r="Q5" s="429" t="s">
        <v>7</v>
      </c>
      <c r="R5" s="430"/>
      <c r="S5" s="430"/>
      <c r="T5" s="430"/>
      <c r="U5" s="430"/>
      <c r="V5" s="430"/>
      <c r="W5" s="429" t="s">
        <v>8</v>
      </c>
      <c r="X5" s="430"/>
      <c r="Y5" s="430"/>
      <c r="Z5" s="430"/>
      <c r="AA5" s="430"/>
      <c r="AB5" s="430"/>
      <c r="AC5" s="3" t="s">
        <v>3</v>
      </c>
      <c r="AD5" s="3" t="s">
        <v>4</v>
      </c>
      <c r="AE5" s="64" t="s">
        <v>215</v>
      </c>
      <c r="AF5" s="431" t="s">
        <v>216</v>
      </c>
      <c r="AG5" s="431" t="s">
        <v>144</v>
      </c>
      <c r="AH5" s="433" t="s">
        <v>127</v>
      </c>
      <c r="AI5" s="435" t="s">
        <v>128</v>
      </c>
      <c r="AJ5" s="433" t="s">
        <v>129</v>
      </c>
      <c r="AK5" s="427" t="s">
        <v>217</v>
      </c>
    </row>
    <row r="6" spans="1:37" ht="25.5">
      <c r="A6" s="8"/>
      <c r="B6" s="8"/>
      <c r="C6" s="65" t="s">
        <v>121</v>
      </c>
      <c r="D6" s="65" t="s">
        <v>122</v>
      </c>
      <c r="E6" s="65" t="s">
        <v>123</v>
      </c>
      <c r="F6" s="65" t="s">
        <v>124</v>
      </c>
      <c r="G6" s="65" t="s">
        <v>125</v>
      </c>
      <c r="H6" s="65" t="s">
        <v>126</v>
      </c>
      <c r="I6" s="65" t="s">
        <v>121</v>
      </c>
      <c r="J6" s="65" t="s">
        <v>122</v>
      </c>
      <c r="K6" s="65" t="s">
        <v>123</v>
      </c>
      <c r="L6" s="65" t="s">
        <v>124</v>
      </c>
      <c r="M6" s="65" t="s">
        <v>125</v>
      </c>
      <c r="N6" s="65" t="s">
        <v>126</v>
      </c>
      <c r="O6" s="66"/>
      <c r="P6" s="66"/>
      <c r="Q6" s="65" t="s">
        <v>121</v>
      </c>
      <c r="R6" s="65" t="s">
        <v>122</v>
      </c>
      <c r="S6" s="65" t="s">
        <v>123</v>
      </c>
      <c r="T6" s="65" t="s">
        <v>124</v>
      </c>
      <c r="U6" s="65" t="s">
        <v>125</v>
      </c>
      <c r="V6" s="65" t="s">
        <v>126</v>
      </c>
      <c r="W6" s="65" t="s">
        <v>121</v>
      </c>
      <c r="X6" s="65" t="s">
        <v>122</v>
      </c>
      <c r="Y6" s="65" t="s">
        <v>123</v>
      </c>
      <c r="Z6" s="65" t="s">
        <v>124</v>
      </c>
      <c r="AA6" s="65" t="s">
        <v>125</v>
      </c>
      <c r="AB6" s="65" t="s">
        <v>126</v>
      </c>
      <c r="AC6" s="66"/>
      <c r="AD6" s="66"/>
      <c r="AE6" s="67">
        <v>50</v>
      </c>
      <c r="AF6" s="432"/>
      <c r="AG6" s="432"/>
      <c r="AH6" s="434"/>
      <c r="AI6" s="436"/>
      <c r="AJ6" s="434"/>
      <c r="AK6" s="428"/>
    </row>
    <row r="7" spans="1:37" ht="15.75">
      <c r="A7" s="8">
        <v>1</v>
      </c>
      <c r="B7" s="44" t="s">
        <v>13</v>
      </c>
      <c r="C7" s="68">
        <v>9.75</v>
      </c>
      <c r="D7" s="68" t="s">
        <v>218</v>
      </c>
      <c r="E7" s="69" t="s">
        <v>218</v>
      </c>
      <c r="F7" s="68">
        <v>77</v>
      </c>
      <c r="G7" s="70">
        <f t="shared" ref="G7:G41" si="0">C7+D7+E7+F7</f>
        <v>96.75</v>
      </c>
      <c r="H7" s="8" t="str">
        <f t="shared" ref="H7:H41" si="1">IF(G7&gt;=91,"A1",IF(G7&gt;=81,"A2",IF(G7&gt;=71,"B1",IF(G7&gt;=61,"B2",IF(G7&gt;=51,"C1",IF(G7&gt;=41,"C2",IF(G7&gt;=33,"D","E")))))))</f>
        <v>A1</v>
      </c>
      <c r="I7" s="66">
        <v>9.75</v>
      </c>
      <c r="J7" s="68" t="s">
        <v>218</v>
      </c>
      <c r="K7" s="69" t="s">
        <v>218</v>
      </c>
      <c r="L7" s="8">
        <v>72</v>
      </c>
      <c r="M7" s="70">
        <f t="shared" ref="M7:M41" si="2">I7+J7+K7+L7</f>
        <v>91.75</v>
      </c>
      <c r="N7" s="8" t="str">
        <f t="shared" ref="N7:N41" si="3">IF(M7&gt;=91,"A1",IF(M7&gt;=81,"A2",IF(M7&gt;=71,"B1",IF(M7&gt;=61,"B2",IF(M7&gt;=51,"C1",IF(M7&gt;=41,"C2",IF(M7&gt;=33,"D","E")))))))</f>
        <v>A1</v>
      </c>
      <c r="O7" s="8">
        <v>1</v>
      </c>
      <c r="P7" s="44" t="s">
        <v>13</v>
      </c>
      <c r="Q7" s="71">
        <v>10</v>
      </c>
      <c r="R7" s="68" t="s">
        <v>218</v>
      </c>
      <c r="S7" s="69" t="s">
        <v>218</v>
      </c>
      <c r="T7" s="71">
        <v>75</v>
      </c>
      <c r="U7" s="70">
        <f t="shared" ref="U7:U41" si="4">Q7+R7+S7+T7</f>
        <v>95</v>
      </c>
      <c r="V7" s="8" t="str">
        <f t="shared" ref="V7:V42" si="5">IF(U7&gt;=91,"A1",IF(U7&gt;=81,"A2",IF(U7&gt;=71,"B1",IF(U7&gt;=61,"B2",IF(U7&gt;=51,"C1",IF(U7&gt;=41,"C2",IF(U7&gt;=33,"D","E")))))))</f>
        <v>A1</v>
      </c>
      <c r="W7" s="8">
        <v>9.75</v>
      </c>
      <c r="X7" s="68" t="s">
        <v>218</v>
      </c>
      <c r="Y7" s="69" t="s">
        <v>218</v>
      </c>
      <c r="Z7" s="8">
        <v>77</v>
      </c>
      <c r="AA7" s="70">
        <f t="shared" ref="AA7:AA41" si="6">W7+X7+Y7+Z7</f>
        <v>96.75</v>
      </c>
      <c r="AB7" s="8" t="str">
        <f t="shared" ref="AB7:AB40" si="7">IF(AA7&gt;=91,"A1",IF(AA7&gt;=81,"A2",IF(AA7&gt;=71,"B1",IF(AA7&gt;=61,"B2",IF(AA7&gt;=51,"C1",IF(AA7&gt;=41,"C2",IF(AA7&gt;=33,"D","E")))))))</f>
        <v>A1</v>
      </c>
      <c r="AC7" s="8">
        <v>1</v>
      </c>
      <c r="AD7" s="44" t="s">
        <v>13</v>
      </c>
      <c r="AE7" s="71">
        <v>50</v>
      </c>
      <c r="AF7" s="5">
        <v>40</v>
      </c>
      <c r="AG7" s="5">
        <v>40</v>
      </c>
      <c r="AH7" s="72">
        <f t="shared" ref="AH7:AH39" si="8">(G7+M7+U7+AA7+AE7)</f>
        <v>430.25</v>
      </c>
      <c r="AI7" s="72">
        <f>(AH7/450)*100</f>
        <v>95.611111111111114</v>
      </c>
      <c r="AJ7" s="8" t="str">
        <f t="shared" ref="AJ7:AJ41" si="9">IF(AI7&gt;=91,"A1",IF(AI7&gt;=81,"A2",IF(AI7&gt;=71,"B1",IF(AI7&gt;=61,"B2",IF(AI7&gt;=51,"C1",IF(AI7&gt;=41,"C2",IF(AI7&gt;=33,"D","E")))))))</f>
        <v>A1</v>
      </c>
      <c r="AK7" s="8">
        <v>78</v>
      </c>
    </row>
    <row r="8" spans="1:37" ht="15.75">
      <c r="A8" s="8">
        <v>2</v>
      </c>
      <c r="B8" s="44" t="s">
        <v>14</v>
      </c>
      <c r="C8" s="68" t="s">
        <v>219</v>
      </c>
      <c r="D8" s="68" t="s">
        <v>218</v>
      </c>
      <c r="E8" s="69" t="s">
        <v>218</v>
      </c>
      <c r="F8" s="68">
        <v>72</v>
      </c>
      <c r="G8" s="70">
        <f t="shared" si="0"/>
        <v>90.5</v>
      </c>
      <c r="H8" s="8" t="str">
        <f t="shared" si="1"/>
        <v>A2</v>
      </c>
      <c r="I8" s="66">
        <v>9</v>
      </c>
      <c r="J8" s="68" t="s">
        <v>218</v>
      </c>
      <c r="K8" s="69" t="s">
        <v>218</v>
      </c>
      <c r="L8" s="8">
        <v>76</v>
      </c>
      <c r="M8" s="70">
        <f t="shared" si="2"/>
        <v>95</v>
      </c>
      <c r="N8" s="8" t="str">
        <f t="shared" si="3"/>
        <v>A1</v>
      </c>
      <c r="O8" s="8">
        <v>2</v>
      </c>
      <c r="P8" s="44" t="s">
        <v>14</v>
      </c>
      <c r="Q8" s="71">
        <v>7.75</v>
      </c>
      <c r="R8" s="68" t="s">
        <v>218</v>
      </c>
      <c r="S8" s="69" t="s">
        <v>218</v>
      </c>
      <c r="T8" s="71">
        <v>73</v>
      </c>
      <c r="U8" s="70">
        <f t="shared" si="4"/>
        <v>90.75</v>
      </c>
      <c r="V8" s="8" t="str">
        <f t="shared" si="5"/>
        <v>A2</v>
      </c>
      <c r="W8" s="8">
        <v>9.5</v>
      </c>
      <c r="X8" s="68" t="s">
        <v>218</v>
      </c>
      <c r="Y8" s="69" t="s">
        <v>218</v>
      </c>
      <c r="Z8" s="8">
        <v>72</v>
      </c>
      <c r="AA8" s="70">
        <f t="shared" si="6"/>
        <v>91.5</v>
      </c>
      <c r="AB8" s="8" t="str">
        <f t="shared" si="7"/>
        <v>A1</v>
      </c>
      <c r="AC8" s="8">
        <v>2</v>
      </c>
      <c r="AD8" s="44" t="s">
        <v>14</v>
      </c>
      <c r="AE8" s="71">
        <v>44</v>
      </c>
      <c r="AF8" s="5">
        <v>40</v>
      </c>
      <c r="AG8" s="5">
        <v>40</v>
      </c>
      <c r="AH8" s="72">
        <f t="shared" si="8"/>
        <v>411.75</v>
      </c>
      <c r="AI8" s="72">
        <f t="shared" ref="AI8:AI41" si="10">(AH8/450)*100</f>
        <v>91.5</v>
      </c>
      <c r="AJ8" s="8" t="str">
        <f t="shared" si="9"/>
        <v>A1</v>
      </c>
      <c r="AK8" s="8">
        <v>81</v>
      </c>
    </row>
    <row r="9" spans="1:37" ht="15.75">
      <c r="A9" s="8">
        <v>3</v>
      </c>
      <c r="B9" s="44" t="s">
        <v>15</v>
      </c>
      <c r="C9" s="71">
        <v>9.5</v>
      </c>
      <c r="D9" s="71">
        <v>5</v>
      </c>
      <c r="E9" s="71">
        <v>5</v>
      </c>
      <c r="F9" s="71">
        <v>78</v>
      </c>
      <c r="G9" s="70">
        <f t="shared" si="0"/>
        <v>97.5</v>
      </c>
      <c r="H9" s="8" t="str">
        <f t="shared" si="1"/>
        <v>A1</v>
      </c>
      <c r="I9" s="8">
        <v>9.75</v>
      </c>
      <c r="J9" s="71">
        <v>5</v>
      </c>
      <c r="K9" s="71">
        <v>5</v>
      </c>
      <c r="L9" s="8">
        <v>78</v>
      </c>
      <c r="M9" s="70">
        <f t="shared" si="2"/>
        <v>97.75</v>
      </c>
      <c r="N9" s="8" t="str">
        <f t="shared" si="3"/>
        <v>A1</v>
      </c>
      <c r="O9" s="8">
        <v>3</v>
      </c>
      <c r="P9" s="44" t="s">
        <v>15</v>
      </c>
      <c r="Q9" s="71">
        <v>10</v>
      </c>
      <c r="R9" s="71">
        <v>5</v>
      </c>
      <c r="S9" s="71">
        <v>5</v>
      </c>
      <c r="T9" s="71">
        <v>79</v>
      </c>
      <c r="U9" s="70">
        <f t="shared" si="4"/>
        <v>99</v>
      </c>
      <c r="V9" s="8" t="str">
        <f t="shared" si="5"/>
        <v>A1</v>
      </c>
      <c r="W9" s="8">
        <v>10</v>
      </c>
      <c r="X9" s="71">
        <v>5</v>
      </c>
      <c r="Y9" s="71">
        <v>5</v>
      </c>
      <c r="Z9" s="8">
        <v>80</v>
      </c>
      <c r="AA9" s="70">
        <f t="shared" si="6"/>
        <v>100</v>
      </c>
      <c r="AB9" s="8" t="str">
        <f t="shared" si="7"/>
        <v>A1</v>
      </c>
      <c r="AC9" s="8">
        <v>3</v>
      </c>
      <c r="AD9" s="44" t="s">
        <v>15</v>
      </c>
      <c r="AE9" s="71">
        <v>50</v>
      </c>
      <c r="AF9" s="5">
        <v>40</v>
      </c>
      <c r="AG9" s="5">
        <v>40</v>
      </c>
      <c r="AH9" s="72">
        <f t="shared" si="8"/>
        <v>444.25</v>
      </c>
      <c r="AI9" s="72">
        <f t="shared" si="10"/>
        <v>98.722222222222229</v>
      </c>
      <c r="AJ9" s="8" t="str">
        <f t="shared" si="9"/>
        <v>A1</v>
      </c>
      <c r="AK9" s="8">
        <v>82</v>
      </c>
    </row>
    <row r="10" spans="1:37" ht="15.75">
      <c r="A10" s="8">
        <v>4</v>
      </c>
      <c r="B10" s="44" t="s">
        <v>16</v>
      </c>
      <c r="C10" s="71">
        <v>6.5</v>
      </c>
      <c r="D10" s="71">
        <v>4</v>
      </c>
      <c r="E10" s="71">
        <v>4</v>
      </c>
      <c r="F10" s="71">
        <v>40</v>
      </c>
      <c r="G10" s="70">
        <f t="shared" si="0"/>
        <v>54.5</v>
      </c>
      <c r="H10" s="8" t="str">
        <f t="shared" si="1"/>
        <v>C1</v>
      </c>
      <c r="I10" s="8">
        <v>8.5</v>
      </c>
      <c r="J10" s="71">
        <v>4</v>
      </c>
      <c r="K10" s="71">
        <v>4</v>
      </c>
      <c r="L10" s="8">
        <v>51</v>
      </c>
      <c r="M10" s="70">
        <f t="shared" si="2"/>
        <v>67.5</v>
      </c>
      <c r="N10" s="8" t="str">
        <f t="shared" si="3"/>
        <v>B2</v>
      </c>
      <c r="O10" s="8">
        <v>4</v>
      </c>
      <c r="P10" s="44" t="s">
        <v>16</v>
      </c>
      <c r="Q10" s="71">
        <v>7.5</v>
      </c>
      <c r="R10" s="71">
        <v>4</v>
      </c>
      <c r="S10" s="71">
        <v>4</v>
      </c>
      <c r="T10" s="71">
        <v>56</v>
      </c>
      <c r="U10" s="70">
        <f t="shared" si="4"/>
        <v>71.5</v>
      </c>
      <c r="V10" s="8" t="str">
        <f t="shared" si="5"/>
        <v>B1</v>
      </c>
      <c r="W10" s="8">
        <v>6.5</v>
      </c>
      <c r="X10" s="71">
        <v>4</v>
      </c>
      <c r="Y10" s="71">
        <v>4</v>
      </c>
      <c r="Z10" s="8">
        <v>57</v>
      </c>
      <c r="AA10" s="70">
        <f t="shared" si="6"/>
        <v>71.5</v>
      </c>
      <c r="AB10" s="8" t="str">
        <f t="shared" si="7"/>
        <v>B1</v>
      </c>
      <c r="AC10" s="8">
        <v>4</v>
      </c>
      <c r="AD10" s="44" t="s">
        <v>16</v>
      </c>
      <c r="AE10" s="71">
        <v>24</v>
      </c>
      <c r="AF10" s="5">
        <v>36</v>
      </c>
      <c r="AG10" s="5">
        <v>38</v>
      </c>
      <c r="AH10" s="72">
        <f t="shared" si="8"/>
        <v>289</v>
      </c>
      <c r="AI10" s="72">
        <f t="shared" si="10"/>
        <v>64.222222222222229</v>
      </c>
      <c r="AJ10" s="8" t="str">
        <f t="shared" si="9"/>
        <v>B2</v>
      </c>
      <c r="AK10" s="8">
        <v>66</v>
      </c>
    </row>
    <row r="11" spans="1:37" ht="15.75">
      <c r="A11" s="8">
        <v>5</v>
      </c>
      <c r="B11" s="44" t="s">
        <v>17</v>
      </c>
      <c r="C11" s="71">
        <v>8.25</v>
      </c>
      <c r="D11" s="71">
        <v>5</v>
      </c>
      <c r="E11" s="71">
        <v>5</v>
      </c>
      <c r="F11" s="71">
        <v>66</v>
      </c>
      <c r="G11" s="70">
        <f t="shared" si="0"/>
        <v>84.25</v>
      </c>
      <c r="H11" s="8" t="str">
        <f t="shared" si="1"/>
        <v>A2</v>
      </c>
      <c r="I11" s="8">
        <v>9.25</v>
      </c>
      <c r="J11" s="71">
        <v>5</v>
      </c>
      <c r="K11" s="71">
        <v>5</v>
      </c>
      <c r="L11" s="8">
        <v>65</v>
      </c>
      <c r="M11" s="70">
        <f t="shared" si="2"/>
        <v>84.25</v>
      </c>
      <c r="N11" s="8" t="str">
        <f t="shared" si="3"/>
        <v>A2</v>
      </c>
      <c r="O11" s="8">
        <v>5</v>
      </c>
      <c r="P11" s="44" t="s">
        <v>17</v>
      </c>
      <c r="Q11" s="71">
        <v>9.75</v>
      </c>
      <c r="R11" s="71">
        <v>5</v>
      </c>
      <c r="S11" s="71">
        <v>5</v>
      </c>
      <c r="T11" s="71">
        <v>71</v>
      </c>
      <c r="U11" s="70">
        <f t="shared" si="4"/>
        <v>90.75</v>
      </c>
      <c r="V11" s="8" t="str">
        <f t="shared" si="5"/>
        <v>A2</v>
      </c>
      <c r="W11" s="8">
        <v>9.5</v>
      </c>
      <c r="X11" s="71">
        <v>5</v>
      </c>
      <c r="Y11" s="71">
        <v>5</v>
      </c>
      <c r="Z11" s="8">
        <v>72</v>
      </c>
      <c r="AA11" s="70">
        <f t="shared" si="6"/>
        <v>91.5</v>
      </c>
      <c r="AB11" s="8" t="str">
        <f t="shared" si="7"/>
        <v>A1</v>
      </c>
      <c r="AC11" s="8">
        <v>5</v>
      </c>
      <c r="AD11" s="44" t="s">
        <v>17</v>
      </c>
      <c r="AE11" s="71">
        <v>48.5</v>
      </c>
      <c r="AF11" s="5">
        <v>39</v>
      </c>
      <c r="AG11" s="5">
        <v>40</v>
      </c>
      <c r="AH11" s="72">
        <f t="shared" si="8"/>
        <v>399.25</v>
      </c>
      <c r="AI11" s="72">
        <f t="shared" si="10"/>
        <v>88.722222222222229</v>
      </c>
      <c r="AJ11" s="8" t="str">
        <f t="shared" si="9"/>
        <v>A2</v>
      </c>
      <c r="AK11" s="8">
        <v>87</v>
      </c>
    </row>
    <row r="12" spans="1:37" ht="15.75">
      <c r="A12" s="8">
        <v>6</v>
      </c>
      <c r="B12" s="44" t="s">
        <v>18</v>
      </c>
      <c r="C12" s="71">
        <v>10</v>
      </c>
      <c r="D12" s="71">
        <v>5</v>
      </c>
      <c r="E12" s="71">
        <v>5</v>
      </c>
      <c r="F12" s="71">
        <v>71</v>
      </c>
      <c r="G12" s="70">
        <f t="shared" si="0"/>
        <v>91</v>
      </c>
      <c r="H12" s="8" t="str">
        <f t="shared" si="1"/>
        <v>A1</v>
      </c>
      <c r="I12" s="8">
        <v>10</v>
      </c>
      <c r="J12" s="71">
        <v>5</v>
      </c>
      <c r="K12" s="71">
        <v>5</v>
      </c>
      <c r="L12" s="8">
        <v>76</v>
      </c>
      <c r="M12" s="70">
        <f t="shared" si="2"/>
        <v>96</v>
      </c>
      <c r="N12" s="8" t="str">
        <f t="shared" si="3"/>
        <v>A1</v>
      </c>
      <c r="O12" s="8">
        <v>6</v>
      </c>
      <c r="P12" s="44" t="s">
        <v>18</v>
      </c>
      <c r="Q12" s="71">
        <v>9.5</v>
      </c>
      <c r="R12" s="71">
        <v>5</v>
      </c>
      <c r="S12" s="71">
        <v>5</v>
      </c>
      <c r="T12" s="71">
        <v>74</v>
      </c>
      <c r="U12" s="70">
        <f t="shared" si="4"/>
        <v>93.5</v>
      </c>
      <c r="V12" s="8" t="str">
        <f t="shared" si="5"/>
        <v>A1</v>
      </c>
      <c r="W12" s="8">
        <v>9.5</v>
      </c>
      <c r="X12" s="71">
        <v>5</v>
      </c>
      <c r="Y12" s="71">
        <v>5</v>
      </c>
      <c r="Z12" s="8">
        <v>76</v>
      </c>
      <c r="AA12" s="70">
        <f t="shared" si="6"/>
        <v>95.5</v>
      </c>
      <c r="AB12" s="8" t="str">
        <f t="shared" si="7"/>
        <v>A1</v>
      </c>
      <c r="AC12" s="8">
        <v>6</v>
      </c>
      <c r="AD12" s="44" t="s">
        <v>18</v>
      </c>
      <c r="AE12" s="71">
        <v>50</v>
      </c>
      <c r="AF12" s="5">
        <v>40</v>
      </c>
      <c r="AG12" s="5">
        <v>40</v>
      </c>
      <c r="AH12" s="72">
        <f t="shared" si="8"/>
        <v>426</v>
      </c>
      <c r="AI12" s="72">
        <f t="shared" si="10"/>
        <v>94.666666666666671</v>
      </c>
      <c r="AJ12" s="8" t="str">
        <f t="shared" si="9"/>
        <v>A1</v>
      </c>
      <c r="AK12" s="8">
        <v>73</v>
      </c>
    </row>
    <row r="13" spans="1:37" ht="15.75">
      <c r="A13" s="8">
        <v>7</v>
      </c>
      <c r="B13" s="44" t="s">
        <v>19</v>
      </c>
      <c r="C13" s="71">
        <v>9.5</v>
      </c>
      <c r="D13" s="71">
        <v>5</v>
      </c>
      <c r="E13" s="71">
        <v>5</v>
      </c>
      <c r="F13" s="71">
        <v>76</v>
      </c>
      <c r="G13" s="70">
        <f t="shared" si="0"/>
        <v>95.5</v>
      </c>
      <c r="H13" s="8" t="str">
        <f t="shared" si="1"/>
        <v>A1</v>
      </c>
      <c r="I13" s="8">
        <v>9.5</v>
      </c>
      <c r="J13" s="71">
        <v>5</v>
      </c>
      <c r="K13" s="71">
        <v>5</v>
      </c>
      <c r="L13" s="8">
        <v>75</v>
      </c>
      <c r="M13" s="70">
        <f t="shared" si="2"/>
        <v>94.5</v>
      </c>
      <c r="N13" s="8" t="str">
        <f t="shared" si="3"/>
        <v>A1</v>
      </c>
      <c r="O13" s="8">
        <v>7</v>
      </c>
      <c r="P13" s="44" t="s">
        <v>19</v>
      </c>
      <c r="Q13" s="71">
        <v>9.5</v>
      </c>
      <c r="R13" s="71">
        <v>5</v>
      </c>
      <c r="S13" s="71">
        <v>5</v>
      </c>
      <c r="T13" s="71">
        <v>78</v>
      </c>
      <c r="U13" s="70">
        <f t="shared" si="4"/>
        <v>97.5</v>
      </c>
      <c r="V13" s="8" t="str">
        <f t="shared" si="5"/>
        <v>A1</v>
      </c>
      <c r="W13" s="8">
        <v>10</v>
      </c>
      <c r="X13" s="71">
        <v>5</v>
      </c>
      <c r="Y13" s="71">
        <v>5</v>
      </c>
      <c r="Z13" s="8">
        <v>78</v>
      </c>
      <c r="AA13" s="70">
        <f t="shared" si="6"/>
        <v>98</v>
      </c>
      <c r="AB13" s="8" t="str">
        <f t="shared" si="7"/>
        <v>A1</v>
      </c>
      <c r="AC13" s="8">
        <v>7</v>
      </c>
      <c r="AD13" s="44" t="s">
        <v>19</v>
      </c>
      <c r="AE13" s="71">
        <v>50</v>
      </c>
      <c r="AF13" s="5">
        <v>40</v>
      </c>
      <c r="AG13" s="5">
        <v>40</v>
      </c>
      <c r="AH13" s="72">
        <f t="shared" si="8"/>
        <v>435.5</v>
      </c>
      <c r="AI13" s="72">
        <f t="shared" si="10"/>
        <v>96.777777777777771</v>
      </c>
      <c r="AJ13" s="8" t="str">
        <f t="shared" si="9"/>
        <v>A1</v>
      </c>
      <c r="AK13" s="8">
        <v>72</v>
      </c>
    </row>
    <row r="14" spans="1:37" ht="15.75">
      <c r="A14" s="8">
        <v>8</v>
      </c>
      <c r="B14" s="44" t="s">
        <v>20</v>
      </c>
      <c r="C14" s="71">
        <v>7.25</v>
      </c>
      <c r="D14" s="71">
        <v>5</v>
      </c>
      <c r="E14" s="71">
        <v>4</v>
      </c>
      <c r="F14" s="71">
        <v>61</v>
      </c>
      <c r="G14" s="70">
        <f t="shared" si="0"/>
        <v>77.25</v>
      </c>
      <c r="H14" s="8" t="str">
        <f t="shared" si="1"/>
        <v>B1</v>
      </c>
      <c r="I14" s="8">
        <v>8.75</v>
      </c>
      <c r="J14" s="71">
        <v>5</v>
      </c>
      <c r="K14" s="71">
        <v>4</v>
      </c>
      <c r="L14" s="8">
        <v>57</v>
      </c>
      <c r="M14" s="70">
        <f t="shared" si="2"/>
        <v>74.75</v>
      </c>
      <c r="N14" s="8" t="str">
        <f t="shared" si="3"/>
        <v>B1</v>
      </c>
      <c r="O14" s="8">
        <v>8</v>
      </c>
      <c r="P14" s="44" t="s">
        <v>20</v>
      </c>
      <c r="Q14" s="71">
        <v>7.5</v>
      </c>
      <c r="R14" s="71">
        <v>5</v>
      </c>
      <c r="S14" s="71">
        <v>4</v>
      </c>
      <c r="T14" s="71">
        <v>62</v>
      </c>
      <c r="U14" s="70">
        <f t="shared" si="4"/>
        <v>78.5</v>
      </c>
      <c r="V14" s="8" t="str">
        <f t="shared" si="5"/>
        <v>B1</v>
      </c>
      <c r="W14" s="8">
        <v>8.5</v>
      </c>
      <c r="X14" s="71">
        <v>5</v>
      </c>
      <c r="Y14" s="71">
        <v>4</v>
      </c>
      <c r="Z14" s="8">
        <v>66</v>
      </c>
      <c r="AA14" s="70">
        <f t="shared" si="6"/>
        <v>83.5</v>
      </c>
      <c r="AB14" s="8" t="str">
        <f t="shared" si="7"/>
        <v>A2</v>
      </c>
      <c r="AC14" s="8">
        <v>8</v>
      </c>
      <c r="AD14" s="44" t="s">
        <v>20</v>
      </c>
      <c r="AE14" s="71">
        <v>41.5</v>
      </c>
      <c r="AF14" s="5">
        <v>37</v>
      </c>
      <c r="AG14" s="5">
        <v>38</v>
      </c>
      <c r="AH14" s="72">
        <f t="shared" si="8"/>
        <v>355.5</v>
      </c>
      <c r="AI14" s="72">
        <f t="shared" si="10"/>
        <v>79</v>
      </c>
      <c r="AJ14" s="8" t="str">
        <f t="shared" si="9"/>
        <v>B1</v>
      </c>
      <c r="AK14" s="8">
        <v>77</v>
      </c>
    </row>
    <row r="15" spans="1:37" ht="15.75">
      <c r="A15" s="8">
        <v>9</v>
      </c>
      <c r="B15" s="44" t="s">
        <v>21</v>
      </c>
      <c r="C15" s="71">
        <v>6.25</v>
      </c>
      <c r="D15" s="71">
        <v>4</v>
      </c>
      <c r="E15" s="71">
        <v>4</v>
      </c>
      <c r="F15" s="71">
        <v>41</v>
      </c>
      <c r="G15" s="70">
        <f t="shared" si="0"/>
        <v>55.25</v>
      </c>
      <c r="H15" s="8" t="str">
        <f t="shared" si="1"/>
        <v>C1</v>
      </c>
      <c r="I15" s="8">
        <v>5.75</v>
      </c>
      <c r="J15" s="71">
        <v>4</v>
      </c>
      <c r="K15" s="71">
        <v>4</v>
      </c>
      <c r="L15" s="8">
        <v>52</v>
      </c>
      <c r="M15" s="70">
        <f t="shared" si="2"/>
        <v>65.75</v>
      </c>
      <c r="N15" s="8" t="str">
        <f t="shared" si="3"/>
        <v>B2</v>
      </c>
      <c r="O15" s="8">
        <v>9</v>
      </c>
      <c r="P15" s="44" t="s">
        <v>21</v>
      </c>
      <c r="Q15" s="71">
        <v>7</v>
      </c>
      <c r="R15" s="71">
        <v>4</v>
      </c>
      <c r="S15" s="71">
        <v>4</v>
      </c>
      <c r="T15" s="71">
        <v>55</v>
      </c>
      <c r="U15" s="70">
        <f t="shared" si="4"/>
        <v>70</v>
      </c>
      <c r="V15" s="8" t="str">
        <f t="shared" si="5"/>
        <v>B2</v>
      </c>
      <c r="W15" s="8">
        <v>7.25</v>
      </c>
      <c r="X15" s="71">
        <v>4</v>
      </c>
      <c r="Y15" s="71">
        <v>4</v>
      </c>
      <c r="Z15" s="8">
        <v>53</v>
      </c>
      <c r="AA15" s="70">
        <f t="shared" si="6"/>
        <v>68.25</v>
      </c>
      <c r="AB15" s="8" t="str">
        <f t="shared" si="7"/>
        <v>B2</v>
      </c>
      <c r="AC15" s="8">
        <v>9</v>
      </c>
      <c r="AD15" s="44" t="s">
        <v>21</v>
      </c>
      <c r="AE15" s="71">
        <v>24.5</v>
      </c>
      <c r="AF15" s="5">
        <v>35</v>
      </c>
      <c r="AG15" s="5">
        <v>38</v>
      </c>
      <c r="AH15" s="72">
        <f t="shared" si="8"/>
        <v>283.75</v>
      </c>
      <c r="AI15" s="72">
        <f t="shared" si="10"/>
        <v>63.055555555555557</v>
      </c>
      <c r="AJ15" s="8" t="str">
        <f t="shared" si="9"/>
        <v>B2</v>
      </c>
      <c r="AK15" s="8">
        <v>54</v>
      </c>
    </row>
    <row r="16" spans="1:37" ht="15.75">
      <c r="A16" s="8">
        <v>10</v>
      </c>
      <c r="B16" s="44" t="s">
        <v>22</v>
      </c>
      <c r="C16" s="71">
        <v>7.75</v>
      </c>
      <c r="D16" s="71">
        <v>5</v>
      </c>
      <c r="E16" s="71">
        <v>4</v>
      </c>
      <c r="F16" s="71">
        <v>66</v>
      </c>
      <c r="G16" s="70">
        <f t="shared" si="0"/>
        <v>82.75</v>
      </c>
      <c r="H16" s="8" t="str">
        <f t="shared" si="1"/>
        <v>A2</v>
      </c>
      <c r="I16" s="8">
        <v>8.25</v>
      </c>
      <c r="J16" s="71">
        <v>5</v>
      </c>
      <c r="K16" s="71">
        <v>4</v>
      </c>
      <c r="L16" s="8">
        <v>70</v>
      </c>
      <c r="M16" s="70">
        <f t="shared" si="2"/>
        <v>87.25</v>
      </c>
      <c r="N16" s="8" t="str">
        <f t="shared" si="3"/>
        <v>A2</v>
      </c>
      <c r="O16" s="8">
        <v>10</v>
      </c>
      <c r="P16" s="44" t="s">
        <v>22</v>
      </c>
      <c r="Q16" s="71">
        <v>9</v>
      </c>
      <c r="R16" s="71">
        <v>5</v>
      </c>
      <c r="S16" s="71">
        <v>4</v>
      </c>
      <c r="T16" s="71">
        <v>60</v>
      </c>
      <c r="U16" s="70">
        <f t="shared" si="4"/>
        <v>78</v>
      </c>
      <c r="V16" s="8" t="str">
        <f t="shared" si="5"/>
        <v>B1</v>
      </c>
      <c r="W16" s="8">
        <v>7.75</v>
      </c>
      <c r="X16" s="71">
        <v>5</v>
      </c>
      <c r="Y16" s="71">
        <v>4</v>
      </c>
      <c r="Z16" s="8">
        <v>63</v>
      </c>
      <c r="AA16" s="70">
        <f t="shared" si="6"/>
        <v>79.75</v>
      </c>
      <c r="AB16" s="8" t="str">
        <f t="shared" si="7"/>
        <v>B1</v>
      </c>
      <c r="AC16" s="8">
        <v>10</v>
      </c>
      <c r="AD16" s="44" t="s">
        <v>22</v>
      </c>
      <c r="AE16" s="71">
        <v>40.5</v>
      </c>
      <c r="AF16" s="5">
        <v>38</v>
      </c>
      <c r="AG16" s="5">
        <v>39</v>
      </c>
      <c r="AH16" s="72">
        <f t="shared" si="8"/>
        <v>368.25</v>
      </c>
      <c r="AI16" s="72">
        <f t="shared" si="10"/>
        <v>81.833333333333343</v>
      </c>
      <c r="AJ16" s="8" t="str">
        <f t="shared" si="9"/>
        <v>A2</v>
      </c>
      <c r="AK16" s="8">
        <v>82</v>
      </c>
    </row>
    <row r="17" spans="1:37" ht="15.75">
      <c r="A17" s="8">
        <v>11</v>
      </c>
      <c r="B17" s="44" t="s">
        <v>23</v>
      </c>
      <c r="C17" s="71">
        <v>10</v>
      </c>
      <c r="D17" s="71">
        <v>5</v>
      </c>
      <c r="E17" s="71">
        <v>5</v>
      </c>
      <c r="F17" s="71">
        <v>78</v>
      </c>
      <c r="G17" s="70">
        <f t="shared" si="0"/>
        <v>98</v>
      </c>
      <c r="H17" s="8" t="str">
        <f t="shared" si="1"/>
        <v>A1</v>
      </c>
      <c r="I17" s="8">
        <v>10</v>
      </c>
      <c r="J17" s="71">
        <v>5</v>
      </c>
      <c r="K17" s="71">
        <v>5</v>
      </c>
      <c r="L17" s="8">
        <v>80</v>
      </c>
      <c r="M17" s="70">
        <f t="shared" si="2"/>
        <v>100</v>
      </c>
      <c r="N17" s="8" t="str">
        <f t="shared" si="3"/>
        <v>A1</v>
      </c>
      <c r="O17" s="8">
        <v>11</v>
      </c>
      <c r="P17" s="44" t="s">
        <v>23</v>
      </c>
      <c r="Q17" s="71">
        <v>10</v>
      </c>
      <c r="R17" s="71">
        <v>5</v>
      </c>
      <c r="S17" s="71">
        <v>5</v>
      </c>
      <c r="T17" s="71">
        <v>80</v>
      </c>
      <c r="U17" s="70">
        <f t="shared" si="4"/>
        <v>100</v>
      </c>
      <c r="V17" s="8" t="str">
        <f t="shared" si="5"/>
        <v>A1</v>
      </c>
      <c r="W17" s="8">
        <v>10</v>
      </c>
      <c r="X17" s="71">
        <v>5</v>
      </c>
      <c r="Y17" s="71">
        <v>5</v>
      </c>
      <c r="Z17" s="8">
        <v>80</v>
      </c>
      <c r="AA17" s="70">
        <f t="shared" si="6"/>
        <v>100</v>
      </c>
      <c r="AB17" s="8" t="str">
        <f t="shared" si="7"/>
        <v>A1</v>
      </c>
      <c r="AC17" s="8">
        <v>11</v>
      </c>
      <c r="AD17" s="44" t="s">
        <v>23</v>
      </c>
      <c r="AE17" s="71">
        <v>48</v>
      </c>
      <c r="AF17" s="5">
        <v>40</v>
      </c>
      <c r="AG17" s="5">
        <v>40</v>
      </c>
      <c r="AH17" s="72">
        <f t="shared" si="8"/>
        <v>446</v>
      </c>
      <c r="AI17" s="72">
        <f t="shared" si="10"/>
        <v>99.111111111111114</v>
      </c>
      <c r="AJ17" s="8" t="str">
        <f t="shared" si="9"/>
        <v>A1</v>
      </c>
      <c r="AK17" s="8">
        <v>85</v>
      </c>
    </row>
    <row r="18" spans="1:37" ht="15.75">
      <c r="A18" s="8">
        <v>12</v>
      </c>
      <c r="B18" s="44" t="s">
        <v>24</v>
      </c>
      <c r="C18" s="71">
        <v>9.25</v>
      </c>
      <c r="D18" s="71">
        <v>5</v>
      </c>
      <c r="E18" s="71">
        <v>5</v>
      </c>
      <c r="F18" s="71">
        <v>72</v>
      </c>
      <c r="G18" s="70">
        <f t="shared" si="0"/>
        <v>91.25</v>
      </c>
      <c r="H18" s="8" t="str">
        <f t="shared" si="1"/>
        <v>A1</v>
      </c>
      <c r="I18" s="8">
        <v>8.75</v>
      </c>
      <c r="J18" s="71">
        <v>5</v>
      </c>
      <c r="K18" s="71">
        <v>5</v>
      </c>
      <c r="L18" s="8">
        <v>66</v>
      </c>
      <c r="M18" s="70">
        <f t="shared" si="2"/>
        <v>84.75</v>
      </c>
      <c r="N18" s="8" t="str">
        <f t="shared" si="3"/>
        <v>A2</v>
      </c>
      <c r="O18" s="8">
        <v>12</v>
      </c>
      <c r="P18" s="44" t="s">
        <v>24</v>
      </c>
      <c r="Q18" s="71">
        <v>8.75</v>
      </c>
      <c r="R18" s="71">
        <v>5</v>
      </c>
      <c r="S18" s="71">
        <v>5</v>
      </c>
      <c r="T18" s="71">
        <v>72</v>
      </c>
      <c r="U18" s="70">
        <f t="shared" si="4"/>
        <v>90.75</v>
      </c>
      <c r="V18" s="8" t="str">
        <f t="shared" si="5"/>
        <v>A2</v>
      </c>
      <c r="W18" s="8">
        <v>8.5</v>
      </c>
      <c r="X18" s="71">
        <v>5</v>
      </c>
      <c r="Y18" s="71">
        <v>5</v>
      </c>
      <c r="Z18" s="8">
        <v>70</v>
      </c>
      <c r="AA18" s="70">
        <f t="shared" si="6"/>
        <v>88.5</v>
      </c>
      <c r="AB18" s="8" t="str">
        <f t="shared" si="7"/>
        <v>A2</v>
      </c>
      <c r="AC18" s="8">
        <v>12</v>
      </c>
      <c r="AD18" s="44" t="s">
        <v>24</v>
      </c>
      <c r="AE18" s="71">
        <v>49.5</v>
      </c>
      <c r="AF18" s="5">
        <v>40</v>
      </c>
      <c r="AG18" s="5">
        <v>40</v>
      </c>
      <c r="AH18" s="72">
        <f t="shared" si="8"/>
        <v>404.75</v>
      </c>
      <c r="AI18" s="72">
        <f t="shared" si="10"/>
        <v>89.944444444444443</v>
      </c>
      <c r="AJ18" s="8" t="str">
        <f t="shared" si="9"/>
        <v>A2</v>
      </c>
      <c r="AK18" s="8">
        <v>64</v>
      </c>
    </row>
    <row r="19" spans="1:37" ht="15.75">
      <c r="A19" s="8">
        <v>13</v>
      </c>
      <c r="B19" s="44" t="s">
        <v>25</v>
      </c>
      <c r="C19" s="71">
        <v>9.75</v>
      </c>
      <c r="D19" s="71">
        <v>5</v>
      </c>
      <c r="E19" s="71">
        <v>5</v>
      </c>
      <c r="F19" s="71">
        <v>76</v>
      </c>
      <c r="G19" s="70">
        <f t="shared" si="0"/>
        <v>95.75</v>
      </c>
      <c r="H19" s="8" t="str">
        <f t="shared" si="1"/>
        <v>A1</v>
      </c>
      <c r="I19" s="8">
        <v>9.5</v>
      </c>
      <c r="J19" s="71">
        <v>5</v>
      </c>
      <c r="K19" s="71">
        <v>5</v>
      </c>
      <c r="L19" s="8">
        <v>78</v>
      </c>
      <c r="M19" s="70">
        <f t="shared" si="2"/>
        <v>97.5</v>
      </c>
      <c r="N19" s="8" t="str">
        <f t="shared" si="3"/>
        <v>A1</v>
      </c>
      <c r="O19" s="8">
        <v>13</v>
      </c>
      <c r="P19" s="44" t="s">
        <v>25</v>
      </c>
      <c r="Q19" s="71">
        <v>10</v>
      </c>
      <c r="R19" s="71">
        <v>5</v>
      </c>
      <c r="S19" s="71">
        <v>5</v>
      </c>
      <c r="T19" s="71">
        <v>78</v>
      </c>
      <c r="U19" s="70">
        <f t="shared" si="4"/>
        <v>98</v>
      </c>
      <c r="V19" s="8" t="str">
        <f t="shared" si="5"/>
        <v>A1</v>
      </c>
      <c r="W19" s="8">
        <v>10</v>
      </c>
      <c r="X19" s="71">
        <v>5</v>
      </c>
      <c r="Y19" s="71">
        <v>5</v>
      </c>
      <c r="Z19" s="8" t="s">
        <v>220</v>
      </c>
      <c r="AA19" s="70"/>
      <c r="AB19" s="8"/>
      <c r="AC19" s="8">
        <v>13</v>
      </c>
      <c r="AD19" s="44" t="s">
        <v>25</v>
      </c>
      <c r="AE19" s="71">
        <v>50</v>
      </c>
      <c r="AF19" s="5">
        <v>40</v>
      </c>
      <c r="AG19" s="5">
        <v>40</v>
      </c>
      <c r="AH19" s="72">
        <f t="shared" si="8"/>
        <v>341.25</v>
      </c>
      <c r="AI19" s="72">
        <f t="shared" si="10"/>
        <v>75.833333333333329</v>
      </c>
      <c r="AJ19" s="8" t="str">
        <f t="shared" si="9"/>
        <v>B1</v>
      </c>
      <c r="AK19" s="8">
        <v>85</v>
      </c>
    </row>
    <row r="20" spans="1:37" ht="15.75">
      <c r="A20" s="8">
        <v>14</v>
      </c>
      <c r="B20" s="44" t="s">
        <v>26</v>
      </c>
      <c r="C20" s="71">
        <v>9</v>
      </c>
      <c r="D20" s="71">
        <v>5</v>
      </c>
      <c r="E20" s="71">
        <v>5</v>
      </c>
      <c r="F20" s="71">
        <v>67</v>
      </c>
      <c r="G20" s="70">
        <f t="shared" si="0"/>
        <v>86</v>
      </c>
      <c r="H20" s="8" t="str">
        <f t="shared" si="1"/>
        <v>A2</v>
      </c>
      <c r="I20" s="8">
        <v>9.25</v>
      </c>
      <c r="J20" s="71">
        <v>5</v>
      </c>
      <c r="K20" s="71">
        <v>5</v>
      </c>
      <c r="L20" s="8">
        <v>75</v>
      </c>
      <c r="M20" s="70">
        <f t="shared" si="2"/>
        <v>94.25</v>
      </c>
      <c r="N20" s="8" t="str">
        <f t="shared" si="3"/>
        <v>A1</v>
      </c>
      <c r="O20" s="8">
        <v>14</v>
      </c>
      <c r="P20" s="44" t="s">
        <v>26</v>
      </c>
      <c r="Q20" s="71">
        <v>9.75</v>
      </c>
      <c r="R20" s="71">
        <v>5</v>
      </c>
      <c r="S20" s="71">
        <v>5</v>
      </c>
      <c r="T20" s="71">
        <v>75</v>
      </c>
      <c r="U20" s="70">
        <f t="shared" si="4"/>
        <v>94.75</v>
      </c>
      <c r="V20" s="8" t="str">
        <f t="shared" si="5"/>
        <v>A1</v>
      </c>
      <c r="W20" s="8">
        <v>9.75</v>
      </c>
      <c r="X20" s="71">
        <v>5</v>
      </c>
      <c r="Y20" s="71">
        <v>5</v>
      </c>
      <c r="Z20" s="8">
        <v>73</v>
      </c>
      <c r="AA20" s="70">
        <f t="shared" si="6"/>
        <v>92.75</v>
      </c>
      <c r="AB20" s="8" t="str">
        <f t="shared" si="7"/>
        <v>A1</v>
      </c>
      <c r="AC20" s="8">
        <v>14</v>
      </c>
      <c r="AD20" s="44" t="s">
        <v>26</v>
      </c>
      <c r="AE20" s="71">
        <v>49</v>
      </c>
      <c r="AF20" s="5">
        <v>40</v>
      </c>
      <c r="AG20" s="5">
        <v>40</v>
      </c>
      <c r="AH20" s="72">
        <f t="shared" si="8"/>
        <v>416.75</v>
      </c>
      <c r="AI20" s="72">
        <f t="shared" si="10"/>
        <v>92.611111111111114</v>
      </c>
      <c r="AJ20" s="8" t="str">
        <f t="shared" si="9"/>
        <v>A1</v>
      </c>
      <c r="AK20" s="8">
        <v>85</v>
      </c>
    </row>
    <row r="21" spans="1:37" ht="15.75" customHeight="1">
      <c r="A21" s="8">
        <v>15</v>
      </c>
      <c r="B21" s="44" t="s">
        <v>27</v>
      </c>
      <c r="C21" s="71">
        <v>9</v>
      </c>
      <c r="D21" s="71">
        <v>5</v>
      </c>
      <c r="E21" s="71">
        <v>4</v>
      </c>
      <c r="F21" s="71">
        <v>69</v>
      </c>
      <c r="G21" s="70">
        <f t="shared" si="0"/>
        <v>87</v>
      </c>
      <c r="H21" s="8" t="str">
        <f t="shared" si="1"/>
        <v>A2</v>
      </c>
      <c r="I21" s="8">
        <v>9</v>
      </c>
      <c r="J21" s="71">
        <v>5</v>
      </c>
      <c r="K21" s="71">
        <v>4</v>
      </c>
      <c r="L21" s="8">
        <v>77</v>
      </c>
      <c r="M21" s="70">
        <f t="shared" si="2"/>
        <v>95</v>
      </c>
      <c r="N21" s="8" t="str">
        <f t="shared" si="3"/>
        <v>A1</v>
      </c>
      <c r="O21" s="8">
        <v>15</v>
      </c>
      <c r="P21" s="44" t="s">
        <v>27</v>
      </c>
      <c r="Q21" s="71">
        <v>9</v>
      </c>
      <c r="R21" s="71">
        <v>5</v>
      </c>
      <c r="S21" s="71">
        <v>4</v>
      </c>
      <c r="T21" s="71">
        <v>75</v>
      </c>
      <c r="U21" s="70">
        <f t="shared" si="4"/>
        <v>93</v>
      </c>
      <c r="V21" s="8" t="str">
        <f t="shared" si="5"/>
        <v>A1</v>
      </c>
      <c r="W21" s="8">
        <v>10</v>
      </c>
      <c r="X21" s="71">
        <v>5</v>
      </c>
      <c r="Y21" s="71">
        <v>4</v>
      </c>
      <c r="Z21" s="8">
        <v>75</v>
      </c>
      <c r="AA21" s="70">
        <f t="shared" si="6"/>
        <v>94</v>
      </c>
      <c r="AB21" s="8" t="str">
        <f t="shared" si="7"/>
        <v>A1</v>
      </c>
      <c r="AC21" s="8">
        <v>15</v>
      </c>
      <c r="AD21" s="44" t="s">
        <v>27</v>
      </c>
      <c r="AE21" s="71">
        <v>41</v>
      </c>
      <c r="AF21" s="5">
        <v>39</v>
      </c>
      <c r="AG21" s="5">
        <v>40</v>
      </c>
      <c r="AH21" s="72">
        <f t="shared" si="8"/>
        <v>410</v>
      </c>
      <c r="AI21" s="72">
        <f t="shared" si="10"/>
        <v>91.111111111111114</v>
      </c>
      <c r="AJ21" s="8" t="str">
        <f t="shared" si="9"/>
        <v>A1</v>
      </c>
      <c r="AK21" s="8">
        <v>70</v>
      </c>
    </row>
    <row r="22" spans="1:37" ht="15.75" customHeight="1">
      <c r="A22" s="8">
        <v>16</v>
      </c>
      <c r="B22" s="44" t="s">
        <v>28</v>
      </c>
      <c r="C22" s="71">
        <v>4.5</v>
      </c>
      <c r="D22" s="71">
        <v>4</v>
      </c>
      <c r="E22" s="71">
        <v>3</v>
      </c>
      <c r="F22" s="71">
        <v>46</v>
      </c>
      <c r="G22" s="70">
        <f t="shared" si="0"/>
        <v>57.5</v>
      </c>
      <c r="H22" s="8" t="str">
        <f t="shared" si="1"/>
        <v>C1</v>
      </c>
      <c r="I22" s="8">
        <v>7</v>
      </c>
      <c r="J22" s="71">
        <v>4</v>
      </c>
      <c r="K22" s="71">
        <v>3</v>
      </c>
      <c r="L22" s="8">
        <v>42</v>
      </c>
      <c r="M22" s="70">
        <f t="shared" si="2"/>
        <v>56</v>
      </c>
      <c r="N22" s="8" t="str">
        <f t="shared" si="3"/>
        <v>C1</v>
      </c>
      <c r="O22" s="8">
        <v>16</v>
      </c>
      <c r="P22" s="44" t="s">
        <v>28</v>
      </c>
      <c r="Q22" s="71">
        <v>6</v>
      </c>
      <c r="R22" s="71">
        <v>4</v>
      </c>
      <c r="S22" s="71">
        <v>3</v>
      </c>
      <c r="T22" s="71">
        <v>54</v>
      </c>
      <c r="U22" s="70">
        <f t="shared" si="4"/>
        <v>67</v>
      </c>
      <c r="V22" s="8" t="str">
        <f t="shared" si="5"/>
        <v>B2</v>
      </c>
      <c r="W22" s="8">
        <v>6.75</v>
      </c>
      <c r="X22" s="71">
        <v>4</v>
      </c>
      <c r="Y22" s="71">
        <v>3</v>
      </c>
      <c r="Z22" s="8">
        <v>43</v>
      </c>
      <c r="AA22" s="70">
        <f t="shared" si="6"/>
        <v>56.75</v>
      </c>
      <c r="AB22" s="8" t="str">
        <f t="shared" si="7"/>
        <v>C1</v>
      </c>
      <c r="AC22" s="8">
        <v>16</v>
      </c>
      <c r="AD22" s="44" t="s">
        <v>28</v>
      </c>
      <c r="AE22" s="71">
        <v>21</v>
      </c>
      <c r="AF22" s="5">
        <v>30</v>
      </c>
      <c r="AG22" s="5">
        <v>30</v>
      </c>
      <c r="AH22" s="72">
        <f t="shared" si="8"/>
        <v>258.25</v>
      </c>
      <c r="AI22" s="72">
        <f t="shared" si="10"/>
        <v>57.388888888888886</v>
      </c>
      <c r="AJ22" s="8" t="str">
        <f t="shared" si="9"/>
        <v>C1</v>
      </c>
      <c r="AK22" s="8">
        <v>82</v>
      </c>
    </row>
    <row r="23" spans="1:37" ht="15.75" customHeight="1">
      <c r="A23" s="8">
        <v>17</v>
      </c>
      <c r="B23" s="44" t="s">
        <v>29</v>
      </c>
      <c r="C23" s="71">
        <v>6.75</v>
      </c>
      <c r="D23" s="71">
        <v>5</v>
      </c>
      <c r="E23" s="71">
        <v>4</v>
      </c>
      <c r="F23" s="71">
        <v>58</v>
      </c>
      <c r="G23" s="70">
        <f t="shared" si="0"/>
        <v>73.75</v>
      </c>
      <c r="H23" s="8" t="str">
        <f t="shared" si="1"/>
        <v>B1</v>
      </c>
      <c r="I23" s="8">
        <v>8</v>
      </c>
      <c r="J23" s="71">
        <v>5</v>
      </c>
      <c r="K23" s="71">
        <v>4</v>
      </c>
      <c r="L23" s="8">
        <v>66</v>
      </c>
      <c r="M23" s="70">
        <f t="shared" si="2"/>
        <v>83</v>
      </c>
      <c r="N23" s="8" t="str">
        <f t="shared" si="3"/>
        <v>A2</v>
      </c>
      <c r="O23" s="8">
        <v>17</v>
      </c>
      <c r="P23" s="44" t="s">
        <v>29</v>
      </c>
      <c r="Q23" s="71">
        <v>6.5</v>
      </c>
      <c r="R23" s="71">
        <v>5</v>
      </c>
      <c r="S23" s="71">
        <v>4</v>
      </c>
      <c r="T23" s="71">
        <v>51</v>
      </c>
      <c r="U23" s="70">
        <f t="shared" si="4"/>
        <v>66.5</v>
      </c>
      <c r="V23" s="8" t="str">
        <f t="shared" si="5"/>
        <v>B2</v>
      </c>
      <c r="W23" s="8">
        <v>8.5</v>
      </c>
      <c r="X23" s="71">
        <v>5</v>
      </c>
      <c r="Y23" s="71">
        <v>4</v>
      </c>
      <c r="Z23" s="8">
        <v>65</v>
      </c>
      <c r="AA23" s="70">
        <f t="shared" si="6"/>
        <v>82.5</v>
      </c>
      <c r="AB23" s="8" t="str">
        <f t="shared" si="7"/>
        <v>A2</v>
      </c>
      <c r="AC23" s="8">
        <v>17</v>
      </c>
      <c r="AD23" s="44" t="s">
        <v>29</v>
      </c>
      <c r="AE23" s="71">
        <v>41</v>
      </c>
      <c r="AF23" s="5">
        <v>38</v>
      </c>
      <c r="AG23" s="5">
        <v>39</v>
      </c>
      <c r="AH23" s="72">
        <f t="shared" si="8"/>
        <v>346.75</v>
      </c>
      <c r="AI23" s="72">
        <f t="shared" si="10"/>
        <v>77.055555555555557</v>
      </c>
      <c r="AJ23" s="8" t="str">
        <f t="shared" si="9"/>
        <v>B1</v>
      </c>
      <c r="AK23" s="8">
        <v>64</v>
      </c>
    </row>
    <row r="24" spans="1:37" ht="15.75" customHeight="1">
      <c r="A24" s="8">
        <v>18</v>
      </c>
      <c r="B24" s="44" t="s">
        <v>30</v>
      </c>
      <c r="C24" s="71">
        <v>8</v>
      </c>
      <c r="D24" s="71">
        <v>5</v>
      </c>
      <c r="E24" s="71">
        <v>4</v>
      </c>
      <c r="F24" s="71">
        <v>62</v>
      </c>
      <c r="G24" s="70">
        <f t="shared" si="0"/>
        <v>79</v>
      </c>
      <c r="H24" s="8" t="str">
        <f t="shared" si="1"/>
        <v>B1</v>
      </c>
      <c r="I24" s="8">
        <v>9</v>
      </c>
      <c r="J24" s="71">
        <v>5</v>
      </c>
      <c r="K24" s="71">
        <v>4</v>
      </c>
      <c r="L24" s="8">
        <v>66</v>
      </c>
      <c r="M24" s="70">
        <f t="shared" si="2"/>
        <v>84</v>
      </c>
      <c r="N24" s="8" t="str">
        <f t="shared" si="3"/>
        <v>A2</v>
      </c>
      <c r="O24" s="8">
        <v>18</v>
      </c>
      <c r="P24" s="44" t="s">
        <v>30</v>
      </c>
      <c r="Q24" s="71">
        <v>9.75</v>
      </c>
      <c r="R24" s="71">
        <v>5</v>
      </c>
      <c r="S24" s="71">
        <v>4</v>
      </c>
      <c r="T24" s="71">
        <v>71</v>
      </c>
      <c r="U24" s="70">
        <f t="shared" si="4"/>
        <v>89.75</v>
      </c>
      <c r="V24" s="8" t="str">
        <f t="shared" si="5"/>
        <v>A2</v>
      </c>
      <c r="W24" s="8">
        <v>8.25</v>
      </c>
      <c r="X24" s="71">
        <v>5</v>
      </c>
      <c r="Y24" s="71">
        <v>4</v>
      </c>
      <c r="Z24" s="8">
        <v>64</v>
      </c>
      <c r="AA24" s="70">
        <f t="shared" si="6"/>
        <v>81.25</v>
      </c>
      <c r="AB24" s="8" t="str">
        <f t="shared" si="7"/>
        <v>A2</v>
      </c>
      <c r="AC24" s="8">
        <v>18</v>
      </c>
      <c r="AD24" s="44" t="s">
        <v>30</v>
      </c>
      <c r="AE24" s="71">
        <v>37.5</v>
      </c>
      <c r="AF24" s="5">
        <v>38</v>
      </c>
      <c r="AG24" s="5">
        <v>39</v>
      </c>
      <c r="AH24" s="72">
        <f t="shared" si="8"/>
        <v>371.5</v>
      </c>
      <c r="AI24" s="72">
        <f t="shared" si="10"/>
        <v>82.555555555555557</v>
      </c>
      <c r="AJ24" s="8" t="str">
        <f t="shared" si="9"/>
        <v>A2</v>
      </c>
      <c r="AK24" s="8">
        <v>85</v>
      </c>
    </row>
    <row r="25" spans="1:37" ht="15.75" customHeight="1">
      <c r="A25" s="8">
        <v>19</v>
      </c>
      <c r="B25" s="44" t="s">
        <v>31</v>
      </c>
      <c r="C25" s="71">
        <v>9.5</v>
      </c>
      <c r="D25" s="71">
        <v>5</v>
      </c>
      <c r="E25" s="71">
        <v>5</v>
      </c>
      <c r="F25" s="71">
        <v>76</v>
      </c>
      <c r="G25" s="70">
        <f t="shared" si="0"/>
        <v>95.5</v>
      </c>
      <c r="H25" s="8" t="str">
        <f t="shared" si="1"/>
        <v>A1</v>
      </c>
      <c r="I25" s="8">
        <v>9.5</v>
      </c>
      <c r="J25" s="71">
        <v>5</v>
      </c>
      <c r="K25" s="71">
        <v>5</v>
      </c>
      <c r="L25" s="8">
        <v>77</v>
      </c>
      <c r="M25" s="70">
        <f t="shared" si="2"/>
        <v>96.5</v>
      </c>
      <c r="N25" s="8" t="str">
        <f t="shared" si="3"/>
        <v>A1</v>
      </c>
      <c r="O25" s="8">
        <v>19</v>
      </c>
      <c r="P25" s="44" t="s">
        <v>31</v>
      </c>
      <c r="Q25" s="71">
        <v>9.75</v>
      </c>
      <c r="R25" s="71">
        <v>5</v>
      </c>
      <c r="S25" s="71">
        <v>5</v>
      </c>
      <c r="T25" s="71">
        <v>79</v>
      </c>
      <c r="U25" s="70">
        <f t="shared" si="4"/>
        <v>98.75</v>
      </c>
      <c r="V25" s="8" t="str">
        <f t="shared" si="5"/>
        <v>A1</v>
      </c>
      <c r="W25" s="8">
        <v>10</v>
      </c>
      <c r="X25" s="71">
        <v>5</v>
      </c>
      <c r="Y25" s="71">
        <v>5</v>
      </c>
      <c r="Z25" s="8">
        <v>78</v>
      </c>
      <c r="AA25" s="70">
        <f t="shared" si="6"/>
        <v>98</v>
      </c>
      <c r="AB25" s="8" t="str">
        <f t="shared" si="7"/>
        <v>A1</v>
      </c>
      <c r="AC25" s="8">
        <v>19</v>
      </c>
      <c r="AD25" s="44" t="s">
        <v>31</v>
      </c>
      <c r="AE25" s="71">
        <v>49</v>
      </c>
      <c r="AF25" s="5">
        <v>40</v>
      </c>
      <c r="AG25" s="5">
        <v>40</v>
      </c>
      <c r="AH25" s="72">
        <f t="shared" si="8"/>
        <v>437.75</v>
      </c>
      <c r="AI25" s="72">
        <f t="shared" si="10"/>
        <v>97.277777777777771</v>
      </c>
      <c r="AJ25" s="8" t="str">
        <f t="shared" si="9"/>
        <v>A1</v>
      </c>
      <c r="AK25" s="8">
        <v>69</v>
      </c>
    </row>
    <row r="26" spans="1:37" ht="15.75" customHeight="1">
      <c r="A26" s="8">
        <v>20</v>
      </c>
      <c r="B26" s="44" t="s">
        <v>32</v>
      </c>
      <c r="C26" s="71">
        <v>8.5</v>
      </c>
      <c r="D26" s="71">
        <v>5</v>
      </c>
      <c r="E26" s="71">
        <v>4</v>
      </c>
      <c r="F26" s="71">
        <v>65</v>
      </c>
      <c r="G26" s="70">
        <f t="shared" si="0"/>
        <v>82.5</v>
      </c>
      <c r="H26" s="8" t="str">
        <f t="shared" si="1"/>
        <v>A2</v>
      </c>
      <c r="I26" s="8">
        <v>8.75</v>
      </c>
      <c r="J26" s="71">
        <v>5</v>
      </c>
      <c r="K26" s="71">
        <v>4</v>
      </c>
      <c r="L26" s="8">
        <v>62</v>
      </c>
      <c r="M26" s="70">
        <f t="shared" si="2"/>
        <v>79.75</v>
      </c>
      <c r="N26" s="8" t="str">
        <f t="shared" si="3"/>
        <v>B1</v>
      </c>
      <c r="O26" s="8">
        <v>20</v>
      </c>
      <c r="P26" s="44" t="s">
        <v>32</v>
      </c>
      <c r="Q26" s="71">
        <v>8.75</v>
      </c>
      <c r="R26" s="71">
        <v>5</v>
      </c>
      <c r="S26" s="71">
        <v>4</v>
      </c>
      <c r="T26" s="71">
        <v>73</v>
      </c>
      <c r="U26" s="70">
        <f t="shared" si="4"/>
        <v>90.75</v>
      </c>
      <c r="V26" s="8" t="str">
        <f t="shared" si="5"/>
        <v>A2</v>
      </c>
      <c r="W26" s="8">
        <v>9.25</v>
      </c>
      <c r="X26" s="71">
        <v>5</v>
      </c>
      <c r="Y26" s="71">
        <v>4</v>
      </c>
      <c r="Z26" s="8">
        <v>65</v>
      </c>
      <c r="AA26" s="70">
        <f t="shared" si="6"/>
        <v>83.25</v>
      </c>
      <c r="AB26" s="8" t="str">
        <f t="shared" si="7"/>
        <v>A2</v>
      </c>
      <c r="AC26" s="8">
        <v>20</v>
      </c>
      <c r="AD26" s="44" t="s">
        <v>32</v>
      </c>
      <c r="AE26" s="71">
        <v>43</v>
      </c>
      <c r="AF26" s="5">
        <v>39</v>
      </c>
      <c r="AG26" s="5">
        <v>40</v>
      </c>
      <c r="AH26" s="72">
        <f t="shared" si="8"/>
        <v>379.25</v>
      </c>
      <c r="AI26" s="72">
        <f t="shared" si="10"/>
        <v>84.277777777777771</v>
      </c>
      <c r="AJ26" s="8" t="str">
        <f t="shared" si="9"/>
        <v>A2</v>
      </c>
      <c r="AK26" s="8">
        <v>81</v>
      </c>
    </row>
    <row r="27" spans="1:37" ht="15.75" customHeight="1">
      <c r="A27" s="8">
        <v>21</v>
      </c>
      <c r="B27" s="44" t="s">
        <v>33</v>
      </c>
      <c r="C27" s="71">
        <v>8.25</v>
      </c>
      <c r="D27" s="71">
        <v>5</v>
      </c>
      <c r="E27" s="71">
        <v>5</v>
      </c>
      <c r="F27" s="71">
        <v>68</v>
      </c>
      <c r="G27" s="70">
        <f t="shared" si="0"/>
        <v>86.25</v>
      </c>
      <c r="H27" s="8" t="str">
        <f t="shared" si="1"/>
        <v>A2</v>
      </c>
      <c r="I27" s="8">
        <v>9</v>
      </c>
      <c r="J27" s="71">
        <v>5</v>
      </c>
      <c r="K27" s="71">
        <v>5</v>
      </c>
      <c r="L27" s="8">
        <v>76</v>
      </c>
      <c r="M27" s="70">
        <f t="shared" si="2"/>
        <v>95</v>
      </c>
      <c r="N27" s="8" t="str">
        <f t="shared" si="3"/>
        <v>A1</v>
      </c>
      <c r="O27" s="8">
        <v>21</v>
      </c>
      <c r="P27" s="44" t="s">
        <v>33</v>
      </c>
      <c r="Q27" s="71">
        <v>9.5</v>
      </c>
      <c r="R27" s="71">
        <v>5</v>
      </c>
      <c r="S27" s="71">
        <v>5</v>
      </c>
      <c r="T27" s="71">
        <v>77</v>
      </c>
      <c r="U27" s="70">
        <f t="shared" si="4"/>
        <v>96.5</v>
      </c>
      <c r="V27" s="8" t="str">
        <f t="shared" si="5"/>
        <v>A1</v>
      </c>
      <c r="W27" s="8">
        <v>9.5</v>
      </c>
      <c r="X27" s="71">
        <v>5</v>
      </c>
      <c r="Y27" s="71">
        <v>5</v>
      </c>
      <c r="Z27" s="8">
        <v>73</v>
      </c>
      <c r="AA27" s="70">
        <f t="shared" si="6"/>
        <v>92.5</v>
      </c>
      <c r="AB27" s="8" t="str">
        <f t="shared" si="7"/>
        <v>A1</v>
      </c>
      <c r="AC27" s="8">
        <v>21</v>
      </c>
      <c r="AD27" s="44" t="s">
        <v>33</v>
      </c>
      <c r="AE27" s="71">
        <v>41</v>
      </c>
      <c r="AF27" s="5">
        <v>40</v>
      </c>
      <c r="AG27" s="5">
        <v>40</v>
      </c>
      <c r="AH27" s="72">
        <f t="shared" si="8"/>
        <v>411.25</v>
      </c>
      <c r="AI27" s="72">
        <f t="shared" si="10"/>
        <v>91.388888888888886</v>
      </c>
      <c r="AJ27" s="8" t="str">
        <f t="shared" si="9"/>
        <v>A1</v>
      </c>
      <c r="AK27" s="8">
        <v>76</v>
      </c>
    </row>
    <row r="28" spans="1:37" ht="15.75" customHeight="1">
      <c r="A28" s="8">
        <v>22</v>
      </c>
      <c r="B28" s="44" t="s">
        <v>34</v>
      </c>
      <c r="C28" s="71">
        <v>8.5</v>
      </c>
      <c r="D28" s="71">
        <v>5</v>
      </c>
      <c r="E28" s="71">
        <v>4</v>
      </c>
      <c r="F28" s="71">
        <v>61</v>
      </c>
      <c r="G28" s="70">
        <f t="shared" si="0"/>
        <v>78.5</v>
      </c>
      <c r="H28" s="8" t="str">
        <f t="shared" si="1"/>
        <v>B1</v>
      </c>
      <c r="I28" s="8">
        <v>8.5</v>
      </c>
      <c r="J28" s="71">
        <v>5</v>
      </c>
      <c r="K28" s="71">
        <v>4</v>
      </c>
      <c r="L28" s="8">
        <v>60</v>
      </c>
      <c r="M28" s="70">
        <f t="shared" si="2"/>
        <v>77.5</v>
      </c>
      <c r="N28" s="8" t="str">
        <f t="shared" si="3"/>
        <v>B1</v>
      </c>
      <c r="O28" s="8">
        <v>22</v>
      </c>
      <c r="P28" s="44" t="s">
        <v>34</v>
      </c>
      <c r="Q28" s="71">
        <v>9</v>
      </c>
      <c r="R28" s="71">
        <v>5</v>
      </c>
      <c r="S28" s="71">
        <v>4</v>
      </c>
      <c r="T28" s="71">
        <v>65</v>
      </c>
      <c r="U28" s="70">
        <f t="shared" si="4"/>
        <v>83</v>
      </c>
      <c r="V28" s="8" t="str">
        <f t="shared" si="5"/>
        <v>A2</v>
      </c>
      <c r="W28" s="8">
        <v>9</v>
      </c>
      <c r="X28" s="71">
        <v>5</v>
      </c>
      <c r="Y28" s="71">
        <v>4</v>
      </c>
      <c r="Z28" s="8">
        <v>65</v>
      </c>
      <c r="AA28" s="70">
        <f t="shared" si="6"/>
        <v>83</v>
      </c>
      <c r="AB28" s="8" t="str">
        <f t="shared" si="7"/>
        <v>A2</v>
      </c>
      <c r="AC28" s="8">
        <v>22</v>
      </c>
      <c r="AD28" s="44" t="s">
        <v>34</v>
      </c>
      <c r="AE28" s="71">
        <v>36.5</v>
      </c>
      <c r="AF28" s="5">
        <v>38</v>
      </c>
      <c r="AG28" s="5">
        <v>39</v>
      </c>
      <c r="AH28" s="72">
        <f t="shared" si="8"/>
        <v>358.5</v>
      </c>
      <c r="AI28" s="72">
        <f t="shared" si="10"/>
        <v>79.666666666666657</v>
      </c>
      <c r="AJ28" s="8" t="str">
        <f t="shared" si="9"/>
        <v>B1</v>
      </c>
      <c r="AK28" s="8">
        <v>77</v>
      </c>
    </row>
    <row r="29" spans="1:37" ht="15.75" customHeight="1">
      <c r="A29" s="8">
        <v>23</v>
      </c>
      <c r="B29" s="44" t="s">
        <v>35</v>
      </c>
      <c r="C29" s="71">
        <v>8.25</v>
      </c>
      <c r="D29" s="71">
        <v>5</v>
      </c>
      <c r="E29" s="71">
        <v>4</v>
      </c>
      <c r="F29" s="71">
        <v>65</v>
      </c>
      <c r="G29" s="70">
        <f t="shared" si="0"/>
        <v>82.25</v>
      </c>
      <c r="H29" s="8" t="str">
        <f t="shared" si="1"/>
        <v>A2</v>
      </c>
      <c r="I29" s="8">
        <v>8.75</v>
      </c>
      <c r="J29" s="71">
        <v>5</v>
      </c>
      <c r="K29" s="71">
        <v>4</v>
      </c>
      <c r="L29" s="8">
        <v>61</v>
      </c>
      <c r="M29" s="70">
        <f t="shared" si="2"/>
        <v>78.75</v>
      </c>
      <c r="N29" s="8" t="str">
        <f t="shared" si="3"/>
        <v>B1</v>
      </c>
      <c r="O29" s="8">
        <v>23</v>
      </c>
      <c r="P29" s="44" t="s">
        <v>35</v>
      </c>
      <c r="Q29" s="71">
        <v>9.25</v>
      </c>
      <c r="R29" s="71">
        <v>5</v>
      </c>
      <c r="S29" s="71">
        <v>4</v>
      </c>
      <c r="T29" s="71">
        <v>57</v>
      </c>
      <c r="U29" s="70">
        <f t="shared" si="4"/>
        <v>75.25</v>
      </c>
      <c r="V29" s="8" t="str">
        <f t="shared" si="5"/>
        <v>B1</v>
      </c>
      <c r="W29" s="8">
        <v>9.75</v>
      </c>
      <c r="X29" s="71">
        <v>5</v>
      </c>
      <c r="Y29" s="71">
        <v>4</v>
      </c>
      <c r="Z29" s="8">
        <v>57</v>
      </c>
      <c r="AA29" s="70">
        <f t="shared" si="6"/>
        <v>75.75</v>
      </c>
      <c r="AB29" s="8" t="str">
        <f t="shared" si="7"/>
        <v>B1</v>
      </c>
      <c r="AC29" s="8">
        <v>23</v>
      </c>
      <c r="AD29" s="44" t="s">
        <v>35</v>
      </c>
      <c r="AE29" s="71">
        <v>27.5</v>
      </c>
      <c r="AF29" s="5">
        <v>37</v>
      </c>
      <c r="AG29" s="5">
        <v>39</v>
      </c>
      <c r="AH29" s="72">
        <f t="shared" si="8"/>
        <v>339.5</v>
      </c>
      <c r="AI29" s="72">
        <f t="shared" si="10"/>
        <v>75.444444444444443</v>
      </c>
      <c r="AJ29" s="8" t="str">
        <f t="shared" si="9"/>
        <v>B1</v>
      </c>
      <c r="AK29" s="8">
        <v>71</v>
      </c>
    </row>
    <row r="30" spans="1:37" ht="15.75" customHeight="1">
      <c r="A30" s="8">
        <v>24</v>
      </c>
      <c r="B30" s="44" t="s">
        <v>36</v>
      </c>
      <c r="C30" s="71">
        <v>10</v>
      </c>
      <c r="D30" s="71">
        <v>5</v>
      </c>
      <c r="E30" s="71">
        <v>5</v>
      </c>
      <c r="F30" s="71">
        <v>80</v>
      </c>
      <c r="G30" s="70">
        <f t="shared" si="0"/>
        <v>100</v>
      </c>
      <c r="H30" s="8" t="str">
        <f t="shared" si="1"/>
        <v>A1</v>
      </c>
      <c r="I30" s="8">
        <v>10</v>
      </c>
      <c r="J30" s="71">
        <v>5</v>
      </c>
      <c r="K30" s="71">
        <v>5</v>
      </c>
      <c r="L30" s="8">
        <v>80</v>
      </c>
      <c r="M30" s="70">
        <f t="shared" si="2"/>
        <v>100</v>
      </c>
      <c r="N30" s="8" t="str">
        <f t="shared" si="3"/>
        <v>A1</v>
      </c>
      <c r="O30" s="8">
        <v>24</v>
      </c>
      <c r="P30" s="44" t="s">
        <v>36</v>
      </c>
      <c r="Q30" s="71">
        <v>10</v>
      </c>
      <c r="R30" s="71">
        <v>5</v>
      </c>
      <c r="S30" s="71">
        <v>5</v>
      </c>
      <c r="T30" s="71">
        <v>80</v>
      </c>
      <c r="U30" s="70">
        <f t="shared" si="4"/>
        <v>100</v>
      </c>
      <c r="V30" s="8" t="str">
        <f t="shared" si="5"/>
        <v>A1</v>
      </c>
      <c r="W30" s="8">
        <v>10</v>
      </c>
      <c r="X30" s="71">
        <v>5</v>
      </c>
      <c r="Y30" s="71">
        <v>5</v>
      </c>
      <c r="Z30" s="8">
        <v>80</v>
      </c>
      <c r="AA30" s="70">
        <f t="shared" si="6"/>
        <v>100</v>
      </c>
      <c r="AB30" s="8" t="str">
        <f t="shared" si="7"/>
        <v>A1</v>
      </c>
      <c r="AC30" s="8">
        <v>24</v>
      </c>
      <c r="AD30" s="44" t="s">
        <v>36</v>
      </c>
      <c r="AE30" s="71">
        <v>50</v>
      </c>
      <c r="AF30" s="5">
        <v>40</v>
      </c>
      <c r="AG30" s="5">
        <v>40</v>
      </c>
      <c r="AH30" s="72">
        <f t="shared" si="8"/>
        <v>450</v>
      </c>
      <c r="AI30" s="72">
        <f t="shared" si="10"/>
        <v>100</v>
      </c>
      <c r="AJ30" s="8" t="str">
        <f t="shared" si="9"/>
        <v>A1</v>
      </c>
      <c r="AK30" s="8">
        <v>76</v>
      </c>
    </row>
    <row r="31" spans="1:37" ht="15.75" customHeight="1">
      <c r="A31" s="8">
        <v>25</v>
      </c>
      <c r="B31" s="44" t="s">
        <v>37</v>
      </c>
      <c r="C31" s="71">
        <v>4.25</v>
      </c>
      <c r="D31" s="71">
        <v>5</v>
      </c>
      <c r="E31" s="71">
        <v>3</v>
      </c>
      <c r="F31" s="71">
        <v>28</v>
      </c>
      <c r="G31" s="70">
        <f t="shared" si="0"/>
        <v>40.25</v>
      </c>
      <c r="H31" s="8" t="str">
        <f t="shared" si="1"/>
        <v>D</v>
      </c>
      <c r="I31" s="8">
        <v>6.25</v>
      </c>
      <c r="J31" s="71">
        <v>5</v>
      </c>
      <c r="K31" s="71">
        <v>3</v>
      </c>
      <c r="L31" s="8">
        <v>40</v>
      </c>
      <c r="M31" s="70">
        <f t="shared" si="2"/>
        <v>54.25</v>
      </c>
      <c r="N31" s="8" t="str">
        <f t="shared" si="3"/>
        <v>C1</v>
      </c>
      <c r="O31" s="8">
        <v>25</v>
      </c>
      <c r="P31" s="44" t="s">
        <v>37</v>
      </c>
      <c r="Q31" s="71">
        <v>7.25</v>
      </c>
      <c r="R31" s="71">
        <v>5</v>
      </c>
      <c r="S31" s="71">
        <v>3</v>
      </c>
      <c r="T31" s="71">
        <v>47</v>
      </c>
      <c r="U31" s="70">
        <f t="shared" si="4"/>
        <v>62.25</v>
      </c>
      <c r="V31" s="8" t="str">
        <f t="shared" si="5"/>
        <v>B2</v>
      </c>
      <c r="W31" s="8">
        <v>3.5</v>
      </c>
      <c r="X31" s="71">
        <v>5</v>
      </c>
      <c r="Y31" s="71">
        <v>3</v>
      </c>
      <c r="Z31" s="8">
        <v>32</v>
      </c>
      <c r="AA31" s="70">
        <f t="shared" si="6"/>
        <v>43.5</v>
      </c>
      <c r="AB31" s="8" t="str">
        <f t="shared" si="7"/>
        <v>C2</v>
      </c>
      <c r="AC31" s="8">
        <v>25</v>
      </c>
      <c r="AD31" s="44" t="s">
        <v>37</v>
      </c>
      <c r="AE31" s="71">
        <v>8.5</v>
      </c>
      <c r="AF31" s="5">
        <v>30</v>
      </c>
      <c r="AG31" s="5">
        <v>30</v>
      </c>
      <c r="AH31" s="72">
        <f t="shared" si="8"/>
        <v>208.75</v>
      </c>
      <c r="AI31" s="72">
        <f t="shared" si="10"/>
        <v>46.388888888888893</v>
      </c>
      <c r="AJ31" s="8" t="str">
        <f t="shared" si="9"/>
        <v>C2</v>
      </c>
      <c r="AK31" s="8">
        <v>85</v>
      </c>
    </row>
    <row r="32" spans="1:37" ht="15.75" customHeight="1">
      <c r="A32" s="8">
        <v>26</v>
      </c>
      <c r="B32" s="44" t="s">
        <v>38</v>
      </c>
      <c r="C32" s="71">
        <v>8.75</v>
      </c>
      <c r="D32" s="71">
        <v>5</v>
      </c>
      <c r="E32" s="71">
        <v>5</v>
      </c>
      <c r="F32" s="71">
        <v>78</v>
      </c>
      <c r="G32" s="70">
        <f t="shared" si="0"/>
        <v>96.75</v>
      </c>
      <c r="H32" s="8" t="str">
        <f t="shared" si="1"/>
        <v>A1</v>
      </c>
      <c r="I32" s="8">
        <v>9.75</v>
      </c>
      <c r="J32" s="71">
        <v>5</v>
      </c>
      <c r="K32" s="71">
        <v>5</v>
      </c>
      <c r="L32" s="8">
        <v>78</v>
      </c>
      <c r="M32" s="70">
        <f t="shared" si="2"/>
        <v>97.75</v>
      </c>
      <c r="N32" s="8" t="str">
        <f t="shared" si="3"/>
        <v>A1</v>
      </c>
      <c r="O32" s="8">
        <v>26</v>
      </c>
      <c r="P32" s="44" t="s">
        <v>38</v>
      </c>
      <c r="Q32" s="71">
        <v>9</v>
      </c>
      <c r="R32" s="71">
        <v>5</v>
      </c>
      <c r="S32" s="71">
        <v>5</v>
      </c>
      <c r="T32" s="71">
        <v>80</v>
      </c>
      <c r="U32" s="70">
        <f t="shared" si="4"/>
        <v>99</v>
      </c>
      <c r="V32" s="8" t="str">
        <f t="shared" si="5"/>
        <v>A1</v>
      </c>
      <c r="W32" s="8">
        <v>10</v>
      </c>
      <c r="X32" s="71">
        <v>5</v>
      </c>
      <c r="Y32" s="71">
        <v>5</v>
      </c>
      <c r="Z32" s="8">
        <v>79</v>
      </c>
      <c r="AA32" s="70">
        <f t="shared" si="6"/>
        <v>99</v>
      </c>
      <c r="AB32" s="8" t="str">
        <f t="shared" si="7"/>
        <v>A1</v>
      </c>
      <c r="AC32" s="8">
        <v>26</v>
      </c>
      <c r="AD32" s="44" t="s">
        <v>38</v>
      </c>
      <c r="AE32" s="71">
        <v>50</v>
      </c>
      <c r="AF32" s="5">
        <v>40</v>
      </c>
      <c r="AG32" s="5">
        <v>40</v>
      </c>
      <c r="AH32" s="72">
        <f t="shared" si="8"/>
        <v>442.5</v>
      </c>
      <c r="AI32" s="72">
        <f t="shared" si="10"/>
        <v>98.333333333333329</v>
      </c>
      <c r="AJ32" s="8" t="str">
        <f t="shared" si="9"/>
        <v>A1</v>
      </c>
      <c r="AK32" s="8">
        <v>84</v>
      </c>
    </row>
    <row r="33" spans="1:37" ht="15.75" customHeight="1">
      <c r="A33" s="8">
        <v>27</v>
      </c>
      <c r="B33" s="44" t="s">
        <v>39</v>
      </c>
      <c r="C33" s="71">
        <v>6</v>
      </c>
      <c r="D33" s="71">
        <v>4</v>
      </c>
      <c r="E33" s="71">
        <v>3</v>
      </c>
      <c r="F33" s="71">
        <v>23</v>
      </c>
      <c r="G33" s="70">
        <f t="shared" si="0"/>
        <v>36</v>
      </c>
      <c r="H33" s="8" t="str">
        <f t="shared" si="1"/>
        <v>D</v>
      </c>
      <c r="I33" s="8">
        <v>5</v>
      </c>
      <c r="J33" s="71">
        <v>4</v>
      </c>
      <c r="K33" s="71">
        <v>3</v>
      </c>
      <c r="L33" s="8">
        <v>33</v>
      </c>
      <c r="M33" s="70">
        <f t="shared" si="2"/>
        <v>45</v>
      </c>
      <c r="N33" s="8" t="str">
        <f t="shared" si="3"/>
        <v>C2</v>
      </c>
      <c r="O33" s="8">
        <v>27</v>
      </c>
      <c r="P33" s="44" t="s">
        <v>39</v>
      </c>
      <c r="Q33" s="71">
        <v>7.25</v>
      </c>
      <c r="R33" s="71">
        <v>4</v>
      </c>
      <c r="S33" s="71">
        <v>3</v>
      </c>
      <c r="T33" s="71">
        <v>49</v>
      </c>
      <c r="U33" s="70">
        <f t="shared" si="4"/>
        <v>63.25</v>
      </c>
      <c r="V33" s="8" t="str">
        <f t="shared" si="5"/>
        <v>B2</v>
      </c>
      <c r="W33" s="8">
        <v>5</v>
      </c>
      <c r="X33" s="71">
        <v>4</v>
      </c>
      <c r="Y33" s="71">
        <v>3</v>
      </c>
      <c r="Z33" s="8">
        <v>26</v>
      </c>
      <c r="AA33" s="70">
        <f t="shared" si="6"/>
        <v>38</v>
      </c>
      <c r="AB33" s="8" t="str">
        <f t="shared" si="7"/>
        <v>D</v>
      </c>
      <c r="AC33" s="8">
        <v>27</v>
      </c>
      <c r="AD33" s="44" t="s">
        <v>39</v>
      </c>
      <c r="AE33" s="71">
        <v>13</v>
      </c>
      <c r="AF33" s="5">
        <v>30</v>
      </c>
      <c r="AG33" s="5">
        <v>30</v>
      </c>
      <c r="AH33" s="72">
        <f t="shared" si="8"/>
        <v>195.25</v>
      </c>
      <c r="AI33" s="72">
        <f t="shared" si="10"/>
        <v>43.388888888888886</v>
      </c>
      <c r="AJ33" s="8" t="str">
        <f t="shared" si="9"/>
        <v>C2</v>
      </c>
      <c r="AK33" s="8">
        <v>83</v>
      </c>
    </row>
    <row r="34" spans="1:37" ht="15.75" customHeight="1">
      <c r="A34" s="8">
        <v>28</v>
      </c>
      <c r="B34" s="44" t="s">
        <v>40</v>
      </c>
      <c r="C34" s="71">
        <v>8.75</v>
      </c>
      <c r="D34" s="71">
        <v>5</v>
      </c>
      <c r="E34" s="71">
        <v>4</v>
      </c>
      <c r="F34" s="71">
        <v>52</v>
      </c>
      <c r="G34" s="70">
        <f t="shared" si="0"/>
        <v>69.75</v>
      </c>
      <c r="H34" s="8" t="str">
        <f t="shared" si="1"/>
        <v>B2</v>
      </c>
      <c r="I34" s="8">
        <v>8.75</v>
      </c>
      <c r="J34" s="71">
        <v>5</v>
      </c>
      <c r="K34" s="71">
        <v>4</v>
      </c>
      <c r="L34" s="8">
        <v>54</v>
      </c>
      <c r="M34" s="70">
        <f t="shared" si="2"/>
        <v>71.75</v>
      </c>
      <c r="N34" s="8" t="str">
        <f t="shared" si="3"/>
        <v>B1</v>
      </c>
      <c r="O34" s="8">
        <v>28</v>
      </c>
      <c r="P34" s="44" t="s">
        <v>40</v>
      </c>
      <c r="Q34" s="71">
        <v>9</v>
      </c>
      <c r="R34" s="71">
        <v>5</v>
      </c>
      <c r="S34" s="71">
        <v>4</v>
      </c>
      <c r="T34" s="71">
        <v>60</v>
      </c>
      <c r="U34" s="70">
        <f t="shared" si="4"/>
        <v>78</v>
      </c>
      <c r="V34" s="8" t="str">
        <f t="shared" si="5"/>
        <v>B1</v>
      </c>
      <c r="W34" s="8">
        <v>9</v>
      </c>
      <c r="X34" s="71">
        <v>5</v>
      </c>
      <c r="Y34" s="71">
        <v>4</v>
      </c>
      <c r="Z34" s="8">
        <v>67</v>
      </c>
      <c r="AA34" s="70">
        <f t="shared" si="6"/>
        <v>85</v>
      </c>
      <c r="AB34" s="8" t="str">
        <f t="shared" si="7"/>
        <v>A2</v>
      </c>
      <c r="AC34" s="8">
        <v>28</v>
      </c>
      <c r="AD34" s="44" t="s">
        <v>40</v>
      </c>
      <c r="AE34" s="71">
        <v>31.5</v>
      </c>
      <c r="AF34" s="5">
        <v>38</v>
      </c>
      <c r="AG34" s="5">
        <v>38</v>
      </c>
      <c r="AH34" s="72">
        <f t="shared" si="8"/>
        <v>336</v>
      </c>
      <c r="AI34" s="72">
        <f t="shared" si="10"/>
        <v>74.666666666666671</v>
      </c>
      <c r="AJ34" s="8" t="str">
        <f t="shared" si="9"/>
        <v>B1</v>
      </c>
      <c r="AK34" s="8">
        <v>74</v>
      </c>
    </row>
    <row r="35" spans="1:37" ht="15.75" customHeight="1">
      <c r="A35" s="8">
        <v>29</v>
      </c>
      <c r="B35" s="44" t="s">
        <v>41</v>
      </c>
      <c r="C35" s="71">
        <v>7.75</v>
      </c>
      <c r="D35" s="71">
        <v>5</v>
      </c>
      <c r="E35" s="71">
        <v>5</v>
      </c>
      <c r="F35" s="71">
        <v>63</v>
      </c>
      <c r="G35" s="8">
        <f t="shared" si="0"/>
        <v>80.75</v>
      </c>
      <c r="H35" s="8" t="str">
        <f t="shared" si="1"/>
        <v>B1</v>
      </c>
      <c r="I35" s="8">
        <v>9</v>
      </c>
      <c r="J35" s="71">
        <v>5</v>
      </c>
      <c r="K35" s="71">
        <v>5</v>
      </c>
      <c r="L35" s="8">
        <v>66</v>
      </c>
      <c r="M35" s="70">
        <f t="shared" si="2"/>
        <v>85</v>
      </c>
      <c r="N35" s="8" t="str">
        <f t="shared" si="3"/>
        <v>A2</v>
      </c>
      <c r="O35" s="8">
        <v>29</v>
      </c>
      <c r="P35" s="44" t="s">
        <v>41</v>
      </c>
      <c r="Q35" s="71">
        <v>7.75</v>
      </c>
      <c r="R35" s="71">
        <v>5</v>
      </c>
      <c r="S35" s="71">
        <v>5</v>
      </c>
      <c r="T35" s="71">
        <v>65</v>
      </c>
      <c r="U35" s="70">
        <f t="shared" si="4"/>
        <v>82.75</v>
      </c>
      <c r="V35" s="8" t="str">
        <f t="shared" si="5"/>
        <v>A2</v>
      </c>
      <c r="W35" s="8">
        <v>9.5</v>
      </c>
      <c r="X35" s="71">
        <v>5</v>
      </c>
      <c r="Y35" s="71">
        <v>5</v>
      </c>
      <c r="Z35" s="8">
        <v>63</v>
      </c>
      <c r="AA35" s="70">
        <f t="shared" si="6"/>
        <v>82.5</v>
      </c>
      <c r="AB35" s="8" t="str">
        <f t="shared" si="7"/>
        <v>A2</v>
      </c>
      <c r="AC35" s="8">
        <v>29</v>
      </c>
      <c r="AD35" s="44" t="s">
        <v>41</v>
      </c>
      <c r="AE35" s="71">
        <v>41</v>
      </c>
      <c r="AF35" s="5">
        <v>38</v>
      </c>
      <c r="AG35" s="5">
        <v>39</v>
      </c>
      <c r="AH35" s="72">
        <f t="shared" si="8"/>
        <v>372</v>
      </c>
      <c r="AI35" s="72">
        <f t="shared" si="10"/>
        <v>82.666666666666671</v>
      </c>
      <c r="AJ35" s="8" t="str">
        <f t="shared" si="9"/>
        <v>A2</v>
      </c>
      <c r="AK35" s="8">
        <v>81</v>
      </c>
    </row>
    <row r="36" spans="1:37" ht="15.75" customHeight="1">
      <c r="A36" s="8">
        <v>30</v>
      </c>
      <c r="B36" s="55" t="s">
        <v>42</v>
      </c>
      <c r="C36" s="8">
        <v>9.75</v>
      </c>
      <c r="D36" s="8">
        <v>5</v>
      </c>
      <c r="E36" s="8">
        <v>5</v>
      </c>
      <c r="F36" s="8">
        <v>63</v>
      </c>
      <c r="G36" s="8">
        <f t="shared" si="0"/>
        <v>82.75</v>
      </c>
      <c r="H36" s="8" t="str">
        <f t="shared" si="1"/>
        <v>A2</v>
      </c>
      <c r="I36" s="8">
        <v>8.5</v>
      </c>
      <c r="J36" s="8">
        <v>5</v>
      </c>
      <c r="K36" s="8">
        <v>5</v>
      </c>
      <c r="L36" s="8">
        <v>71</v>
      </c>
      <c r="M36" s="70">
        <f t="shared" si="2"/>
        <v>89.5</v>
      </c>
      <c r="N36" s="8" t="str">
        <f t="shared" si="3"/>
        <v>A2</v>
      </c>
      <c r="O36" s="8">
        <v>30</v>
      </c>
      <c r="P36" s="55" t="s">
        <v>42</v>
      </c>
      <c r="Q36" s="8">
        <v>9.5</v>
      </c>
      <c r="R36" s="8">
        <v>5</v>
      </c>
      <c r="S36" s="8">
        <v>5</v>
      </c>
      <c r="T36" s="8">
        <v>73</v>
      </c>
      <c r="U36" s="70">
        <f t="shared" si="4"/>
        <v>92.5</v>
      </c>
      <c r="V36" s="8" t="str">
        <f t="shared" si="5"/>
        <v>A1</v>
      </c>
      <c r="W36" s="8">
        <v>10</v>
      </c>
      <c r="X36" s="8">
        <v>5</v>
      </c>
      <c r="Y36" s="8">
        <v>5</v>
      </c>
      <c r="Z36" s="8">
        <v>78</v>
      </c>
      <c r="AA36" s="70">
        <f t="shared" si="6"/>
        <v>98</v>
      </c>
      <c r="AB36" s="8" t="str">
        <f t="shared" si="7"/>
        <v>A1</v>
      </c>
      <c r="AC36" s="8">
        <v>29</v>
      </c>
      <c r="AD36" s="55" t="s">
        <v>42</v>
      </c>
      <c r="AE36" s="8">
        <v>49.5</v>
      </c>
      <c r="AF36" s="3">
        <v>40</v>
      </c>
      <c r="AG36" s="3">
        <v>40</v>
      </c>
      <c r="AH36" s="72">
        <f t="shared" si="8"/>
        <v>412.25</v>
      </c>
      <c r="AI36" s="72">
        <f t="shared" si="10"/>
        <v>91.611111111111114</v>
      </c>
      <c r="AJ36" s="8" t="s">
        <v>221</v>
      </c>
      <c r="AK36" s="8">
        <v>84</v>
      </c>
    </row>
    <row r="37" spans="1:37" ht="15.75" customHeight="1">
      <c r="A37" s="8">
        <v>31</v>
      </c>
      <c r="B37" s="55" t="s">
        <v>43</v>
      </c>
      <c r="C37" s="8">
        <v>8.5</v>
      </c>
      <c r="D37" s="8">
        <v>5</v>
      </c>
      <c r="E37" s="8">
        <v>4</v>
      </c>
      <c r="F37" s="8">
        <v>65</v>
      </c>
      <c r="G37" s="8">
        <f t="shared" si="0"/>
        <v>82.5</v>
      </c>
      <c r="H37" s="8" t="str">
        <f t="shared" si="1"/>
        <v>A2</v>
      </c>
      <c r="I37" s="8">
        <v>9.25</v>
      </c>
      <c r="J37" s="8">
        <v>5</v>
      </c>
      <c r="K37" s="8">
        <v>4</v>
      </c>
      <c r="L37" s="8">
        <v>69</v>
      </c>
      <c r="M37" s="70">
        <f t="shared" si="2"/>
        <v>87.25</v>
      </c>
      <c r="N37" s="8" t="str">
        <f t="shared" si="3"/>
        <v>A2</v>
      </c>
      <c r="O37" s="8">
        <v>31</v>
      </c>
      <c r="P37" s="55" t="s">
        <v>43</v>
      </c>
      <c r="Q37" s="8">
        <v>9.75</v>
      </c>
      <c r="R37" s="8">
        <v>5</v>
      </c>
      <c r="S37" s="8">
        <v>4</v>
      </c>
      <c r="T37" s="8">
        <v>71</v>
      </c>
      <c r="U37" s="70">
        <f t="shared" si="4"/>
        <v>89.75</v>
      </c>
      <c r="V37" s="8" t="str">
        <f t="shared" si="5"/>
        <v>A2</v>
      </c>
      <c r="W37" s="8">
        <v>9.75</v>
      </c>
      <c r="X37" s="8">
        <v>5</v>
      </c>
      <c r="Y37" s="8">
        <v>4</v>
      </c>
      <c r="Z37" s="8">
        <v>77</v>
      </c>
      <c r="AA37" s="70">
        <f t="shared" si="6"/>
        <v>95.75</v>
      </c>
      <c r="AB37" s="8" t="str">
        <f t="shared" si="7"/>
        <v>A1</v>
      </c>
      <c r="AC37" s="8">
        <v>29</v>
      </c>
      <c r="AD37" s="55" t="s">
        <v>43</v>
      </c>
      <c r="AE37" s="73">
        <v>40.5</v>
      </c>
      <c r="AF37" s="3">
        <v>40</v>
      </c>
      <c r="AG37" s="3">
        <v>40</v>
      </c>
      <c r="AH37" s="72">
        <f t="shared" si="8"/>
        <v>395.75</v>
      </c>
      <c r="AI37" s="72">
        <f t="shared" si="10"/>
        <v>87.944444444444443</v>
      </c>
      <c r="AJ37" s="8" t="str">
        <f t="shared" si="9"/>
        <v>A2</v>
      </c>
      <c r="AK37" s="8">
        <v>83</v>
      </c>
    </row>
    <row r="38" spans="1:37" ht="15.75" customHeight="1">
      <c r="A38" s="8">
        <v>32</v>
      </c>
      <c r="B38" s="55" t="s">
        <v>44</v>
      </c>
      <c r="C38" s="8">
        <v>8.75</v>
      </c>
      <c r="D38" s="8">
        <v>5</v>
      </c>
      <c r="E38" s="8">
        <v>5</v>
      </c>
      <c r="F38" s="8">
        <v>74</v>
      </c>
      <c r="G38" s="8">
        <f t="shared" si="0"/>
        <v>92.75</v>
      </c>
      <c r="H38" s="8" t="str">
        <f t="shared" si="1"/>
        <v>A1</v>
      </c>
      <c r="I38" s="8">
        <v>10</v>
      </c>
      <c r="J38" s="8">
        <v>5</v>
      </c>
      <c r="K38" s="8">
        <v>5</v>
      </c>
      <c r="L38" s="8">
        <v>79</v>
      </c>
      <c r="M38" s="70">
        <f t="shared" si="2"/>
        <v>99</v>
      </c>
      <c r="N38" s="8" t="str">
        <f t="shared" si="3"/>
        <v>A1</v>
      </c>
      <c r="O38" s="8">
        <v>32</v>
      </c>
      <c r="P38" s="55" t="s">
        <v>44</v>
      </c>
      <c r="Q38" s="8">
        <v>9.75</v>
      </c>
      <c r="R38" s="8">
        <v>5</v>
      </c>
      <c r="S38" s="8">
        <v>5</v>
      </c>
      <c r="T38" s="8">
        <v>73</v>
      </c>
      <c r="U38" s="70">
        <f t="shared" si="4"/>
        <v>92.75</v>
      </c>
      <c r="V38" s="8" t="str">
        <f t="shared" si="5"/>
        <v>A1</v>
      </c>
      <c r="W38" s="8">
        <v>9.25</v>
      </c>
      <c r="X38" s="8">
        <v>5</v>
      </c>
      <c r="Y38" s="8">
        <v>5</v>
      </c>
      <c r="Z38" s="8">
        <v>78</v>
      </c>
      <c r="AA38" s="70">
        <f t="shared" si="6"/>
        <v>97.25</v>
      </c>
      <c r="AB38" s="8" t="str">
        <f t="shared" si="7"/>
        <v>A1</v>
      </c>
      <c r="AC38" s="8">
        <v>29</v>
      </c>
      <c r="AD38" s="55" t="s">
        <v>44</v>
      </c>
      <c r="AE38" s="8">
        <v>47</v>
      </c>
      <c r="AF38" s="3">
        <v>40</v>
      </c>
      <c r="AG38" s="3">
        <v>40</v>
      </c>
      <c r="AH38" s="72">
        <f t="shared" si="8"/>
        <v>428.75</v>
      </c>
      <c r="AI38" s="72">
        <f t="shared" si="10"/>
        <v>95.277777777777771</v>
      </c>
      <c r="AJ38" s="8" t="str">
        <f t="shared" si="9"/>
        <v>A1</v>
      </c>
      <c r="AK38" s="8">
        <v>68</v>
      </c>
    </row>
    <row r="39" spans="1:37" ht="15.75" customHeight="1">
      <c r="A39" s="8">
        <v>33</v>
      </c>
      <c r="B39" s="55" t="s">
        <v>45</v>
      </c>
      <c r="C39" s="8">
        <v>9.75</v>
      </c>
      <c r="D39" s="8">
        <v>5</v>
      </c>
      <c r="E39" s="8">
        <v>5</v>
      </c>
      <c r="F39" s="8">
        <v>74</v>
      </c>
      <c r="G39" s="8">
        <f t="shared" si="0"/>
        <v>93.75</v>
      </c>
      <c r="H39" s="8" t="str">
        <f t="shared" si="1"/>
        <v>A1</v>
      </c>
      <c r="I39" s="8">
        <v>9.75</v>
      </c>
      <c r="J39" s="8">
        <v>5</v>
      </c>
      <c r="K39" s="8">
        <v>5</v>
      </c>
      <c r="L39" s="8">
        <v>76</v>
      </c>
      <c r="M39" s="70">
        <f t="shared" si="2"/>
        <v>95.75</v>
      </c>
      <c r="N39" s="8" t="str">
        <f t="shared" si="3"/>
        <v>A1</v>
      </c>
      <c r="O39" s="8">
        <v>33</v>
      </c>
      <c r="P39" s="55" t="s">
        <v>45</v>
      </c>
      <c r="Q39" s="8">
        <v>9.5</v>
      </c>
      <c r="R39" s="8">
        <v>5</v>
      </c>
      <c r="S39" s="8">
        <v>5</v>
      </c>
      <c r="T39" s="8">
        <v>76</v>
      </c>
      <c r="U39" s="70">
        <f t="shared" si="4"/>
        <v>95.5</v>
      </c>
      <c r="V39" s="8" t="str">
        <f t="shared" si="5"/>
        <v>A1</v>
      </c>
      <c r="W39" s="8">
        <v>9.75</v>
      </c>
      <c r="X39" s="8">
        <v>5</v>
      </c>
      <c r="Y39" s="8">
        <v>5</v>
      </c>
      <c r="Z39" s="8">
        <v>80</v>
      </c>
      <c r="AA39" s="70">
        <f t="shared" si="6"/>
        <v>99.75</v>
      </c>
      <c r="AB39" s="8" t="str">
        <f t="shared" si="7"/>
        <v>A1</v>
      </c>
      <c r="AC39" s="8">
        <v>29</v>
      </c>
      <c r="AD39" s="55" t="s">
        <v>45</v>
      </c>
      <c r="AE39" s="8">
        <v>43</v>
      </c>
      <c r="AF39" s="3">
        <v>40</v>
      </c>
      <c r="AG39" s="3">
        <v>40</v>
      </c>
      <c r="AH39" s="72">
        <f t="shared" si="8"/>
        <v>427.75</v>
      </c>
      <c r="AI39" s="72">
        <f t="shared" si="10"/>
        <v>95.055555555555557</v>
      </c>
      <c r="AJ39" s="8" t="str">
        <f t="shared" si="9"/>
        <v>A1</v>
      </c>
      <c r="AK39" s="8">
        <v>80</v>
      </c>
    </row>
    <row r="40" spans="1:37" ht="15.75" customHeight="1">
      <c r="A40" s="8">
        <v>34</v>
      </c>
      <c r="B40" s="55" t="s">
        <v>46</v>
      </c>
      <c r="C40" s="8">
        <v>6.5</v>
      </c>
      <c r="D40" s="8">
        <v>5</v>
      </c>
      <c r="E40" s="8">
        <v>4</v>
      </c>
      <c r="F40" s="8">
        <v>49</v>
      </c>
      <c r="G40" s="8">
        <f t="shared" si="0"/>
        <v>64.5</v>
      </c>
      <c r="H40" s="8" t="str">
        <f t="shared" si="1"/>
        <v>B2</v>
      </c>
      <c r="I40" s="8">
        <v>8</v>
      </c>
      <c r="J40" s="8">
        <v>5</v>
      </c>
      <c r="K40" s="8">
        <v>4</v>
      </c>
      <c r="L40" s="8">
        <v>48</v>
      </c>
      <c r="M40" s="70">
        <f t="shared" si="2"/>
        <v>65</v>
      </c>
      <c r="N40" s="8" t="str">
        <f t="shared" si="3"/>
        <v>B2</v>
      </c>
      <c r="O40" s="8">
        <v>34</v>
      </c>
      <c r="P40" s="55" t="s">
        <v>46</v>
      </c>
      <c r="Q40" s="8">
        <v>9.5</v>
      </c>
      <c r="R40" s="8">
        <v>5</v>
      </c>
      <c r="S40" s="8">
        <v>4</v>
      </c>
      <c r="T40" s="8" t="s">
        <v>220</v>
      </c>
      <c r="U40" s="70"/>
      <c r="V40" s="8"/>
      <c r="W40" s="8">
        <v>8.25</v>
      </c>
      <c r="X40" s="8">
        <v>5</v>
      </c>
      <c r="Y40" s="8">
        <v>4</v>
      </c>
      <c r="Z40" s="8">
        <v>51</v>
      </c>
      <c r="AA40" s="70">
        <f t="shared" si="6"/>
        <v>68.25</v>
      </c>
      <c r="AB40" s="8" t="str">
        <f t="shared" si="7"/>
        <v>B2</v>
      </c>
      <c r="AC40" s="8">
        <v>29</v>
      </c>
      <c r="AD40" s="55" t="s">
        <v>46</v>
      </c>
      <c r="AE40" s="8" t="s">
        <v>220</v>
      </c>
      <c r="AF40" s="3">
        <v>35</v>
      </c>
      <c r="AG40" s="3">
        <v>35</v>
      </c>
      <c r="AH40" s="72"/>
      <c r="AI40" s="72">
        <f t="shared" si="10"/>
        <v>0</v>
      </c>
      <c r="AJ40" s="8"/>
      <c r="AK40" s="8">
        <v>66</v>
      </c>
    </row>
    <row r="41" spans="1:37" ht="15.75" customHeight="1">
      <c r="A41" s="8">
        <v>35</v>
      </c>
      <c r="B41" s="55" t="s">
        <v>47</v>
      </c>
      <c r="C41" s="8">
        <v>7</v>
      </c>
      <c r="D41" s="8">
        <v>5</v>
      </c>
      <c r="E41" s="8">
        <v>4</v>
      </c>
      <c r="F41" s="8">
        <v>50</v>
      </c>
      <c r="G41" s="8">
        <f t="shared" si="0"/>
        <v>66</v>
      </c>
      <c r="H41" s="8" t="str">
        <f t="shared" si="1"/>
        <v>B2</v>
      </c>
      <c r="I41" s="8">
        <v>7</v>
      </c>
      <c r="J41" s="8">
        <v>5</v>
      </c>
      <c r="K41" s="8">
        <v>4</v>
      </c>
      <c r="L41" s="8">
        <v>69</v>
      </c>
      <c r="M41" s="70">
        <f t="shared" si="2"/>
        <v>85</v>
      </c>
      <c r="N41" s="8" t="str">
        <f t="shared" si="3"/>
        <v>A2</v>
      </c>
      <c r="O41" s="8">
        <v>35</v>
      </c>
      <c r="P41" s="55" t="s">
        <v>47</v>
      </c>
      <c r="Q41" s="8">
        <v>8</v>
      </c>
      <c r="R41" s="8">
        <v>5</v>
      </c>
      <c r="S41" s="8">
        <v>4</v>
      </c>
      <c r="T41" s="8">
        <v>72</v>
      </c>
      <c r="U41" s="70">
        <f t="shared" si="4"/>
        <v>89</v>
      </c>
      <c r="V41" s="8" t="str">
        <f t="shared" si="5"/>
        <v>A2</v>
      </c>
      <c r="W41" s="8">
        <v>7</v>
      </c>
      <c r="X41" s="8">
        <v>5</v>
      </c>
      <c r="Y41" s="8">
        <v>4</v>
      </c>
      <c r="Z41" s="8">
        <v>64</v>
      </c>
      <c r="AA41" s="70">
        <f t="shared" si="6"/>
        <v>80</v>
      </c>
      <c r="AB41" s="74"/>
      <c r="AC41" s="8">
        <v>29</v>
      </c>
      <c r="AD41" s="55" t="s">
        <v>47</v>
      </c>
      <c r="AE41" s="8">
        <v>34.5</v>
      </c>
      <c r="AF41" s="3">
        <v>35</v>
      </c>
      <c r="AG41" s="3">
        <v>35</v>
      </c>
      <c r="AH41" s="72">
        <f>(G41+M41+U41+AA41+AE41)</f>
        <v>354.5</v>
      </c>
      <c r="AI41" s="72">
        <f t="shared" si="10"/>
        <v>78.777777777777786</v>
      </c>
      <c r="AJ41" s="8" t="str">
        <f t="shared" si="9"/>
        <v>B1</v>
      </c>
      <c r="AK41" s="8">
        <v>44</v>
      </c>
    </row>
    <row r="42" spans="1:37" ht="15.75" customHeight="1">
      <c r="A42" s="75"/>
      <c r="B42" s="75"/>
      <c r="C42" s="75"/>
      <c r="D42" s="7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"/>
      <c r="R42" s="75"/>
      <c r="S42" s="75"/>
      <c r="T42" s="7"/>
      <c r="U42" s="75"/>
      <c r="V42" s="8" t="str">
        <f t="shared" si="5"/>
        <v>E</v>
      </c>
      <c r="W42" s="7"/>
      <c r="X42" s="75"/>
      <c r="Y42" s="7"/>
      <c r="Z42" s="7"/>
      <c r="AA42" s="75"/>
      <c r="AB42" s="75"/>
      <c r="AC42" s="75"/>
      <c r="AD42" s="75"/>
      <c r="AE42" s="7"/>
      <c r="AF42" s="75"/>
      <c r="AG42" s="75"/>
      <c r="AH42" s="75"/>
      <c r="AI42" s="75"/>
      <c r="AJ42" s="75"/>
      <c r="AK42" s="7"/>
    </row>
    <row r="43" spans="1:37" ht="15.75" customHeight="1">
      <c r="A43" s="75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"/>
    </row>
    <row r="44" spans="1:37" ht="15.75" customHeight="1">
      <c r="A44" s="75"/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"/>
    </row>
    <row r="45" spans="1:37" ht="15.75" customHeight="1">
      <c r="A45" s="75"/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"/>
    </row>
    <row r="46" spans="1:37" ht="15.75" customHeight="1">
      <c r="A46" s="75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"/>
    </row>
    <row r="47" spans="1:37" ht="15.75" customHeight="1">
      <c r="A47" s="75"/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"/>
    </row>
    <row r="48" spans="1:37" ht="15.75" customHeight="1">
      <c r="A48" s="75"/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"/>
    </row>
    <row r="49" spans="1:37" ht="15.75" customHeight="1">
      <c r="A49" s="75"/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"/>
    </row>
    <row r="50" spans="1:37" ht="15.75" customHeight="1">
      <c r="A50" s="75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"/>
    </row>
    <row r="51" spans="1:37" ht="15.75" customHeight="1">
      <c r="A51" s="75"/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"/>
    </row>
    <row r="52" spans="1:37" ht="15.75" customHeight="1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"/>
    </row>
    <row r="53" spans="1:37" ht="15.75" customHeight="1">
      <c r="A53" s="75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"/>
    </row>
    <row r="54" spans="1:37" ht="15.75" customHeight="1">
      <c r="A54" s="75"/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"/>
    </row>
    <row r="55" spans="1:37" ht="15.75" customHeight="1">
      <c r="A55" s="75"/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"/>
    </row>
    <row r="56" spans="1:37" ht="15.75" customHeight="1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"/>
    </row>
    <row r="57" spans="1:37" ht="15.75" customHeight="1">
      <c r="A57" s="75"/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"/>
    </row>
    <row r="58" spans="1:37" ht="15.75" customHeight="1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"/>
    </row>
    <row r="59" spans="1:37" ht="15.75" customHeight="1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"/>
    </row>
    <row r="60" spans="1:37" ht="15.75" customHeight="1">
      <c r="A60" s="75"/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"/>
    </row>
    <row r="61" spans="1:37" ht="15.75" customHeight="1">
      <c r="A61" s="75"/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"/>
    </row>
    <row r="62" spans="1:37" ht="15.75" customHeight="1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"/>
    </row>
    <row r="63" spans="1:37" ht="15.75" customHeight="1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"/>
    </row>
    <row r="64" spans="1:37" ht="15.75" customHeight="1">
      <c r="A64" s="75"/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"/>
    </row>
    <row r="65" spans="1:37" ht="15.75" customHeight="1">
      <c r="A65" s="75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</row>
    <row r="66" spans="1:37" ht="15.75" customHeight="1">
      <c r="A66" s="75"/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</row>
    <row r="67" spans="1:37" ht="15.75" customHeight="1">
      <c r="A67" s="75"/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</row>
    <row r="68" spans="1:37" ht="15.75" customHeight="1">
      <c r="A68" s="75"/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</row>
    <row r="69" spans="1:37" ht="15.75" customHeight="1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</row>
    <row r="70" spans="1:37" ht="15.75" customHeight="1">
      <c r="A70" s="75"/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</row>
    <row r="71" spans="1:37" ht="15.75" customHeight="1">
      <c r="A71" s="75"/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</row>
    <row r="72" spans="1:37" ht="15.75" customHeight="1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</row>
    <row r="73" spans="1:37" ht="15.75" customHeight="1">
      <c r="A73" s="75"/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</row>
    <row r="74" spans="1:37" ht="15.75" customHeight="1">
      <c r="A74" s="75"/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</row>
    <row r="75" spans="1:37" ht="15.75" customHeight="1">
      <c r="A75" s="75"/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75"/>
    </row>
    <row r="76" spans="1:37" ht="15.75" customHeight="1">
      <c r="A76" s="75"/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</row>
    <row r="77" spans="1:37" ht="15.75" customHeight="1">
      <c r="A77" s="75"/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</row>
    <row r="78" spans="1:37" ht="15.75" customHeight="1">
      <c r="A78" s="75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</row>
    <row r="79" spans="1:37" ht="15.75" customHeight="1">
      <c r="A79" s="75"/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</row>
    <row r="80" spans="1:37" ht="15.75" customHeight="1">
      <c r="A80" s="75"/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</row>
    <row r="81" spans="1:37" ht="15.75" customHeight="1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</row>
    <row r="82" spans="1:37" ht="15.75" customHeight="1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</row>
    <row r="83" spans="1:37" ht="15.75" customHeight="1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</row>
    <row r="84" spans="1:37" ht="15.75" customHeight="1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</row>
    <row r="85" spans="1:37" ht="15.75" customHeight="1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</row>
    <row r="86" spans="1:37" ht="15.75" customHeight="1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</row>
    <row r="87" spans="1:37" ht="15.75" customHeight="1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</row>
    <row r="88" spans="1:37" ht="15.75" customHeight="1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</row>
    <row r="89" spans="1:37" ht="15.75" customHeight="1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</row>
    <row r="90" spans="1:37" ht="15.75" customHeight="1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</row>
    <row r="91" spans="1:37" ht="15.75" customHeight="1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</row>
    <row r="92" spans="1:37" ht="15.75" customHeight="1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</row>
    <row r="93" spans="1:37" ht="15.75" customHeight="1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</row>
    <row r="94" spans="1:37" ht="15.75" customHeight="1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</row>
    <row r="95" spans="1:37" ht="15.75" customHeight="1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</row>
    <row r="96" spans="1:37" ht="15.75" customHeight="1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</row>
    <row r="97" spans="1:37" ht="15.75" customHeight="1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</row>
    <row r="98" spans="1:37" ht="15.75" customHeight="1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</row>
    <row r="99" spans="1:37" ht="15.75" customHeight="1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</row>
    <row r="100" spans="1:37" ht="15.75" customHeight="1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</row>
    <row r="101" spans="1:37" ht="15.75" customHeight="1">
      <c r="A101" s="75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</row>
    <row r="102" spans="1:37" ht="15.75" customHeight="1">
      <c r="A102" s="75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</row>
    <row r="103" spans="1:37" ht="15.75" customHeight="1">
      <c r="A103" s="75"/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</row>
    <row r="104" spans="1:37" ht="15.75" customHeight="1">
      <c r="A104" s="75"/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</row>
    <row r="105" spans="1:37" ht="15.75" customHeight="1">
      <c r="A105" s="75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</row>
    <row r="106" spans="1:37" ht="15.75" customHeight="1">
      <c r="A106" s="75"/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</row>
    <row r="107" spans="1:37" ht="15.75" customHeight="1">
      <c r="A107" s="75"/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</row>
    <row r="108" spans="1:37" ht="15.75" customHeight="1">
      <c r="A108" s="75"/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</row>
    <row r="109" spans="1:37" ht="15.75" customHeight="1">
      <c r="A109" s="75"/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</row>
    <row r="110" spans="1:37" ht="15.75" customHeight="1">
      <c r="A110" s="75"/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</row>
    <row r="111" spans="1:37" ht="15.75" customHeight="1">
      <c r="A111" s="75"/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</row>
    <row r="112" spans="1:37" ht="15.75" customHeight="1">
      <c r="A112" s="75"/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</row>
    <row r="113" spans="1:37" ht="15.75" customHeight="1">
      <c r="A113" s="75"/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</row>
    <row r="114" spans="1:37" ht="15.75" customHeight="1">
      <c r="A114" s="75"/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</row>
    <row r="115" spans="1:37" ht="15.75" customHeight="1">
      <c r="A115" s="75"/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</row>
    <row r="116" spans="1:37" ht="15.75" customHeight="1">
      <c r="A116" s="75"/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</row>
    <row r="117" spans="1:37" ht="15.75" customHeight="1">
      <c r="A117" s="75"/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</row>
    <row r="118" spans="1:37" ht="15.75" customHeight="1">
      <c r="A118" s="75"/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</row>
    <row r="119" spans="1:37" ht="15.75" customHeight="1">
      <c r="A119" s="75"/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</row>
    <row r="120" spans="1:37" ht="15.75" customHeight="1">
      <c r="A120" s="75"/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</row>
    <row r="121" spans="1:37" ht="15.75" customHeight="1">
      <c r="A121" s="75"/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</row>
    <row r="122" spans="1:37" ht="15.75" customHeight="1">
      <c r="A122" s="75"/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</row>
    <row r="123" spans="1:37" ht="15.75" customHeight="1">
      <c r="A123" s="75"/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</row>
    <row r="124" spans="1:37" ht="15.75" customHeight="1">
      <c r="A124" s="75"/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</row>
    <row r="125" spans="1:37" ht="15.75" customHeight="1">
      <c r="A125" s="75"/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</row>
    <row r="126" spans="1:37" ht="15.75" customHeight="1">
      <c r="A126" s="75"/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</row>
    <row r="127" spans="1:37" ht="15.75" customHeight="1">
      <c r="A127" s="75"/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</row>
    <row r="128" spans="1:37" ht="15.75" customHeight="1">
      <c r="A128" s="75"/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</row>
    <row r="129" spans="1:37" ht="15.75" customHeight="1">
      <c r="A129" s="75"/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</row>
    <row r="130" spans="1:37" ht="15.75" customHeight="1">
      <c r="A130" s="75"/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</row>
    <row r="131" spans="1:37" ht="15.75" customHeight="1">
      <c r="A131" s="75"/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</row>
    <row r="132" spans="1:37" ht="15.75" customHeight="1">
      <c r="A132" s="75"/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</row>
    <row r="133" spans="1:37" ht="15.75" customHeight="1">
      <c r="A133" s="75"/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</row>
    <row r="134" spans="1:37" ht="15.75" customHeight="1">
      <c r="A134" s="75"/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</row>
    <row r="135" spans="1:37" ht="15.75" customHeight="1">
      <c r="A135" s="75"/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</row>
    <row r="136" spans="1:37" ht="15.75" customHeight="1">
      <c r="A136" s="75"/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</row>
    <row r="137" spans="1:37" ht="15.75" customHeight="1">
      <c r="A137" s="75"/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</row>
    <row r="138" spans="1:37" ht="15.75" customHeight="1">
      <c r="A138" s="75"/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</row>
    <row r="139" spans="1:37" ht="15.75" customHeight="1">
      <c r="A139" s="75"/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</row>
    <row r="140" spans="1:37" ht="15.75" customHeight="1">
      <c r="A140" s="75"/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</row>
    <row r="141" spans="1:37" ht="15.75" customHeight="1">
      <c r="A141" s="75"/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</row>
    <row r="142" spans="1:37" ht="15.75" customHeight="1">
      <c r="A142" s="75"/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</row>
    <row r="143" spans="1:37" ht="15.75" customHeight="1">
      <c r="A143" s="75"/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</row>
    <row r="144" spans="1:37" ht="15.75" customHeight="1">
      <c r="A144" s="75"/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</row>
    <row r="145" spans="1:37" ht="15.75" customHeight="1">
      <c r="A145" s="75"/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</row>
    <row r="146" spans="1:37" ht="15.75" customHeight="1">
      <c r="A146" s="75"/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</row>
    <row r="147" spans="1:37" ht="15.75" customHeight="1">
      <c r="A147" s="75"/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</row>
    <row r="148" spans="1:37" ht="15.75" customHeight="1">
      <c r="A148" s="75"/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</row>
    <row r="149" spans="1:37" ht="15.75" customHeight="1">
      <c r="A149" s="75"/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</row>
    <row r="150" spans="1:37" ht="15.75" customHeight="1">
      <c r="A150" s="75"/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</row>
    <row r="151" spans="1:37" ht="15.75" customHeight="1">
      <c r="A151" s="75"/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</row>
    <row r="152" spans="1:37" ht="15.75" customHeight="1">
      <c r="A152" s="75"/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</row>
    <row r="153" spans="1:37" ht="15.75" customHeight="1">
      <c r="A153" s="75"/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</row>
    <row r="154" spans="1:37" ht="15.75" customHeight="1">
      <c r="A154" s="75"/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</row>
    <row r="155" spans="1:37" ht="15.75" customHeight="1">
      <c r="A155" s="75"/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</row>
    <row r="156" spans="1:37" ht="15.75" customHeight="1">
      <c r="A156" s="75"/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</row>
    <row r="157" spans="1:37" ht="15.75" customHeight="1">
      <c r="A157" s="75"/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</row>
    <row r="158" spans="1:37" ht="15.75" customHeight="1">
      <c r="A158" s="75"/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</row>
    <row r="159" spans="1:37" ht="15.75" customHeight="1">
      <c r="A159" s="75"/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</row>
    <row r="160" spans="1:37" ht="15.75" customHeight="1">
      <c r="A160" s="75"/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</row>
    <row r="161" spans="1:37" ht="15.75" customHeight="1">
      <c r="A161" s="75"/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</row>
    <row r="162" spans="1:37" ht="15.75" customHeight="1">
      <c r="A162" s="75"/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</row>
    <row r="163" spans="1:37" ht="15.75" customHeight="1">
      <c r="A163" s="75"/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</row>
    <row r="164" spans="1:37" ht="15.75" customHeight="1">
      <c r="A164" s="75"/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</row>
    <row r="165" spans="1:37" ht="15.75" customHeight="1">
      <c r="A165" s="75"/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</row>
    <row r="166" spans="1:37" ht="15.75" customHeight="1">
      <c r="A166" s="75"/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</row>
    <row r="167" spans="1:37" ht="15.75" customHeight="1">
      <c r="A167" s="75"/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</row>
    <row r="168" spans="1:37" ht="15.75" customHeight="1">
      <c r="A168" s="75"/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</row>
    <row r="169" spans="1:37" ht="15.75" customHeight="1">
      <c r="A169" s="75"/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</row>
    <row r="170" spans="1:37" ht="15.75" customHeight="1">
      <c r="A170" s="75"/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</row>
    <row r="171" spans="1:37" ht="15.75" customHeight="1">
      <c r="A171" s="75"/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</row>
    <row r="172" spans="1:37" ht="15.75" customHeight="1">
      <c r="A172" s="75"/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</row>
    <row r="173" spans="1:37" ht="15.75" customHeight="1">
      <c r="A173" s="75"/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</row>
    <row r="174" spans="1:37" ht="15.75" customHeight="1">
      <c r="A174" s="75"/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</row>
    <row r="175" spans="1:37" ht="15.75" customHeight="1">
      <c r="A175" s="75"/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</row>
    <row r="176" spans="1:37" ht="15.75" customHeight="1">
      <c r="A176" s="75"/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</row>
    <row r="177" spans="1:37" ht="15.75" customHeight="1">
      <c r="A177" s="75"/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</row>
    <row r="178" spans="1:37" ht="15.75" customHeight="1">
      <c r="A178" s="75"/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</row>
    <row r="179" spans="1:37" ht="15.75" customHeight="1">
      <c r="A179" s="75"/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</row>
    <row r="180" spans="1:37" ht="15.75" customHeight="1">
      <c r="A180" s="75"/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</row>
    <row r="181" spans="1:37" ht="15.75" customHeight="1">
      <c r="A181" s="75"/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</row>
    <row r="182" spans="1:37" ht="15.75" customHeight="1">
      <c r="A182" s="75"/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</row>
    <row r="183" spans="1:37" ht="15.75" customHeight="1">
      <c r="A183" s="75"/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</row>
    <row r="184" spans="1:37" ht="15.75" customHeight="1">
      <c r="A184" s="75"/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</row>
    <row r="185" spans="1:37" ht="15.75" customHeight="1">
      <c r="A185" s="75"/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</row>
    <row r="186" spans="1:37" ht="15.75" customHeight="1">
      <c r="A186" s="75"/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</row>
    <row r="187" spans="1:37" ht="15.75" customHeight="1">
      <c r="A187" s="75"/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</row>
    <row r="188" spans="1:37" ht="15.75" customHeight="1">
      <c r="A188" s="75"/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</row>
    <row r="189" spans="1:37" ht="15.75" customHeight="1">
      <c r="A189" s="75"/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</row>
    <row r="190" spans="1:37" ht="15.75" customHeight="1">
      <c r="A190" s="75"/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</row>
    <row r="191" spans="1:37" ht="15.75" customHeight="1">
      <c r="A191" s="75"/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</row>
    <row r="192" spans="1:37" ht="15.75" customHeight="1">
      <c r="A192" s="75"/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</row>
    <row r="193" spans="1:37" ht="15.75" customHeight="1">
      <c r="A193" s="75"/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</row>
    <row r="194" spans="1:37" ht="15.75" customHeight="1">
      <c r="A194" s="75"/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</row>
    <row r="195" spans="1:37" ht="15.75" customHeight="1">
      <c r="A195" s="75"/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</row>
    <row r="196" spans="1:37" ht="15.75" customHeight="1">
      <c r="A196" s="75"/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</row>
    <row r="197" spans="1:37" ht="15.75" customHeight="1">
      <c r="A197" s="75"/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</row>
    <row r="198" spans="1:37" ht="15.75" customHeight="1">
      <c r="A198" s="75"/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</row>
    <row r="199" spans="1:37" ht="15.75" customHeight="1">
      <c r="A199" s="75"/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</row>
    <row r="200" spans="1:37" ht="15.75" customHeight="1">
      <c r="A200" s="75"/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</row>
    <row r="201" spans="1:37" ht="15.75" customHeight="1">
      <c r="A201" s="75"/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</row>
    <row r="202" spans="1:37" ht="15.75" customHeight="1">
      <c r="A202" s="75"/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</row>
    <row r="203" spans="1:37" ht="15.75" customHeight="1">
      <c r="A203" s="75"/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</row>
    <row r="204" spans="1:37" ht="15.75" customHeight="1">
      <c r="A204" s="75"/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</row>
    <row r="205" spans="1:37" ht="15.75" customHeight="1">
      <c r="A205" s="75"/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</row>
    <row r="206" spans="1:37" ht="15.75" customHeight="1">
      <c r="A206" s="75"/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</row>
    <row r="207" spans="1:37" ht="15.75" customHeight="1">
      <c r="A207" s="75"/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</row>
    <row r="208" spans="1:37" ht="15.75" customHeight="1">
      <c r="A208" s="75"/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</row>
    <row r="209" spans="1:37" ht="15.75" customHeight="1">
      <c r="A209" s="75"/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</row>
    <row r="210" spans="1:37" ht="15.75" customHeight="1">
      <c r="A210" s="75"/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</row>
    <row r="211" spans="1:37" ht="15.75" customHeight="1">
      <c r="A211" s="75"/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</row>
    <row r="212" spans="1:37" ht="15.75" customHeight="1">
      <c r="A212" s="75"/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</row>
    <row r="213" spans="1:37" ht="15.75" customHeight="1">
      <c r="A213" s="75"/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</row>
    <row r="214" spans="1:37" ht="15.75" customHeight="1">
      <c r="A214" s="75"/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</row>
    <row r="215" spans="1:37" ht="15.75" customHeight="1">
      <c r="A215" s="75"/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</row>
    <row r="216" spans="1:37" ht="15.75" customHeight="1">
      <c r="A216" s="75"/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</row>
    <row r="217" spans="1:37" ht="15.75" customHeight="1">
      <c r="A217" s="75"/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</row>
    <row r="218" spans="1:37" ht="15.75" customHeight="1">
      <c r="A218" s="75"/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</row>
    <row r="219" spans="1:37" ht="15.75" customHeight="1">
      <c r="A219" s="75"/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</row>
    <row r="220" spans="1:37" ht="15.75" customHeight="1">
      <c r="A220" s="75"/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</row>
    <row r="221" spans="1:37" ht="15.75" customHeight="1">
      <c r="A221" s="75"/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</row>
    <row r="222" spans="1:37" ht="15.75" customHeight="1">
      <c r="A222" s="75"/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</row>
    <row r="223" spans="1:37" ht="15.75" customHeight="1">
      <c r="A223" s="75"/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</row>
    <row r="224" spans="1:37" ht="15.75" customHeight="1">
      <c r="A224" s="75"/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</row>
    <row r="225" spans="1:37" ht="15.75" customHeight="1">
      <c r="A225" s="75"/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</row>
    <row r="226" spans="1:37" ht="15.75" customHeight="1">
      <c r="A226" s="75"/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</row>
    <row r="227" spans="1:37" ht="15.75" customHeight="1">
      <c r="A227" s="75"/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</row>
    <row r="228" spans="1:37" ht="15.75" customHeight="1">
      <c r="A228" s="75"/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</row>
    <row r="229" spans="1:37" ht="15.75" customHeight="1">
      <c r="A229" s="75"/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</row>
    <row r="230" spans="1:37" ht="15.75" customHeight="1">
      <c r="A230" s="75"/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</row>
    <row r="231" spans="1:37" ht="15.75" customHeight="1">
      <c r="A231" s="75"/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</row>
    <row r="232" spans="1:37" ht="15.75" customHeight="1">
      <c r="A232" s="75"/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</row>
    <row r="233" spans="1:37" ht="15.75" customHeight="1">
      <c r="A233" s="75"/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</row>
    <row r="234" spans="1:37" ht="15.75" customHeight="1">
      <c r="A234" s="75"/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</row>
    <row r="235" spans="1:37" ht="15.75" customHeight="1">
      <c r="A235" s="75"/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</row>
    <row r="236" spans="1:37" ht="15.75" customHeight="1"/>
    <row r="237" spans="1:37" ht="15.75" customHeight="1"/>
    <row r="238" spans="1:37" ht="15.75" customHeight="1"/>
    <row r="239" spans="1:37" ht="15.75" customHeight="1"/>
    <row r="240" spans="1:3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">
    <mergeCell ref="A1:N1"/>
    <mergeCell ref="O1:AB1"/>
    <mergeCell ref="A2:N2"/>
    <mergeCell ref="O2:AB2"/>
    <mergeCell ref="AC1:AK1"/>
    <mergeCell ref="AC2:AK2"/>
    <mergeCell ref="A3:N3"/>
    <mergeCell ref="O3:AB3"/>
    <mergeCell ref="A4:N4"/>
    <mergeCell ref="O4:AB4"/>
    <mergeCell ref="AC3:AK3"/>
    <mergeCell ref="AC4:AK4"/>
    <mergeCell ref="AK5:AK6"/>
    <mergeCell ref="C5:H5"/>
    <mergeCell ref="I5:N5"/>
    <mergeCell ref="Q5:V5"/>
    <mergeCell ref="W5:AB5"/>
    <mergeCell ref="AF5:AF6"/>
    <mergeCell ref="AG5:AG6"/>
    <mergeCell ref="AH5:AH6"/>
    <mergeCell ref="AI5:AI6"/>
    <mergeCell ref="AJ5:AJ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75"/>
  <sheetViews>
    <sheetView topLeftCell="A88" zoomScale="76" zoomScaleNormal="76" workbookViewId="0">
      <selection activeCell="A100" sqref="A100:H100"/>
    </sheetView>
  </sheetViews>
  <sheetFormatPr defaultColWidth="14.42578125" defaultRowHeight="24.95" customHeight="1"/>
  <cols>
    <col min="1" max="1" width="18.7109375" style="76" customWidth="1"/>
    <col min="2" max="2" width="19.85546875" style="76" customWidth="1"/>
    <col min="3" max="3" width="13" style="76" customWidth="1"/>
    <col min="4" max="4" width="20.28515625" style="76" customWidth="1"/>
    <col min="5" max="5" width="15.28515625" style="76" customWidth="1"/>
    <col min="6" max="6" width="14.5703125" style="76" customWidth="1"/>
    <col min="7" max="7" width="14" style="76" customWidth="1"/>
    <col min="8" max="8" width="12.28515625" style="76" customWidth="1"/>
    <col min="9" max="16384" width="14.42578125" style="76"/>
  </cols>
  <sheetData>
    <row r="1" spans="1:8" ht="24.95" customHeight="1">
      <c r="A1" s="442" t="s">
        <v>49</v>
      </c>
      <c r="B1" s="456"/>
      <c r="C1" s="456"/>
      <c r="D1" s="456"/>
      <c r="E1" s="456"/>
      <c r="F1" s="456"/>
      <c r="G1" s="456"/>
      <c r="H1" s="456"/>
    </row>
    <row r="2" spans="1:8" ht="24.95" customHeight="1">
      <c r="A2" s="442" t="s">
        <v>50</v>
      </c>
      <c r="B2" s="456"/>
      <c r="C2" s="456"/>
      <c r="D2" s="456"/>
      <c r="E2" s="456"/>
      <c r="F2" s="456"/>
      <c r="G2" s="456"/>
      <c r="H2" s="456"/>
    </row>
    <row r="3" spans="1:8" ht="24.95" customHeight="1">
      <c r="A3" s="442" t="s">
        <v>51</v>
      </c>
      <c r="B3" s="456"/>
      <c r="C3" s="456"/>
      <c r="D3" s="456"/>
      <c r="E3" s="456"/>
      <c r="F3" s="456"/>
      <c r="G3" s="456"/>
      <c r="H3" s="456"/>
    </row>
    <row r="4" spans="1:8" ht="24.95" customHeight="1">
      <c r="A4" s="442" t="s">
        <v>130</v>
      </c>
      <c r="B4" s="456"/>
      <c r="C4" s="456"/>
      <c r="D4" s="456"/>
      <c r="E4" s="456"/>
      <c r="F4" s="456"/>
      <c r="G4" s="456"/>
      <c r="H4" s="456"/>
    </row>
    <row r="5" spans="1:8" ht="24.95" customHeight="1">
      <c r="A5" s="442" t="s">
        <v>131</v>
      </c>
      <c r="B5" s="456"/>
      <c r="C5" s="456"/>
      <c r="D5" s="456"/>
      <c r="E5" s="456"/>
      <c r="F5" s="456"/>
      <c r="G5" s="456"/>
      <c r="H5" s="456"/>
    </row>
    <row r="6" spans="1:8" ht="24.95" customHeight="1">
      <c r="A6" s="453" t="s">
        <v>55</v>
      </c>
      <c r="B6" s="454"/>
      <c r="C6" s="455" t="s">
        <v>56</v>
      </c>
      <c r="D6" s="456"/>
      <c r="E6" s="456"/>
      <c r="F6" s="77"/>
      <c r="G6" s="442"/>
      <c r="H6" s="456"/>
    </row>
    <row r="7" spans="1:8" ht="24.95" customHeight="1">
      <c r="A7" s="453" t="s">
        <v>4</v>
      </c>
      <c r="B7" s="454"/>
      <c r="C7" s="455" t="s">
        <v>222</v>
      </c>
      <c r="D7" s="456"/>
      <c r="E7" s="456"/>
      <c r="F7" s="78" t="s">
        <v>132</v>
      </c>
      <c r="G7" s="442">
        <v>1</v>
      </c>
      <c r="H7" s="456"/>
    </row>
    <row r="8" spans="1:8" ht="24.95" customHeight="1">
      <c r="A8" s="453" t="s">
        <v>133</v>
      </c>
      <c r="B8" s="454"/>
      <c r="C8" s="455" t="s">
        <v>62</v>
      </c>
      <c r="D8" s="456"/>
      <c r="E8" s="456"/>
      <c r="F8" s="77"/>
      <c r="G8" s="442"/>
      <c r="H8" s="456"/>
    </row>
    <row r="9" spans="1:8" ht="24.95" customHeight="1">
      <c r="A9" s="77" t="s">
        <v>134</v>
      </c>
      <c r="B9" s="77"/>
      <c r="C9" s="455" t="s">
        <v>60</v>
      </c>
      <c r="D9" s="456"/>
      <c r="E9" s="456"/>
      <c r="F9" s="77" t="s">
        <v>135</v>
      </c>
      <c r="G9" s="442">
        <v>1255</v>
      </c>
      <c r="H9" s="456"/>
    </row>
    <row r="10" spans="1:8" ht="24.95" customHeight="1">
      <c r="A10" s="442" t="s">
        <v>136</v>
      </c>
      <c r="B10" s="439"/>
      <c r="C10" s="439"/>
      <c r="D10" s="439"/>
      <c r="E10" s="439"/>
      <c r="F10" s="439"/>
      <c r="G10" s="439"/>
      <c r="H10" s="439"/>
    </row>
    <row r="11" spans="1:8" ht="24.95" customHeight="1">
      <c r="A11" s="442" t="s">
        <v>119</v>
      </c>
      <c r="B11" s="439"/>
      <c r="C11" s="439"/>
      <c r="D11" s="439"/>
      <c r="E11" s="439"/>
      <c r="F11" s="439"/>
      <c r="G11" s="439"/>
      <c r="H11" s="439"/>
    </row>
    <row r="12" spans="1:8" ht="24.95" customHeight="1">
      <c r="A12" s="450" t="s">
        <v>63</v>
      </c>
      <c r="B12" s="450" t="s">
        <v>64</v>
      </c>
      <c r="C12" s="451" t="s">
        <v>121</v>
      </c>
      <c r="D12" s="451" t="s">
        <v>137</v>
      </c>
      <c r="E12" s="451" t="s">
        <v>123</v>
      </c>
      <c r="F12" s="451" t="s">
        <v>124</v>
      </c>
      <c r="G12" s="451" t="s">
        <v>125</v>
      </c>
      <c r="H12" s="451" t="s">
        <v>12</v>
      </c>
    </row>
    <row r="13" spans="1:8" ht="24.95" customHeight="1">
      <c r="A13" s="439"/>
      <c r="B13" s="439"/>
      <c r="C13" s="452"/>
      <c r="D13" s="452"/>
      <c r="E13" s="452"/>
      <c r="F13" s="452"/>
      <c r="G13" s="452"/>
      <c r="H13" s="452"/>
    </row>
    <row r="14" spans="1:8" ht="24.95" customHeight="1">
      <c r="A14" s="439"/>
      <c r="B14" s="439"/>
      <c r="C14" s="452"/>
      <c r="D14" s="452"/>
      <c r="E14" s="452"/>
      <c r="F14" s="452"/>
      <c r="G14" s="452"/>
      <c r="H14" s="452"/>
    </row>
    <row r="15" spans="1:8" ht="24.95" customHeight="1">
      <c r="A15" s="79">
        <v>1</v>
      </c>
      <c r="B15" s="78" t="s">
        <v>5</v>
      </c>
      <c r="C15" s="80" t="s">
        <v>223</v>
      </c>
      <c r="D15" s="80" t="s">
        <v>218</v>
      </c>
      <c r="E15" s="81" t="s">
        <v>218</v>
      </c>
      <c r="F15" s="80">
        <v>77</v>
      </c>
      <c r="G15" s="82">
        <v>96.75</v>
      </c>
      <c r="H15" s="83" t="str">
        <f t="shared" ref="H15:H18" si="0">IF(G15&gt;=91,"A1",IF(G15&gt;=81,"A2",IF(G15&gt;=71,"B1",IF(G15&gt;=61,"B2",IF(G15&gt;=51,"C1",IF(G15&gt;=41,"C2",IF(G15&gt;=33,"D","E")))))))</f>
        <v>A1</v>
      </c>
    </row>
    <row r="16" spans="1:8" ht="24.95" customHeight="1">
      <c r="A16" s="79">
        <v>2</v>
      </c>
      <c r="B16" s="78" t="s">
        <v>6</v>
      </c>
      <c r="C16" s="84">
        <v>9.75</v>
      </c>
      <c r="D16" s="80" t="s">
        <v>218</v>
      </c>
      <c r="E16" s="81" t="s">
        <v>218</v>
      </c>
      <c r="F16" s="85">
        <v>72</v>
      </c>
      <c r="G16" s="82">
        <f t="shared" ref="G16:G19" si="1">C16+D16+E16+F16</f>
        <v>91.75</v>
      </c>
      <c r="H16" s="83" t="str">
        <f t="shared" si="0"/>
        <v>A1</v>
      </c>
    </row>
    <row r="17" spans="1:8" ht="24.95" customHeight="1">
      <c r="A17" s="79">
        <v>3</v>
      </c>
      <c r="B17" s="78" t="s">
        <v>7</v>
      </c>
      <c r="C17" s="86">
        <v>10</v>
      </c>
      <c r="D17" s="80" t="s">
        <v>218</v>
      </c>
      <c r="E17" s="81" t="s">
        <v>218</v>
      </c>
      <c r="F17" s="86">
        <v>75</v>
      </c>
      <c r="G17" s="87">
        <f t="shared" si="1"/>
        <v>95</v>
      </c>
      <c r="H17" s="83" t="str">
        <f t="shared" si="0"/>
        <v>A1</v>
      </c>
    </row>
    <row r="18" spans="1:8" ht="24.95" customHeight="1">
      <c r="A18" s="79">
        <v>4</v>
      </c>
      <c r="B18" s="78" t="s">
        <v>8</v>
      </c>
      <c r="C18" s="85">
        <v>9.75</v>
      </c>
      <c r="D18" s="80" t="s">
        <v>218</v>
      </c>
      <c r="E18" s="81" t="s">
        <v>218</v>
      </c>
      <c r="F18" s="85">
        <v>77</v>
      </c>
      <c r="G18" s="82">
        <f t="shared" si="1"/>
        <v>96.75</v>
      </c>
      <c r="H18" s="83" t="str">
        <f t="shared" si="0"/>
        <v>A1</v>
      </c>
    </row>
    <row r="19" spans="1:8" ht="24.95" customHeight="1">
      <c r="A19" s="79">
        <v>5</v>
      </c>
      <c r="B19" s="88" t="s">
        <v>224</v>
      </c>
      <c r="C19" s="79"/>
      <c r="D19" s="89"/>
      <c r="E19" s="90"/>
      <c r="F19" s="79">
        <v>50</v>
      </c>
      <c r="G19" s="87">
        <f t="shared" si="1"/>
        <v>50</v>
      </c>
      <c r="H19" s="83"/>
    </row>
    <row r="20" spans="1:8" ht="24.95" customHeight="1">
      <c r="A20" s="79">
        <v>6</v>
      </c>
      <c r="B20" s="77" t="s">
        <v>138</v>
      </c>
      <c r="C20" s="91"/>
      <c r="D20" s="91"/>
      <c r="E20" s="91"/>
      <c r="F20" s="83" t="s">
        <v>225</v>
      </c>
      <c r="G20" s="87"/>
      <c r="H20" s="83"/>
    </row>
    <row r="21" spans="1:8" ht="24.95" customHeight="1">
      <c r="A21" s="79">
        <v>7</v>
      </c>
      <c r="B21" s="77" t="s">
        <v>139</v>
      </c>
      <c r="C21" s="91"/>
      <c r="D21" s="91"/>
      <c r="E21" s="91"/>
      <c r="F21" s="83" t="s">
        <v>225</v>
      </c>
      <c r="G21" s="87"/>
      <c r="H21" s="83"/>
    </row>
    <row r="22" spans="1:8" ht="24.95" customHeight="1">
      <c r="A22" s="77" t="s">
        <v>10</v>
      </c>
      <c r="B22" s="77"/>
      <c r="C22" s="91"/>
      <c r="D22" s="91"/>
      <c r="E22" s="91"/>
      <c r="F22" s="83"/>
      <c r="G22" s="82">
        <f>SUM(G15:G19)</f>
        <v>430.25</v>
      </c>
      <c r="H22" s="83"/>
    </row>
    <row r="23" spans="1:8" ht="24.95" customHeight="1">
      <c r="A23" s="77" t="s">
        <v>140</v>
      </c>
      <c r="B23" s="77"/>
      <c r="C23" s="91"/>
      <c r="D23" s="91"/>
      <c r="E23" s="91"/>
      <c r="F23" s="83"/>
      <c r="G23" s="82">
        <f>G22/450*100</f>
        <v>95.611111111111114</v>
      </c>
      <c r="H23" s="83" t="str">
        <f>IF(G23&gt;=91,"A1",IF(G23&gt;=81,"A2",IF(G23&gt;=71,"B1",IF(G23&gt;=61,"B2",IF(G23&gt;=51,"C1",IF(G23&gt;=41,"C2",IF(G23&gt;=33,"D","E")))))))</f>
        <v>A1</v>
      </c>
    </row>
    <row r="24" spans="1:8" ht="24.95" customHeight="1">
      <c r="A24" s="448" t="s">
        <v>226</v>
      </c>
      <c r="B24" s="439"/>
      <c r="C24" s="439"/>
      <c r="D24" s="439"/>
      <c r="E24" s="439"/>
      <c r="F24" s="439"/>
      <c r="G24" s="439"/>
      <c r="H24" s="439"/>
    </row>
    <row r="25" spans="1:8" ht="45" customHeight="1">
      <c r="A25" s="449" t="s">
        <v>227</v>
      </c>
      <c r="B25" s="449"/>
      <c r="C25" s="449"/>
      <c r="D25" s="449"/>
      <c r="E25" s="449"/>
      <c r="F25" s="449"/>
      <c r="G25" s="449"/>
      <c r="H25" s="449"/>
    </row>
    <row r="26" spans="1:8" ht="24.95" customHeight="1">
      <c r="A26" s="445" t="s">
        <v>228</v>
      </c>
      <c r="B26" s="445"/>
      <c r="C26" s="445"/>
      <c r="D26" s="445"/>
      <c r="E26" s="445"/>
      <c r="F26" s="445"/>
      <c r="G26" s="445"/>
      <c r="H26" s="445"/>
    </row>
    <row r="27" spans="1:8" ht="24.95" customHeight="1">
      <c r="A27" s="445" t="s">
        <v>229</v>
      </c>
      <c r="B27" s="445"/>
      <c r="C27" s="445"/>
      <c r="D27" s="445"/>
      <c r="E27" s="445"/>
      <c r="F27" s="445"/>
      <c r="G27" s="445" t="s">
        <v>230</v>
      </c>
      <c r="H27" s="445"/>
    </row>
    <row r="28" spans="1:8" ht="24.95" customHeight="1">
      <c r="A28" s="92" t="s">
        <v>231</v>
      </c>
      <c r="B28" s="92"/>
      <c r="C28" s="92"/>
      <c r="D28" s="92"/>
      <c r="E28" s="92"/>
      <c r="F28" s="93"/>
      <c r="G28" s="93" t="s">
        <v>232</v>
      </c>
      <c r="H28" s="93"/>
    </row>
    <row r="29" spans="1:8" ht="24.95" customHeight="1">
      <c r="A29" s="445" t="s">
        <v>233</v>
      </c>
      <c r="B29" s="445"/>
      <c r="C29" s="445"/>
      <c r="D29" s="445"/>
      <c r="E29" s="445"/>
      <c r="F29" s="445"/>
      <c r="G29" s="94"/>
      <c r="H29" s="94"/>
    </row>
    <row r="30" spans="1:8" ht="24.95" customHeight="1">
      <c r="A30" s="445" t="s">
        <v>229</v>
      </c>
      <c r="B30" s="445"/>
      <c r="C30" s="445"/>
      <c r="D30" s="445"/>
      <c r="E30" s="445"/>
      <c r="F30" s="445"/>
      <c r="G30" s="445" t="s">
        <v>230</v>
      </c>
      <c r="H30" s="445"/>
    </row>
    <row r="31" spans="1:8" ht="24.95" customHeight="1">
      <c r="A31" s="447" t="s">
        <v>234</v>
      </c>
      <c r="B31" s="447"/>
      <c r="C31" s="447"/>
      <c r="D31" s="447"/>
      <c r="E31" s="447"/>
      <c r="F31" s="447"/>
      <c r="G31" s="94" t="s">
        <v>232</v>
      </c>
      <c r="H31" s="94"/>
    </row>
    <row r="32" spans="1:8" ht="24.95" customHeight="1">
      <c r="A32" s="447" t="s">
        <v>235</v>
      </c>
      <c r="B32" s="447"/>
      <c r="C32" s="447"/>
      <c r="D32" s="447"/>
      <c r="E32" s="447"/>
      <c r="F32" s="447"/>
      <c r="G32" s="93" t="s">
        <v>236</v>
      </c>
      <c r="H32" s="93"/>
    </row>
    <row r="33" spans="1:8" ht="24.95" customHeight="1">
      <c r="A33" s="447" t="s">
        <v>237</v>
      </c>
      <c r="B33" s="447"/>
      <c r="C33" s="447"/>
      <c r="D33" s="447"/>
      <c r="E33" s="447"/>
      <c r="F33" s="447"/>
      <c r="G33" s="95" t="s">
        <v>236</v>
      </c>
      <c r="H33" s="93"/>
    </row>
    <row r="34" spans="1:8" ht="24.95" customHeight="1">
      <c r="A34" s="447" t="s">
        <v>238</v>
      </c>
      <c r="B34" s="447"/>
      <c r="C34" s="447"/>
      <c r="D34" s="447"/>
      <c r="E34" s="447"/>
      <c r="F34" s="447"/>
      <c r="G34" s="95" t="s">
        <v>232</v>
      </c>
      <c r="H34" s="93"/>
    </row>
    <row r="35" spans="1:8" ht="24.95" customHeight="1">
      <c r="A35" s="445" t="s">
        <v>239</v>
      </c>
      <c r="B35" s="445"/>
      <c r="C35" s="445"/>
      <c r="D35" s="445"/>
      <c r="E35" s="445"/>
      <c r="F35" s="445"/>
      <c r="G35" s="445"/>
      <c r="H35" s="445"/>
    </row>
    <row r="36" spans="1:8" ht="24.95" customHeight="1">
      <c r="A36" s="445" t="s">
        <v>229</v>
      </c>
      <c r="B36" s="445"/>
      <c r="C36" s="445"/>
      <c r="D36" s="445"/>
      <c r="E36" s="445"/>
      <c r="F36" s="445"/>
      <c r="G36" s="445"/>
      <c r="H36" s="445"/>
    </row>
    <row r="37" spans="1:8" ht="24.95" customHeight="1">
      <c r="A37" s="92" t="s">
        <v>240</v>
      </c>
      <c r="B37" s="445" t="s">
        <v>241</v>
      </c>
      <c r="C37" s="445"/>
      <c r="D37" s="445"/>
      <c r="E37" s="445"/>
      <c r="F37" s="445"/>
      <c r="G37" s="445"/>
      <c r="H37" s="445"/>
    </row>
    <row r="38" spans="1:8" ht="24.95" customHeight="1">
      <c r="A38" s="96" t="s">
        <v>195</v>
      </c>
      <c r="B38" s="443" t="s">
        <v>242</v>
      </c>
      <c r="C38" s="444"/>
      <c r="D38" s="444"/>
      <c r="E38" s="444"/>
      <c r="F38" s="444"/>
      <c r="G38" s="444"/>
      <c r="H38" s="444"/>
    </row>
    <row r="39" spans="1:8" ht="24.95" customHeight="1">
      <c r="A39" s="445" t="s">
        <v>243</v>
      </c>
      <c r="B39" s="445"/>
      <c r="C39" s="445"/>
      <c r="D39" s="445"/>
      <c r="E39" s="96"/>
      <c r="F39" s="97"/>
      <c r="G39" s="94" t="s">
        <v>244</v>
      </c>
      <c r="H39" s="97"/>
    </row>
    <row r="40" spans="1:8" ht="39" customHeight="1">
      <c r="A40" s="98" t="s">
        <v>245</v>
      </c>
      <c r="B40" s="99" t="s">
        <v>12</v>
      </c>
      <c r="C40" s="100" t="s">
        <v>245</v>
      </c>
      <c r="D40" s="99" t="s">
        <v>12</v>
      </c>
      <c r="E40" s="101"/>
      <c r="F40" s="446" t="s">
        <v>246</v>
      </c>
      <c r="G40" s="446"/>
      <c r="H40" s="102" t="s">
        <v>12</v>
      </c>
    </row>
    <row r="41" spans="1:8" ht="24.95" customHeight="1">
      <c r="A41" s="103" t="s">
        <v>247</v>
      </c>
      <c r="B41" s="103" t="s">
        <v>221</v>
      </c>
      <c r="C41" s="103" t="s">
        <v>248</v>
      </c>
      <c r="D41" s="103" t="s">
        <v>249</v>
      </c>
      <c r="E41" s="97"/>
      <c r="F41" s="437">
        <v>3</v>
      </c>
      <c r="G41" s="437"/>
      <c r="H41" s="103" t="s">
        <v>236</v>
      </c>
    </row>
    <row r="42" spans="1:8" ht="24.95" customHeight="1">
      <c r="A42" s="103" t="s">
        <v>250</v>
      </c>
      <c r="B42" s="103" t="s">
        <v>251</v>
      </c>
      <c r="C42" s="103" t="s">
        <v>252</v>
      </c>
      <c r="D42" s="103" t="s">
        <v>253</v>
      </c>
      <c r="E42" s="97"/>
      <c r="F42" s="437">
        <v>2</v>
      </c>
      <c r="G42" s="437"/>
      <c r="H42" s="103" t="s">
        <v>232</v>
      </c>
    </row>
    <row r="43" spans="1:8" ht="24.95" customHeight="1">
      <c r="A43" s="103" t="s">
        <v>254</v>
      </c>
      <c r="B43" s="103" t="s">
        <v>255</v>
      </c>
      <c r="C43" s="103" t="s">
        <v>256</v>
      </c>
      <c r="D43" s="103" t="s">
        <v>257</v>
      </c>
      <c r="E43" s="97"/>
      <c r="F43" s="437">
        <v>1</v>
      </c>
      <c r="G43" s="437"/>
      <c r="H43" s="103" t="s">
        <v>258</v>
      </c>
    </row>
    <row r="44" spans="1:8" ht="24.95" customHeight="1">
      <c r="A44" s="103" t="s">
        <v>259</v>
      </c>
      <c r="B44" s="103" t="s">
        <v>260</v>
      </c>
      <c r="C44" s="103" t="s">
        <v>261</v>
      </c>
      <c r="D44" s="103" t="s">
        <v>262</v>
      </c>
      <c r="E44" s="104"/>
      <c r="F44" s="437"/>
      <c r="G44" s="437"/>
      <c r="H44" s="104"/>
    </row>
    <row r="45" spans="1:8" ht="87" customHeight="1">
      <c r="A45" s="438">
        <v>45206</v>
      </c>
      <c r="B45" s="439"/>
      <c r="C45" s="440" t="s">
        <v>141</v>
      </c>
      <c r="D45" s="441"/>
      <c r="E45" s="441"/>
      <c r="F45" s="441"/>
      <c r="G45" s="442" t="s">
        <v>142</v>
      </c>
      <c r="H45" s="439"/>
    </row>
    <row r="46" spans="1:8" ht="24.95" customHeight="1">
      <c r="A46" s="442" t="s">
        <v>49</v>
      </c>
      <c r="B46" s="456"/>
      <c r="C46" s="456"/>
      <c r="D46" s="456"/>
      <c r="E46" s="456"/>
      <c r="F46" s="456"/>
      <c r="G46" s="456"/>
      <c r="H46" s="456"/>
    </row>
    <row r="47" spans="1:8" ht="24.95" customHeight="1">
      <c r="A47" s="442" t="s">
        <v>50</v>
      </c>
      <c r="B47" s="456"/>
      <c r="C47" s="456"/>
      <c r="D47" s="456"/>
      <c r="E47" s="456"/>
      <c r="F47" s="456"/>
      <c r="G47" s="456"/>
      <c r="H47" s="456"/>
    </row>
    <row r="48" spans="1:8" ht="24.95" customHeight="1">
      <c r="A48" s="442" t="s">
        <v>51</v>
      </c>
      <c r="B48" s="456"/>
      <c r="C48" s="456"/>
      <c r="D48" s="456"/>
      <c r="E48" s="456"/>
      <c r="F48" s="456"/>
      <c r="G48" s="456"/>
      <c r="H48" s="456"/>
    </row>
    <row r="49" spans="1:8" ht="24.95" customHeight="1">
      <c r="A49" s="442" t="s">
        <v>130</v>
      </c>
      <c r="B49" s="456"/>
      <c r="C49" s="456"/>
      <c r="D49" s="456"/>
      <c r="E49" s="456"/>
      <c r="F49" s="456"/>
      <c r="G49" s="456"/>
      <c r="H49" s="456"/>
    </row>
    <row r="50" spans="1:8" ht="24.95" customHeight="1">
      <c r="A50" s="442" t="s">
        <v>131</v>
      </c>
      <c r="B50" s="456"/>
      <c r="C50" s="456"/>
      <c r="D50" s="456"/>
      <c r="E50" s="456"/>
      <c r="F50" s="456"/>
      <c r="G50" s="456"/>
      <c r="H50" s="456"/>
    </row>
    <row r="51" spans="1:8" ht="24.95" customHeight="1">
      <c r="A51" s="453" t="s">
        <v>55</v>
      </c>
      <c r="B51" s="454"/>
      <c r="C51" s="455" t="s">
        <v>56</v>
      </c>
      <c r="D51" s="456"/>
      <c r="E51" s="456"/>
      <c r="F51" s="77"/>
      <c r="G51" s="442"/>
      <c r="H51" s="456"/>
    </row>
    <row r="52" spans="1:8" ht="24.95" customHeight="1">
      <c r="A52" s="453" t="s">
        <v>4</v>
      </c>
      <c r="B52" s="454"/>
      <c r="C52" s="455" t="s">
        <v>14</v>
      </c>
      <c r="D52" s="456"/>
      <c r="E52" s="456"/>
      <c r="F52" s="78" t="s">
        <v>132</v>
      </c>
      <c r="G52" s="442">
        <v>2</v>
      </c>
      <c r="H52" s="456"/>
    </row>
    <row r="53" spans="1:8" ht="24.95" customHeight="1">
      <c r="A53" s="453" t="s">
        <v>133</v>
      </c>
      <c r="B53" s="454"/>
      <c r="C53" s="455" t="s">
        <v>263</v>
      </c>
      <c r="D53" s="456"/>
      <c r="E53" s="456"/>
      <c r="F53" s="77"/>
      <c r="G53" s="442"/>
      <c r="H53" s="456"/>
    </row>
    <row r="54" spans="1:8" ht="24.95" customHeight="1">
      <c r="A54" s="77" t="s">
        <v>134</v>
      </c>
      <c r="B54" s="77"/>
      <c r="C54" s="455" t="s">
        <v>70</v>
      </c>
      <c r="D54" s="456"/>
      <c r="E54" s="456"/>
      <c r="F54" s="77" t="s">
        <v>135</v>
      </c>
      <c r="G54" s="442">
        <v>1430</v>
      </c>
      <c r="H54" s="456"/>
    </row>
    <row r="55" spans="1:8" ht="24.95" customHeight="1">
      <c r="A55" s="442" t="s">
        <v>136</v>
      </c>
      <c r="B55" s="439"/>
      <c r="C55" s="439"/>
      <c r="D55" s="439"/>
      <c r="E55" s="439"/>
      <c r="F55" s="439"/>
      <c r="G55" s="439"/>
      <c r="H55" s="439"/>
    </row>
    <row r="56" spans="1:8" ht="24.95" customHeight="1">
      <c r="A56" s="442" t="s">
        <v>119</v>
      </c>
      <c r="B56" s="439"/>
      <c r="C56" s="439"/>
      <c r="D56" s="439"/>
      <c r="E56" s="439"/>
      <c r="F56" s="439"/>
      <c r="G56" s="439"/>
      <c r="H56" s="439"/>
    </row>
    <row r="57" spans="1:8" ht="24.95" customHeight="1">
      <c r="A57" s="450" t="s">
        <v>63</v>
      </c>
      <c r="B57" s="450" t="s">
        <v>64</v>
      </c>
      <c r="C57" s="451" t="s">
        <v>121</v>
      </c>
      <c r="D57" s="451" t="s">
        <v>137</v>
      </c>
      <c r="E57" s="451" t="s">
        <v>123</v>
      </c>
      <c r="F57" s="451" t="s">
        <v>124</v>
      </c>
      <c r="G57" s="451" t="s">
        <v>125</v>
      </c>
      <c r="H57" s="451" t="s">
        <v>12</v>
      </c>
    </row>
    <row r="58" spans="1:8" ht="24.95" customHeight="1">
      <c r="A58" s="439"/>
      <c r="B58" s="439"/>
      <c r="C58" s="452"/>
      <c r="D58" s="452"/>
      <c r="E58" s="452"/>
      <c r="F58" s="452"/>
      <c r="G58" s="452"/>
      <c r="H58" s="452"/>
    </row>
    <row r="59" spans="1:8" ht="24.95" customHeight="1">
      <c r="A59" s="439"/>
      <c r="B59" s="439"/>
      <c r="C59" s="452"/>
      <c r="D59" s="452"/>
      <c r="E59" s="452"/>
      <c r="F59" s="452"/>
      <c r="G59" s="452"/>
      <c r="H59" s="452"/>
    </row>
    <row r="60" spans="1:8" ht="24.95" customHeight="1">
      <c r="A60" s="79">
        <v>1</v>
      </c>
      <c r="B60" s="78" t="s">
        <v>5</v>
      </c>
      <c r="C60" s="80" t="s">
        <v>219</v>
      </c>
      <c r="D60" s="80" t="s">
        <v>218</v>
      </c>
      <c r="E60" s="81" t="s">
        <v>218</v>
      </c>
      <c r="F60" s="80">
        <v>72</v>
      </c>
      <c r="G60" s="105">
        <f t="shared" ref="G60:G64" si="2">C60+D60+E60+F60</f>
        <v>90.5</v>
      </c>
      <c r="H60" s="83" t="str">
        <f t="shared" ref="H60:H63" si="3">IF(G60&gt;=91,"A1",IF(G60&gt;=81,"A2",IF(G60&gt;=71,"B1",IF(G60&gt;=61,"B2",IF(G60&gt;=51,"C1",IF(G60&gt;=41,"C2",IF(G60&gt;=33,"D","E")))))))</f>
        <v>A2</v>
      </c>
    </row>
    <row r="61" spans="1:8" ht="24.95" customHeight="1">
      <c r="A61" s="79">
        <v>2</v>
      </c>
      <c r="B61" s="78" t="s">
        <v>6</v>
      </c>
      <c r="C61" s="84">
        <v>9</v>
      </c>
      <c r="D61" s="80" t="s">
        <v>218</v>
      </c>
      <c r="E61" s="81" t="s">
        <v>218</v>
      </c>
      <c r="F61" s="85">
        <v>76</v>
      </c>
      <c r="G61" s="87">
        <f t="shared" si="2"/>
        <v>95</v>
      </c>
      <c r="H61" s="83" t="str">
        <f t="shared" si="3"/>
        <v>A1</v>
      </c>
    </row>
    <row r="62" spans="1:8" ht="24.95" customHeight="1">
      <c r="A62" s="79">
        <v>3</v>
      </c>
      <c r="B62" s="78" t="s">
        <v>7</v>
      </c>
      <c r="C62" s="86">
        <v>7.75</v>
      </c>
      <c r="D62" s="80" t="s">
        <v>218</v>
      </c>
      <c r="E62" s="81" t="s">
        <v>218</v>
      </c>
      <c r="F62" s="86">
        <v>73</v>
      </c>
      <c r="G62" s="82">
        <f t="shared" si="2"/>
        <v>90.75</v>
      </c>
      <c r="H62" s="83" t="str">
        <f t="shared" si="3"/>
        <v>A2</v>
      </c>
    </row>
    <row r="63" spans="1:8" ht="24.95" customHeight="1">
      <c r="A63" s="79">
        <v>4</v>
      </c>
      <c r="B63" s="78" t="s">
        <v>8</v>
      </c>
      <c r="C63" s="85">
        <v>9.5</v>
      </c>
      <c r="D63" s="80" t="s">
        <v>218</v>
      </c>
      <c r="E63" s="81" t="s">
        <v>218</v>
      </c>
      <c r="F63" s="85">
        <v>72</v>
      </c>
      <c r="G63" s="105">
        <f t="shared" si="2"/>
        <v>91.5</v>
      </c>
      <c r="H63" s="83" t="str">
        <f t="shared" si="3"/>
        <v>A1</v>
      </c>
    </row>
    <row r="64" spans="1:8" ht="24.95" customHeight="1">
      <c r="A64" s="79">
        <v>5</v>
      </c>
      <c r="B64" s="88" t="s">
        <v>224</v>
      </c>
      <c r="C64" s="79"/>
      <c r="D64" s="89"/>
      <c r="E64" s="90"/>
      <c r="F64" s="79">
        <v>44</v>
      </c>
      <c r="G64" s="87">
        <f t="shared" si="2"/>
        <v>44</v>
      </c>
      <c r="H64" s="83"/>
    </row>
    <row r="65" spans="1:8" ht="24.95" customHeight="1">
      <c r="A65" s="79">
        <v>6</v>
      </c>
      <c r="B65" s="77" t="s">
        <v>138</v>
      </c>
      <c r="C65" s="91"/>
      <c r="D65" s="91"/>
      <c r="E65" s="91"/>
      <c r="F65" s="83" t="s">
        <v>225</v>
      </c>
      <c r="G65" s="87"/>
      <c r="H65" s="83"/>
    </row>
    <row r="66" spans="1:8" ht="24.95" customHeight="1">
      <c r="A66" s="79">
        <v>7</v>
      </c>
      <c r="B66" s="77" t="s">
        <v>139</v>
      </c>
      <c r="C66" s="91"/>
      <c r="D66" s="91"/>
      <c r="E66" s="91"/>
      <c r="F66" s="83" t="s">
        <v>225</v>
      </c>
      <c r="G66" s="87"/>
      <c r="H66" s="83"/>
    </row>
    <row r="67" spans="1:8" ht="24.95" customHeight="1">
      <c r="A67" s="77" t="s">
        <v>10</v>
      </c>
      <c r="B67" s="77"/>
      <c r="C67" s="91"/>
      <c r="D67" s="91"/>
      <c r="E67" s="91"/>
      <c r="F67" s="83"/>
      <c r="G67" s="82">
        <f>SUM(G60:G64)</f>
        <v>411.75</v>
      </c>
      <c r="H67" s="83"/>
    </row>
    <row r="68" spans="1:8" ht="24.95" customHeight="1">
      <c r="A68" s="77" t="s">
        <v>140</v>
      </c>
      <c r="B68" s="77"/>
      <c r="C68" s="91"/>
      <c r="D68" s="91"/>
      <c r="E68" s="91"/>
      <c r="F68" s="83"/>
      <c r="G68" s="82">
        <f>G67/450*100</f>
        <v>91.5</v>
      </c>
      <c r="H68" s="83" t="str">
        <f>IF(G68&gt;=91,"A1",IF(G68&gt;=81,"A2",IF(G68&gt;=71,"B1",IF(G68&gt;=61,"B2",IF(G68&gt;=51,"C1",IF(G68&gt;=41,"C2",IF(G68&gt;=33,"D","E")))))))</f>
        <v>A1</v>
      </c>
    </row>
    <row r="69" spans="1:8" ht="24.95" customHeight="1">
      <c r="A69" s="448" t="s">
        <v>264</v>
      </c>
      <c r="B69" s="439"/>
      <c r="C69" s="439"/>
      <c r="D69" s="439"/>
      <c r="E69" s="439"/>
      <c r="F69" s="439"/>
      <c r="G69" s="439"/>
      <c r="H69" s="439"/>
    </row>
    <row r="70" spans="1:8" ht="24.95" customHeight="1">
      <c r="A70" s="449" t="s">
        <v>227</v>
      </c>
      <c r="B70" s="449"/>
      <c r="C70" s="449"/>
      <c r="D70" s="449"/>
      <c r="E70" s="449"/>
      <c r="F70" s="449"/>
      <c r="G70" s="449"/>
      <c r="H70" s="449"/>
    </row>
    <row r="71" spans="1:8" ht="24.95" customHeight="1">
      <c r="A71" s="445" t="s">
        <v>228</v>
      </c>
      <c r="B71" s="445"/>
      <c r="C71" s="445"/>
      <c r="D71" s="445"/>
      <c r="E71" s="445"/>
      <c r="F71" s="445"/>
      <c r="G71" s="445"/>
      <c r="H71" s="445"/>
    </row>
    <row r="72" spans="1:8" ht="24.95" customHeight="1">
      <c r="A72" s="445" t="s">
        <v>229</v>
      </c>
      <c r="B72" s="445"/>
      <c r="C72" s="445"/>
      <c r="D72" s="445"/>
      <c r="E72" s="445"/>
      <c r="F72" s="445"/>
      <c r="G72" s="445" t="s">
        <v>230</v>
      </c>
      <c r="H72" s="445"/>
    </row>
    <row r="73" spans="1:8" ht="24.95" customHeight="1">
      <c r="A73" s="92" t="s">
        <v>231</v>
      </c>
      <c r="B73" s="92"/>
      <c r="C73" s="92"/>
      <c r="D73" s="92"/>
      <c r="E73" s="92"/>
      <c r="F73" s="93"/>
      <c r="G73" s="93" t="s">
        <v>232</v>
      </c>
      <c r="H73" s="93"/>
    </row>
    <row r="74" spans="1:8" ht="24.95" customHeight="1">
      <c r="A74" s="445" t="s">
        <v>233</v>
      </c>
      <c r="B74" s="445"/>
      <c r="C74" s="445"/>
      <c r="D74" s="445"/>
      <c r="E74" s="445"/>
      <c r="F74" s="445"/>
      <c r="G74" s="94"/>
      <c r="H74" s="94"/>
    </row>
    <row r="75" spans="1:8" ht="24.95" customHeight="1">
      <c r="A75" s="445" t="s">
        <v>229</v>
      </c>
      <c r="B75" s="445"/>
      <c r="C75" s="445"/>
      <c r="D75" s="445"/>
      <c r="E75" s="445"/>
      <c r="F75" s="445"/>
      <c r="G75" s="445" t="s">
        <v>230</v>
      </c>
      <c r="H75" s="445"/>
    </row>
    <row r="76" spans="1:8" ht="24.95" customHeight="1">
      <c r="A76" s="447" t="s">
        <v>234</v>
      </c>
      <c r="B76" s="447"/>
      <c r="C76" s="447"/>
      <c r="D76" s="447"/>
      <c r="E76" s="447"/>
      <c r="F76" s="447"/>
      <c r="G76" s="94" t="s">
        <v>232</v>
      </c>
      <c r="H76" s="94"/>
    </row>
    <row r="77" spans="1:8" ht="24.95" customHeight="1">
      <c r="A77" s="447" t="s">
        <v>235</v>
      </c>
      <c r="B77" s="447"/>
      <c r="C77" s="447"/>
      <c r="D77" s="447"/>
      <c r="E77" s="447"/>
      <c r="F77" s="447"/>
      <c r="G77" s="95" t="s">
        <v>236</v>
      </c>
      <c r="H77" s="93"/>
    </row>
    <row r="78" spans="1:8" ht="24.95" customHeight="1">
      <c r="A78" s="447" t="s">
        <v>237</v>
      </c>
      <c r="B78" s="447"/>
      <c r="C78" s="447"/>
      <c r="D78" s="447"/>
      <c r="E78" s="447"/>
      <c r="F78" s="447"/>
      <c r="G78" s="95" t="s">
        <v>236</v>
      </c>
      <c r="H78" s="93"/>
    </row>
    <row r="79" spans="1:8" ht="24.95" customHeight="1">
      <c r="A79" s="447" t="s">
        <v>238</v>
      </c>
      <c r="B79" s="447"/>
      <c r="C79" s="447"/>
      <c r="D79" s="447"/>
      <c r="E79" s="447"/>
      <c r="F79" s="447"/>
      <c r="G79" s="95" t="s">
        <v>236</v>
      </c>
      <c r="H79" s="93"/>
    </row>
    <row r="80" spans="1:8" ht="24.95" customHeight="1">
      <c r="A80" s="445" t="s">
        <v>239</v>
      </c>
      <c r="B80" s="445"/>
      <c r="C80" s="445"/>
      <c r="D80" s="445"/>
      <c r="E80" s="445"/>
      <c r="F80" s="445"/>
      <c r="G80" s="445"/>
      <c r="H80" s="445"/>
    </row>
    <row r="81" spans="1:8" ht="24.95" customHeight="1">
      <c r="A81" s="445" t="s">
        <v>229</v>
      </c>
      <c r="B81" s="445"/>
      <c r="C81" s="445"/>
      <c r="D81" s="445"/>
      <c r="E81" s="445"/>
      <c r="F81" s="445"/>
      <c r="G81" s="445"/>
      <c r="H81" s="445"/>
    </row>
    <row r="82" spans="1:8" ht="24.95" customHeight="1">
      <c r="A82" s="92" t="s">
        <v>240</v>
      </c>
      <c r="B82" s="445" t="s">
        <v>265</v>
      </c>
      <c r="C82" s="445"/>
      <c r="D82" s="445"/>
      <c r="E82" s="445"/>
      <c r="F82" s="445"/>
      <c r="G82" s="445"/>
      <c r="H82" s="445"/>
    </row>
    <row r="83" spans="1:8" ht="24.95" customHeight="1">
      <c r="A83" s="96" t="s">
        <v>195</v>
      </c>
      <c r="B83" s="443" t="s">
        <v>242</v>
      </c>
      <c r="C83" s="444"/>
      <c r="D83" s="444"/>
      <c r="E83" s="444"/>
      <c r="F83" s="444"/>
      <c r="G83" s="444"/>
      <c r="H83" s="444"/>
    </row>
    <row r="84" spans="1:8" ht="24.95" customHeight="1">
      <c r="A84" s="445" t="s">
        <v>243</v>
      </c>
      <c r="B84" s="445"/>
      <c r="C84" s="445"/>
      <c r="D84" s="445"/>
      <c r="E84" s="96"/>
      <c r="F84" s="97"/>
      <c r="G84" s="94" t="s">
        <v>244</v>
      </c>
      <c r="H84" s="97"/>
    </row>
    <row r="85" spans="1:8" ht="40.5" customHeight="1">
      <c r="A85" s="98" t="s">
        <v>245</v>
      </c>
      <c r="B85" s="99" t="s">
        <v>12</v>
      </c>
      <c r="C85" s="100" t="s">
        <v>245</v>
      </c>
      <c r="D85" s="99" t="s">
        <v>12</v>
      </c>
      <c r="E85" s="101"/>
      <c r="F85" s="446" t="s">
        <v>246</v>
      </c>
      <c r="G85" s="446"/>
      <c r="H85" s="102" t="s">
        <v>12</v>
      </c>
    </row>
    <row r="86" spans="1:8" ht="24.95" customHeight="1">
      <c r="A86" s="103" t="s">
        <v>247</v>
      </c>
      <c r="B86" s="103" t="s">
        <v>221</v>
      </c>
      <c r="C86" s="103" t="s">
        <v>248</v>
      </c>
      <c r="D86" s="103" t="s">
        <v>249</v>
      </c>
      <c r="E86" s="97"/>
      <c r="F86" s="437">
        <v>3</v>
      </c>
      <c r="G86" s="437"/>
      <c r="H86" s="103" t="s">
        <v>236</v>
      </c>
    </row>
    <row r="87" spans="1:8" ht="24.95" customHeight="1">
      <c r="A87" s="103" t="s">
        <v>250</v>
      </c>
      <c r="B87" s="103" t="s">
        <v>251</v>
      </c>
      <c r="C87" s="103" t="s">
        <v>252</v>
      </c>
      <c r="D87" s="103" t="s">
        <v>253</v>
      </c>
      <c r="E87" s="97"/>
      <c r="F87" s="437">
        <v>2</v>
      </c>
      <c r="G87" s="437"/>
      <c r="H87" s="103" t="s">
        <v>232</v>
      </c>
    </row>
    <row r="88" spans="1:8" ht="24.95" customHeight="1">
      <c r="A88" s="103" t="s">
        <v>254</v>
      </c>
      <c r="B88" s="103" t="s">
        <v>255</v>
      </c>
      <c r="C88" s="103" t="s">
        <v>256</v>
      </c>
      <c r="D88" s="103" t="s">
        <v>257</v>
      </c>
      <c r="E88" s="97"/>
      <c r="F88" s="437">
        <v>1</v>
      </c>
      <c r="G88" s="437"/>
      <c r="H88" s="103" t="s">
        <v>258</v>
      </c>
    </row>
    <row r="89" spans="1:8" ht="24.95" customHeight="1">
      <c r="A89" s="103" t="s">
        <v>259</v>
      </c>
      <c r="B89" s="103" t="s">
        <v>260</v>
      </c>
      <c r="C89" s="103" t="s">
        <v>261</v>
      </c>
      <c r="D89" s="103" t="s">
        <v>262</v>
      </c>
      <c r="E89" s="104"/>
      <c r="F89" s="437"/>
      <c r="G89" s="437"/>
      <c r="H89" s="104"/>
    </row>
    <row r="90" spans="1:8" ht="60.75" customHeight="1">
      <c r="A90" s="438">
        <v>45206</v>
      </c>
      <c r="B90" s="439"/>
      <c r="C90" s="440" t="s">
        <v>141</v>
      </c>
      <c r="D90" s="441"/>
      <c r="E90" s="441"/>
      <c r="F90" s="441"/>
      <c r="G90" s="442" t="s">
        <v>142</v>
      </c>
      <c r="H90" s="439"/>
    </row>
    <row r="91" spans="1:8" ht="24.95" customHeight="1">
      <c r="A91" s="442" t="s">
        <v>49</v>
      </c>
      <c r="B91" s="456"/>
      <c r="C91" s="456"/>
      <c r="D91" s="456"/>
      <c r="E91" s="456"/>
      <c r="F91" s="456"/>
      <c r="G91" s="456"/>
      <c r="H91" s="456"/>
    </row>
    <row r="92" spans="1:8" ht="24.95" customHeight="1">
      <c r="A92" s="442" t="s">
        <v>50</v>
      </c>
      <c r="B92" s="456"/>
      <c r="C92" s="456"/>
      <c r="D92" s="456"/>
      <c r="E92" s="456"/>
      <c r="F92" s="456"/>
      <c r="G92" s="456"/>
      <c r="H92" s="456"/>
    </row>
    <row r="93" spans="1:8" ht="24.95" customHeight="1">
      <c r="A93" s="442" t="s">
        <v>51</v>
      </c>
      <c r="B93" s="456"/>
      <c r="C93" s="456"/>
      <c r="D93" s="456"/>
      <c r="E93" s="456"/>
      <c r="F93" s="456"/>
      <c r="G93" s="456"/>
      <c r="H93" s="456"/>
    </row>
    <row r="94" spans="1:8" ht="24.95" customHeight="1">
      <c r="A94" s="442" t="s">
        <v>130</v>
      </c>
      <c r="B94" s="456"/>
      <c r="C94" s="456"/>
      <c r="D94" s="456"/>
      <c r="E94" s="456"/>
      <c r="F94" s="456"/>
      <c r="G94" s="456"/>
      <c r="H94" s="456"/>
    </row>
    <row r="95" spans="1:8" ht="24.95" customHeight="1">
      <c r="A95" s="442" t="s">
        <v>131</v>
      </c>
      <c r="B95" s="456"/>
      <c r="C95" s="456"/>
      <c r="D95" s="456"/>
      <c r="E95" s="456"/>
      <c r="F95" s="456"/>
      <c r="G95" s="456"/>
      <c r="H95" s="456"/>
    </row>
    <row r="96" spans="1:8" ht="24.95" customHeight="1">
      <c r="A96" s="453" t="s">
        <v>55</v>
      </c>
      <c r="B96" s="454"/>
      <c r="C96" s="455" t="s">
        <v>56</v>
      </c>
      <c r="D96" s="456"/>
      <c r="E96" s="456"/>
      <c r="F96" s="77"/>
      <c r="G96" s="442"/>
      <c r="H96" s="456"/>
    </row>
    <row r="97" spans="1:8" ht="24.95" customHeight="1">
      <c r="A97" s="453" t="s">
        <v>4</v>
      </c>
      <c r="B97" s="454"/>
      <c r="C97" s="455" t="s">
        <v>266</v>
      </c>
      <c r="D97" s="456"/>
      <c r="E97" s="456"/>
      <c r="F97" s="78" t="s">
        <v>132</v>
      </c>
      <c r="G97" s="442">
        <v>3</v>
      </c>
      <c r="H97" s="456"/>
    </row>
    <row r="98" spans="1:8" ht="24.95" customHeight="1">
      <c r="A98" s="453" t="s">
        <v>133</v>
      </c>
      <c r="B98" s="454"/>
      <c r="C98" s="455" t="s">
        <v>267</v>
      </c>
      <c r="D98" s="456"/>
      <c r="E98" s="456"/>
      <c r="F98" s="77"/>
      <c r="G98" s="442"/>
      <c r="H98" s="456"/>
    </row>
    <row r="99" spans="1:8" ht="24.95" customHeight="1">
      <c r="A99" s="77" t="s">
        <v>134</v>
      </c>
      <c r="B99" s="77"/>
      <c r="C99" s="455" t="s">
        <v>73</v>
      </c>
      <c r="D99" s="456"/>
      <c r="E99" s="456"/>
      <c r="F99" s="77" t="s">
        <v>135</v>
      </c>
      <c r="G99" s="442">
        <v>1562</v>
      </c>
      <c r="H99" s="456"/>
    </row>
    <row r="100" spans="1:8" ht="24.95" customHeight="1">
      <c r="A100" s="442" t="s">
        <v>136</v>
      </c>
      <c r="B100" s="439"/>
      <c r="C100" s="439"/>
      <c r="D100" s="439"/>
      <c r="E100" s="439"/>
      <c r="F100" s="439"/>
      <c r="G100" s="439"/>
      <c r="H100" s="439"/>
    </row>
    <row r="101" spans="1:8" ht="24.95" customHeight="1">
      <c r="A101" s="442" t="s">
        <v>119</v>
      </c>
      <c r="B101" s="439"/>
      <c r="C101" s="439"/>
      <c r="D101" s="439"/>
      <c r="E101" s="439"/>
      <c r="F101" s="439"/>
      <c r="G101" s="439"/>
      <c r="H101" s="439"/>
    </row>
    <row r="102" spans="1:8" ht="24.95" customHeight="1">
      <c r="A102" s="450" t="s">
        <v>63</v>
      </c>
      <c r="B102" s="450" t="s">
        <v>64</v>
      </c>
      <c r="C102" s="451" t="s">
        <v>121</v>
      </c>
      <c r="D102" s="451" t="s">
        <v>137</v>
      </c>
      <c r="E102" s="451" t="s">
        <v>123</v>
      </c>
      <c r="F102" s="451" t="s">
        <v>124</v>
      </c>
      <c r="G102" s="451" t="s">
        <v>125</v>
      </c>
      <c r="H102" s="451" t="s">
        <v>12</v>
      </c>
    </row>
    <row r="103" spans="1:8" ht="24.95" customHeight="1">
      <c r="A103" s="439"/>
      <c r="B103" s="439"/>
      <c r="C103" s="452"/>
      <c r="D103" s="452"/>
      <c r="E103" s="452"/>
      <c r="F103" s="452"/>
      <c r="G103" s="452"/>
      <c r="H103" s="452"/>
    </row>
    <row r="104" spans="1:8" ht="24.95" customHeight="1">
      <c r="A104" s="439"/>
      <c r="B104" s="439"/>
      <c r="C104" s="452"/>
      <c r="D104" s="452"/>
      <c r="E104" s="452"/>
      <c r="F104" s="452"/>
      <c r="G104" s="452"/>
      <c r="H104" s="452"/>
    </row>
    <row r="105" spans="1:8" ht="24.95" customHeight="1">
      <c r="A105" s="79">
        <v>1</v>
      </c>
      <c r="B105" s="78" t="s">
        <v>5</v>
      </c>
      <c r="C105" s="86">
        <v>9.5</v>
      </c>
      <c r="D105" s="86">
        <v>5</v>
      </c>
      <c r="E105" s="86">
        <v>5</v>
      </c>
      <c r="F105" s="86">
        <v>78</v>
      </c>
      <c r="G105" s="105">
        <f t="shared" ref="G105:G109" si="4">C105+D105+E105+F105</f>
        <v>97.5</v>
      </c>
      <c r="H105" s="83" t="str">
        <f t="shared" ref="H105:H108" si="5">IF(G105&gt;=91,"A1",IF(G105&gt;=81,"A2",IF(G105&gt;=71,"B1",IF(G105&gt;=61,"B2",IF(G105&gt;=51,"C1",IF(G105&gt;=41,"C2",IF(G105&gt;=33,"D","E")))))))</f>
        <v>A1</v>
      </c>
    </row>
    <row r="106" spans="1:8" ht="24.95" customHeight="1">
      <c r="A106" s="79">
        <v>2</v>
      </c>
      <c r="B106" s="78" t="s">
        <v>6</v>
      </c>
      <c r="C106" s="85">
        <v>9.75</v>
      </c>
      <c r="D106" s="86">
        <v>5</v>
      </c>
      <c r="E106" s="86">
        <v>5</v>
      </c>
      <c r="F106" s="85">
        <v>78</v>
      </c>
      <c r="G106" s="82">
        <v>97.75</v>
      </c>
      <c r="H106" s="83" t="str">
        <f t="shared" si="5"/>
        <v>A1</v>
      </c>
    </row>
    <row r="107" spans="1:8" ht="24.95" customHeight="1">
      <c r="A107" s="79">
        <v>3</v>
      </c>
      <c r="B107" s="78" t="s">
        <v>7</v>
      </c>
      <c r="C107" s="86">
        <v>10</v>
      </c>
      <c r="D107" s="86">
        <v>5</v>
      </c>
      <c r="E107" s="86">
        <v>5</v>
      </c>
      <c r="F107" s="86">
        <v>79</v>
      </c>
      <c r="G107" s="87">
        <f t="shared" si="4"/>
        <v>99</v>
      </c>
      <c r="H107" s="83" t="str">
        <f t="shared" si="5"/>
        <v>A1</v>
      </c>
    </row>
    <row r="108" spans="1:8" ht="24.95" customHeight="1">
      <c r="A108" s="79">
        <v>4</v>
      </c>
      <c r="B108" s="78" t="s">
        <v>8</v>
      </c>
      <c r="C108" s="85">
        <v>10</v>
      </c>
      <c r="D108" s="86">
        <v>5</v>
      </c>
      <c r="E108" s="86">
        <v>5</v>
      </c>
      <c r="F108" s="85">
        <v>80</v>
      </c>
      <c r="G108" s="87">
        <f t="shared" si="4"/>
        <v>100</v>
      </c>
      <c r="H108" s="83" t="str">
        <f t="shared" si="5"/>
        <v>A1</v>
      </c>
    </row>
    <row r="109" spans="1:8" ht="24.95" customHeight="1">
      <c r="A109" s="79">
        <v>5</v>
      </c>
      <c r="B109" s="88" t="s">
        <v>224</v>
      </c>
      <c r="C109" s="79"/>
      <c r="D109" s="89"/>
      <c r="E109" s="90"/>
      <c r="F109" s="79">
        <v>50</v>
      </c>
      <c r="G109" s="87">
        <f t="shared" si="4"/>
        <v>50</v>
      </c>
      <c r="H109" s="83"/>
    </row>
    <row r="110" spans="1:8" ht="24.95" customHeight="1">
      <c r="A110" s="79">
        <v>6</v>
      </c>
      <c r="B110" s="77" t="s">
        <v>138</v>
      </c>
      <c r="C110" s="91"/>
      <c r="D110" s="91"/>
      <c r="E110" s="91"/>
      <c r="F110" s="83" t="s">
        <v>225</v>
      </c>
      <c r="G110" s="87"/>
      <c r="H110" s="83"/>
    </row>
    <row r="111" spans="1:8" ht="24.95" customHeight="1">
      <c r="A111" s="79">
        <v>7</v>
      </c>
      <c r="B111" s="77" t="s">
        <v>139</v>
      </c>
      <c r="C111" s="91"/>
      <c r="D111" s="91"/>
      <c r="E111" s="91"/>
      <c r="F111" s="83" t="s">
        <v>225</v>
      </c>
      <c r="G111" s="87"/>
      <c r="H111" s="83"/>
    </row>
    <row r="112" spans="1:8" ht="24.95" customHeight="1">
      <c r="A112" s="77" t="s">
        <v>10</v>
      </c>
      <c r="B112" s="77"/>
      <c r="C112" s="91"/>
      <c r="D112" s="91"/>
      <c r="E112" s="91"/>
      <c r="F112" s="83"/>
      <c r="G112" s="82">
        <f>SUM(G105:G109)</f>
        <v>444.25</v>
      </c>
      <c r="H112" s="83"/>
    </row>
    <row r="113" spans="1:8" ht="24.95" customHeight="1">
      <c r="A113" s="77" t="s">
        <v>140</v>
      </c>
      <c r="B113" s="77"/>
      <c r="C113" s="91"/>
      <c r="D113" s="91"/>
      <c r="E113" s="91"/>
      <c r="F113" s="83"/>
      <c r="G113" s="82">
        <f>G112/450*100</f>
        <v>98.722222222222229</v>
      </c>
      <c r="H113" s="83" t="str">
        <f>IF(G113&gt;=91,"A1",IF(G113&gt;=81,"A2",IF(G113&gt;=71,"B1",IF(G113&gt;=61,"B2",IF(G113&gt;=51,"C1",IF(G113&gt;=41,"C2",IF(G113&gt;=33,"D","E")))))))</f>
        <v>A1</v>
      </c>
    </row>
    <row r="114" spans="1:8" ht="24.95" customHeight="1">
      <c r="A114" s="448" t="s">
        <v>226</v>
      </c>
      <c r="B114" s="439"/>
      <c r="C114" s="439"/>
      <c r="D114" s="439"/>
      <c r="E114" s="439"/>
      <c r="F114" s="439"/>
      <c r="G114" s="439"/>
      <c r="H114" s="439"/>
    </row>
    <row r="115" spans="1:8" ht="24.95" customHeight="1">
      <c r="A115" s="449" t="s">
        <v>227</v>
      </c>
      <c r="B115" s="449"/>
      <c r="C115" s="449"/>
      <c r="D115" s="449"/>
      <c r="E115" s="449"/>
      <c r="F115" s="449"/>
      <c r="G115" s="449"/>
      <c r="H115" s="449"/>
    </row>
    <row r="116" spans="1:8" ht="24.95" customHeight="1">
      <c r="A116" s="445" t="s">
        <v>228</v>
      </c>
      <c r="B116" s="445"/>
      <c r="C116" s="445"/>
      <c r="D116" s="445"/>
      <c r="E116" s="445"/>
      <c r="F116" s="445"/>
      <c r="G116" s="445"/>
      <c r="H116" s="445"/>
    </row>
    <row r="117" spans="1:8" ht="24.95" customHeight="1">
      <c r="A117" s="445" t="s">
        <v>229</v>
      </c>
      <c r="B117" s="445"/>
      <c r="C117" s="445"/>
      <c r="D117" s="445"/>
      <c r="E117" s="445"/>
      <c r="F117" s="445"/>
      <c r="G117" s="445" t="s">
        <v>230</v>
      </c>
      <c r="H117" s="445"/>
    </row>
    <row r="118" spans="1:8" ht="24.95" customHeight="1">
      <c r="A118" s="92" t="s">
        <v>231</v>
      </c>
      <c r="B118" s="92"/>
      <c r="C118" s="92"/>
      <c r="D118" s="92"/>
      <c r="E118" s="92"/>
      <c r="F118" s="93"/>
      <c r="G118" s="93" t="s">
        <v>236</v>
      </c>
      <c r="H118" s="93"/>
    </row>
    <row r="119" spans="1:8" ht="24.95" customHeight="1">
      <c r="A119" s="445" t="s">
        <v>233</v>
      </c>
      <c r="B119" s="445"/>
      <c r="C119" s="445"/>
      <c r="D119" s="445"/>
      <c r="E119" s="445"/>
      <c r="F119" s="445"/>
      <c r="G119" s="94"/>
      <c r="H119" s="94"/>
    </row>
    <row r="120" spans="1:8" ht="24.95" customHeight="1">
      <c r="A120" s="445" t="s">
        <v>229</v>
      </c>
      <c r="B120" s="445"/>
      <c r="C120" s="445"/>
      <c r="D120" s="445"/>
      <c r="E120" s="445"/>
      <c r="F120" s="445"/>
      <c r="G120" s="445" t="s">
        <v>230</v>
      </c>
      <c r="H120" s="445"/>
    </row>
    <row r="121" spans="1:8" ht="24.95" customHeight="1">
      <c r="A121" s="447" t="s">
        <v>234</v>
      </c>
      <c r="B121" s="447"/>
      <c r="C121" s="447"/>
      <c r="D121" s="447"/>
      <c r="E121" s="447"/>
      <c r="F121" s="447"/>
      <c r="G121" s="94" t="s">
        <v>232</v>
      </c>
      <c r="H121" s="94"/>
    </row>
    <row r="122" spans="1:8" ht="24.95" customHeight="1">
      <c r="A122" s="447" t="s">
        <v>235</v>
      </c>
      <c r="B122" s="447"/>
      <c r="C122" s="447"/>
      <c r="D122" s="447"/>
      <c r="E122" s="447"/>
      <c r="F122" s="447"/>
      <c r="G122" s="95" t="s">
        <v>236</v>
      </c>
      <c r="H122" s="93"/>
    </row>
    <row r="123" spans="1:8" ht="24.95" customHeight="1">
      <c r="A123" s="447" t="s">
        <v>237</v>
      </c>
      <c r="B123" s="447"/>
      <c r="C123" s="447"/>
      <c r="D123" s="447"/>
      <c r="E123" s="447"/>
      <c r="F123" s="447"/>
      <c r="G123" s="95" t="s">
        <v>236</v>
      </c>
      <c r="H123" s="93"/>
    </row>
    <row r="124" spans="1:8" ht="24.95" customHeight="1">
      <c r="A124" s="447" t="s">
        <v>238</v>
      </c>
      <c r="B124" s="447"/>
      <c r="C124" s="447"/>
      <c r="D124" s="447"/>
      <c r="E124" s="447"/>
      <c r="F124" s="447"/>
      <c r="G124" s="95" t="s">
        <v>236</v>
      </c>
      <c r="H124" s="93"/>
    </row>
    <row r="125" spans="1:8" ht="24.95" customHeight="1">
      <c r="A125" s="445" t="s">
        <v>239</v>
      </c>
      <c r="B125" s="445"/>
      <c r="C125" s="445"/>
      <c r="D125" s="445"/>
      <c r="E125" s="445"/>
      <c r="F125" s="445"/>
      <c r="G125" s="445"/>
      <c r="H125" s="445"/>
    </row>
    <row r="126" spans="1:8" ht="24.95" customHeight="1">
      <c r="A126" s="445" t="s">
        <v>229</v>
      </c>
      <c r="B126" s="445"/>
      <c r="C126" s="445"/>
      <c r="D126" s="445"/>
      <c r="E126" s="445"/>
      <c r="F126" s="445"/>
      <c r="G126" s="445"/>
      <c r="H126" s="445"/>
    </row>
    <row r="127" spans="1:8" ht="24.95" customHeight="1">
      <c r="A127" s="92" t="s">
        <v>240</v>
      </c>
      <c r="B127" s="445" t="s">
        <v>268</v>
      </c>
      <c r="C127" s="445"/>
      <c r="D127" s="445"/>
      <c r="E127" s="445"/>
      <c r="F127" s="445"/>
      <c r="G127" s="445"/>
      <c r="H127" s="445"/>
    </row>
    <row r="128" spans="1:8" ht="24.95" customHeight="1">
      <c r="A128" s="96" t="s">
        <v>195</v>
      </c>
      <c r="B128" s="443" t="s">
        <v>242</v>
      </c>
      <c r="C128" s="443"/>
      <c r="D128" s="443"/>
      <c r="E128" s="443"/>
      <c r="F128" s="443"/>
      <c r="G128" s="443"/>
      <c r="H128" s="443"/>
    </row>
    <row r="129" spans="1:8" ht="24.95" customHeight="1">
      <c r="A129" s="445" t="s">
        <v>243</v>
      </c>
      <c r="B129" s="445"/>
      <c r="C129" s="445"/>
      <c r="D129" s="445"/>
      <c r="E129" s="96"/>
      <c r="F129" s="97"/>
      <c r="G129" s="94" t="s">
        <v>244</v>
      </c>
      <c r="H129" s="97"/>
    </row>
    <row r="130" spans="1:8" ht="40.5" customHeight="1">
      <c r="A130" s="98" t="s">
        <v>245</v>
      </c>
      <c r="B130" s="99" t="s">
        <v>12</v>
      </c>
      <c r="C130" s="100" t="s">
        <v>245</v>
      </c>
      <c r="D130" s="99" t="s">
        <v>12</v>
      </c>
      <c r="E130" s="101"/>
      <c r="F130" s="446" t="s">
        <v>246</v>
      </c>
      <c r="G130" s="446"/>
      <c r="H130" s="102" t="s">
        <v>12</v>
      </c>
    </row>
    <row r="131" spans="1:8" ht="24.95" customHeight="1">
      <c r="A131" s="103" t="s">
        <v>247</v>
      </c>
      <c r="B131" s="103" t="s">
        <v>221</v>
      </c>
      <c r="C131" s="103" t="s">
        <v>248</v>
      </c>
      <c r="D131" s="103" t="s">
        <v>249</v>
      </c>
      <c r="E131" s="97"/>
      <c r="F131" s="437">
        <v>3</v>
      </c>
      <c r="G131" s="437"/>
      <c r="H131" s="103" t="s">
        <v>236</v>
      </c>
    </row>
    <row r="132" spans="1:8" ht="24.95" customHeight="1">
      <c r="A132" s="103" t="s">
        <v>250</v>
      </c>
      <c r="B132" s="103" t="s">
        <v>251</v>
      </c>
      <c r="C132" s="103" t="s">
        <v>252</v>
      </c>
      <c r="D132" s="103" t="s">
        <v>253</v>
      </c>
      <c r="E132" s="97"/>
      <c r="F132" s="437">
        <v>2</v>
      </c>
      <c r="G132" s="437"/>
      <c r="H132" s="103" t="s">
        <v>232</v>
      </c>
    </row>
    <row r="133" spans="1:8" ht="24.95" customHeight="1">
      <c r="A133" s="103" t="s">
        <v>254</v>
      </c>
      <c r="B133" s="103" t="s">
        <v>255</v>
      </c>
      <c r="C133" s="103" t="s">
        <v>256</v>
      </c>
      <c r="D133" s="103" t="s">
        <v>257</v>
      </c>
      <c r="E133" s="97"/>
      <c r="F133" s="437">
        <v>1</v>
      </c>
      <c r="G133" s="437"/>
      <c r="H133" s="103" t="s">
        <v>258</v>
      </c>
    </row>
    <row r="134" spans="1:8" ht="24.95" customHeight="1">
      <c r="A134" s="103" t="s">
        <v>259</v>
      </c>
      <c r="B134" s="103" t="s">
        <v>260</v>
      </c>
      <c r="C134" s="103" t="s">
        <v>261</v>
      </c>
      <c r="D134" s="103" t="s">
        <v>262</v>
      </c>
      <c r="E134" s="104"/>
      <c r="F134" s="437"/>
      <c r="G134" s="437"/>
      <c r="H134" s="104"/>
    </row>
    <row r="135" spans="1:8" ht="66" customHeight="1">
      <c r="A135" s="438">
        <v>45206</v>
      </c>
      <c r="B135" s="439"/>
      <c r="C135" s="440" t="s">
        <v>141</v>
      </c>
      <c r="D135" s="441"/>
      <c r="E135" s="441"/>
      <c r="F135" s="441"/>
      <c r="G135" s="442" t="s">
        <v>142</v>
      </c>
      <c r="H135" s="439"/>
    </row>
    <row r="136" spans="1:8" ht="24.95" customHeight="1">
      <c r="A136" s="442" t="s">
        <v>49</v>
      </c>
      <c r="B136" s="456"/>
      <c r="C136" s="456"/>
      <c r="D136" s="456"/>
      <c r="E136" s="456"/>
      <c r="F136" s="456"/>
      <c r="G136" s="456"/>
      <c r="H136" s="456"/>
    </row>
    <row r="137" spans="1:8" ht="24.95" customHeight="1">
      <c r="A137" s="442" t="s">
        <v>50</v>
      </c>
      <c r="B137" s="456"/>
      <c r="C137" s="456"/>
      <c r="D137" s="456"/>
      <c r="E137" s="456"/>
      <c r="F137" s="456"/>
      <c r="G137" s="456"/>
      <c r="H137" s="456"/>
    </row>
    <row r="138" spans="1:8" ht="24.95" customHeight="1">
      <c r="A138" s="442" t="s">
        <v>51</v>
      </c>
      <c r="B138" s="456"/>
      <c r="C138" s="456"/>
      <c r="D138" s="456"/>
      <c r="E138" s="456"/>
      <c r="F138" s="456"/>
      <c r="G138" s="456"/>
      <c r="H138" s="456"/>
    </row>
    <row r="139" spans="1:8" ht="24.95" customHeight="1">
      <c r="A139" s="442" t="s">
        <v>130</v>
      </c>
      <c r="B139" s="456"/>
      <c r="C139" s="456"/>
      <c r="D139" s="456"/>
      <c r="E139" s="456"/>
      <c r="F139" s="456"/>
      <c r="G139" s="456"/>
      <c r="H139" s="456"/>
    </row>
    <row r="140" spans="1:8" ht="24.95" customHeight="1">
      <c r="A140" s="442" t="s">
        <v>131</v>
      </c>
      <c r="B140" s="456"/>
      <c r="C140" s="456"/>
      <c r="D140" s="456"/>
      <c r="E140" s="456"/>
      <c r="F140" s="456"/>
      <c r="G140" s="456"/>
      <c r="H140" s="456"/>
    </row>
    <row r="141" spans="1:8" ht="24.95" customHeight="1">
      <c r="A141" s="453" t="s">
        <v>55</v>
      </c>
      <c r="B141" s="454"/>
      <c r="C141" s="455" t="s">
        <v>56</v>
      </c>
      <c r="D141" s="456"/>
      <c r="E141" s="456"/>
      <c r="F141" s="77"/>
      <c r="G141" s="442"/>
      <c r="H141" s="456"/>
    </row>
    <row r="142" spans="1:8" ht="24.95" customHeight="1">
      <c r="A142" s="453" t="s">
        <v>4</v>
      </c>
      <c r="B142" s="454"/>
      <c r="C142" s="455" t="s">
        <v>16</v>
      </c>
      <c r="D142" s="456"/>
      <c r="E142" s="456"/>
      <c r="F142" s="78" t="s">
        <v>132</v>
      </c>
      <c r="G142" s="442">
        <v>4</v>
      </c>
      <c r="H142" s="456"/>
    </row>
    <row r="143" spans="1:8" ht="24.95" customHeight="1">
      <c r="A143" s="453" t="s">
        <v>133</v>
      </c>
      <c r="B143" s="454"/>
      <c r="C143" s="455" t="s">
        <v>269</v>
      </c>
      <c r="D143" s="456"/>
      <c r="E143" s="456"/>
      <c r="F143" s="77"/>
      <c r="G143" s="442"/>
      <c r="H143" s="456"/>
    </row>
    <row r="144" spans="1:8" ht="24.95" customHeight="1">
      <c r="A144" s="77" t="s">
        <v>134</v>
      </c>
      <c r="B144" s="77"/>
      <c r="C144" s="455" t="s">
        <v>270</v>
      </c>
      <c r="D144" s="456"/>
      <c r="E144" s="456"/>
      <c r="F144" s="77" t="s">
        <v>135</v>
      </c>
      <c r="G144" s="442">
        <v>1571</v>
      </c>
      <c r="H144" s="456"/>
    </row>
    <row r="145" spans="1:8" ht="24.95" customHeight="1">
      <c r="A145" s="442" t="s">
        <v>136</v>
      </c>
      <c r="B145" s="439"/>
      <c r="C145" s="439"/>
      <c r="D145" s="439"/>
      <c r="E145" s="439"/>
      <c r="F145" s="439"/>
      <c r="G145" s="439"/>
      <c r="H145" s="439"/>
    </row>
    <row r="146" spans="1:8" ht="24.95" customHeight="1">
      <c r="A146" s="442" t="s">
        <v>119</v>
      </c>
      <c r="B146" s="439"/>
      <c r="C146" s="439"/>
      <c r="D146" s="439"/>
      <c r="E146" s="439"/>
      <c r="F146" s="439"/>
      <c r="G146" s="439"/>
      <c r="H146" s="439"/>
    </row>
    <row r="147" spans="1:8" ht="24.95" customHeight="1">
      <c r="A147" s="450" t="s">
        <v>63</v>
      </c>
      <c r="B147" s="450" t="s">
        <v>64</v>
      </c>
      <c r="C147" s="451" t="s">
        <v>121</v>
      </c>
      <c r="D147" s="451" t="s">
        <v>137</v>
      </c>
      <c r="E147" s="451" t="s">
        <v>123</v>
      </c>
      <c r="F147" s="451" t="s">
        <v>124</v>
      </c>
      <c r="G147" s="451" t="s">
        <v>125</v>
      </c>
      <c r="H147" s="451" t="s">
        <v>12</v>
      </c>
    </row>
    <row r="148" spans="1:8" ht="24.95" customHeight="1">
      <c r="A148" s="439"/>
      <c r="B148" s="439"/>
      <c r="C148" s="452"/>
      <c r="D148" s="452"/>
      <c r="E148" s="452"/>
      <c r="F148" s="452"/>
      <c r="G148" s="452"/>
      <c r="H148" s="452"/>
    </row>
    <row r="149" spans="1:8" ht="24.95" customHeight="1">
      <c r="A149" s="439"/>
      <c r="B149" s="439"/>
      <c r="C149" s="452"/>
      <c r="D149" s="452"/>
      <c r="E149" s="452"/>
      <c r="F149" s="452"/>
      <c r="G149" s="452"/>
      <c r="H149" s="452"/>
    </row>
    <row r="150" spans="1:8" ht="24.95" customHeight="1">
      <c r="A150" s="79">
        <v>1</v>
      </c>
      <c r="B150" s="78" t="s">
        <v>5</v>
      </c>
      <c r="C150" s="86">
        <v>6.5</v>
      </c>
      <c r="D150" s="86">
        <v>4</v>
      </c>
      <c r="E150" s="86">
        <v>4</v>
      </c>
      <c r="F150" s="86">
        <v>40</v>
      </c>
      <c r="G150" s="105">
        <f t="shared" ref="G150:G154" si="6">C150+D150+E150+F150</f>
        <v>54.5</v>
      </c>
      <c r="H150" s="83" t="str">
        <f t="shared" ref="H150:H153" si="7">IF(G150&gt;=91,"A1",IF(G150&gt;=81,"A2",IF(G150&gt;=71,"B1",IF(G150&gt;=61,"B2",IF(G150&gt;=51,"C1",IF(G150&gt;=41,"C2",IF(G150&gt;=33,"D","E")))))))</f>
        <v>C1</v>
      </c>
    </row>
    <row r="151" spans="1:8" ht="24.95" customHeight="1">
      <c r="A151" s="79">
        <v>2</v>
      </c>
      <c r="B151" s="78" t="s">
        <v>6</v>
      </c>
      <c r="C151" s="85">
        <v>8.5</v>
      </c>
      <c r="D151" s="86">
        <v>4</v>
      </c>
      <c r="E151" s="86">
        <v>4</v>
      </c>
      <c r="F151" s="85">
        <v>51</v>
      </c>
      <c r="G151" s="105">
        <f t="shared" si="6"/>
        <v>67.5</v>
      </c>
      <c r="H151" s="83" t="str">
        <f t="shared" si="7"/>
        <v>B2</v>
      </c>
    </row>
    <row r="152" spans="1:8" ht="24.95" customHeight="1">
      <c r="A152" s="79">
        <v>3</v>
      </c>
      <c r="B152" s="78" t="s">
        <v>7</v>
      </c>
      <c r="C152" s="86">
        <v>7.5</v>
      </c>
      <c r="D152" s="86">
        <v>4</v>
      </c>
      <c r="E152" s="86">
        <v>4</v>
      </c>
      <c r="F152" s="86">
        <v>56</v>
      </c>
      <c r="G152" s="105">
        <f t="shared" si="6"/>
        <v>71.5</v>
      </c>
      <c r="H152" s="83" t="str">
        <f t="shared" si="7"/>
        <v>B1</v>
      </c>
    </row>
    <row r="153" spans="1:8" ht="24.95" customHeight="1">
      <c r="A153" s="79">
        <v>4</v>
      </c>
      <c r="B153" s="78" t="s">
        <v>8</v>
      </c>
      <c r="C153" s="85">
        <v>6.5</v>
      </c>
      <c r="D153" s="86">
        <v>4</v>
      </c>
      <c r="E153" s="86">
        <v>4</v>
      </c>
      <c r="F153" s="85">
        <v>57</v>
      </c>
      <c r="G153" s="105">
        <f t="shared" si="6"/>
        <v>71.5</v>
      </c>
      <c r="H153" s="83" t="str">
        <f t="shared" si="7"/>
        <v>B1</v>
      </c>
    </row>
    <row r="154" spans="1:8" ht="24.95" customHeight="1">
      <c r="A154" s="79">
        <v>5</v>
      </c>
      <c r="B154" s="88" t="s">
        <v>271</v>
      </c>
      <c r="C154" s="79"/>
      <c r="D154" s="89"/>
      <c r="E154" s="90"/>
      <c r="F154" s="79">
        <v>24</v>
      </c>
      <c r="G154" s="87">
        <f t="shared" si="6"/>
        <v>24</v>
      </c>
      <c r="H154" s="83"/>
    </row>
    <row r="155" spans="1:8" ht="24.95" customHeight="1">
      <c r="A155" s="79">
        <v>6</v>
      </c>
      <c r="B155" s="77" t="s">
        <v>138</v>
      </c>
      <c r="C155" s="91"/>
      <c r="D155" s="91"/>
      <c r="E155" s="91"/>
      <c r="F155" s="83" t="s">
        <v>272</v>
      </c>
      <c r="G155" s="87"/>
      <c r="H155" s="83"/>
    </row>
    <row r="156" spans="1:8" ht="24.95" customHeight="1">
      <c r="A156" s="79">
        <v>7</v>
      </c>
      <c r="B156" s="77" t="s">
        <v>139</v>
      </c>
      <c r="C156" s="91"/>
      <c r="D156" s="91"/>
      <c r="E156" s="91"/>
      <c r="F156" s="83" t="s">
        <v>273</v>
      </c>
      <c r="G156" s="87"/>
      <c r="H156" s="83"/>
    </row>
    <row r="157" spans="1:8" ht="24.95" customHeight="1">
      <c r="A157" s="77" t="s">
        <v>10</v>
      </c>
      <c r="B157" s="77"/>
      <c r="C157" s="91"/>
      <c r="D157" s="91"/>
      <c r="E157" s="91"/>
      <c r="F157" s="83"/>
      <c r="G157" s="87">
        <f>SUM(G150:G154)</f>
        <v>289</v>
      </c>
      <c r="H157" s="83"/>
    </row>
    <row r="158" spans="1:8" ht="24.95" customHeight="1">
      <c r="A158" s="77" t="s">
        <v>140</v>
      </c>
      <c r="B158" s="77"/>
      <c r="C158" s="91"/>
      <c r="D158" s="91"/>
      <c r="E158" s="91"/>
      <c r="F158" s="83"/>
      <c r="G158" s="82">
        <f>G157/450*100</f>
        <v>64.222222222222229</v>
      </c>
      <c r="H158" s="83" t="str">
        <f>IF(G158&gt;=91,"A1",IF(G158&gt;=81,"A2",IF(G158&gt;=71,"B1",IF(G158&gt;=61,"B2",IF(G158&gt;=51,"C1",IF(G158&gt;=41,"C2",IF(G158&gt;=33,"D","E")))))))</f>
        <v>B2</v>
      </c>
    </row>
    <row r="159" spans="1:8" ht="24.95" customHeight="1">
      <c r="A159" s="448" t="s">
        <v>274</v>
      </c>
      <c r="B159" s="439"/>
      <c r="C159" s="439"/>
      <c r="D159" s="439"/>
      <c r="E159" s="439"/>
      <c r="F159" s="439"/>
      <c r="G159" s="439"/>
      <c r="H159" s="439"/>
    </row>
    <row r="160" spans="1:8" ht="24.95" customHeight="1">
      <c r="A160" s="449" t="s">
        <v>227</v>
      </c>
      <c r="B160" s="449"/>
      <c r="C160" s="449"/>
      <c r="D160" s="449"/>
      <c r="E160" s="449"/>
      <c r="F160" s="449"/>
      <c r="G160" s="449"/>
      <c r="H160" s="449"/>
    </row>
    <row r="161" spans="1:8" ht="24.95" customHeight="1">
      <c r="A161" s="445" t="s">
        <v>228</v>
      </c>
      <c r="B161" s="445"/>
      <c r="C161" s="445"/>
      <c r="D161" s="445"/>
      <c r="E161" s="445"/>
      <c r="F161" s="445"/>
      <c r="G161" s="445"/>
      <c r="H161" s="445"/>
    </row>
    <row r="162" spans="1:8" ht="24.95" customHeight="1">
      <c r="A162" s="445" t="s">
        <v>229</v>
      </c>
      <c r="B162" s="445"/>
      <c r="C162" s="445"/>
      <c r="D162" s="445"/>
      <c r="E162" s="445"/>
      <c r="F162" s="445"/>
      <c r="G162" s="445" t="s">
        <v>230</v>
      </c>
      <c r="H162" s="445"/>
    </row>
    <row r="163" spans="1:8" ht="24.95" customHeight="1">
      <c r="A163" s="92" t="s">
        <v>231</v>
      </c>
      <c r="B163" s="92"/>
      <c r="C163" s="92"/>
      <c r="D163" s="92"/>
      <c r="E163" s="92"/>
      <c r="F163" s="93"/>
      <c r="G163" s="93" t="s">
        <v>232</v>
      </c>
      <c r="H163" s="93"/>
    </row>
    <row r="164" spans="1:8" ht="24.95" customHeight="1">
      <c r="A164" s="445" t="s">
        <v>233</v>
      </c>
      <c r="B164" s="445"/>
      <c r="C164" s="445"/>
      <c r="D164" s="445"/>
      <c r="E164" s="445"/>
      <c r="F164" s="445"/>
      <c r="G164" s="94"/>
      <c r="H164" s="94"/>
    </row>
    <row r="165" spans="1:8" ht="24.95" customHeight="1">
      <c r="A165" s="445" t="s">
        <v>229</v>
      </c>
      <c r="B165" s="445"/>
      <c r="C165" s="445"/>
      <c r="D165" s="445"/>
      <c r="E165" s="445"/>
      <c r="F165" s="445"/>
      <c r="G165" s="445" t="s">
        <v>230</v>
      </c>
      <c r="H165" s="445"/>
    </row>
    <row r="166" spans="1:8" ht="24.95" customHeight="1">
      <c r="A166" s="447" t="s">
        <v>234</v>
      </c>
      <c r="B166" s="447"/>
      <c r="C166" s="447"/>
      <c r="D166" s="447"/>
      <c r="E166" s="447"/>
      <c r="F166" s="447"/>
      <c r="G166" s="94" t="s">
        <v>232</v>
      </c>
      <c r="H166" s="94"/>
    </row>
    <row r="167" spans="1:8" ht="24.95" customHeight="1">
      <c r="A167" s="447" t="s">
        <v>235</v>
      </c>
      <c r="B167" s="447"/>
      <c r="C167" s="447"/>
      <c r="D167" s="447"/>
      <c r="E167" s="447"/>
      <c r="F167" s="447"/>
      <c r="G167" s="95" t="s">
        <v>236</v>
      </c>
      <c r="H167" s="93"/>
    </row>
    <row r="168" spans="1:8" ht="24.95" customHeight="1">
      <c r="A168" s="447" t="s">
        <v>237</v>
      </c>
      <c r="B168" s="447"/>
      <c r="C168" s="447"/>
      <c r="D168" s="447"/>
      <c r="E168" s="447"/>
      <c r="F168" s="447"/>
      <c r="G168" s="95" t="s">
        <v>232</v>
      </c>
      <c r="H168" s="93"/>
    </row>
    <row r="169" spans="1:8" ht="24.95" customHeight="1">
      <c r="A169" s="447" t="s">
        <v>238</v>
      </c>
      <c r="B169" s="447"/>
      <c r="C169" s="447"/>
      <c r="D169" s="447"/>
      <c r="E169" s="447"/>
      <c r="F169" s="447"/>
      <c r="G169" s="95" t="s">
        <v>236</v>
      </c>
      <c r="H169" s="93"/>
    </row>
    <row r="170" spans="1:8" ht="24.95" customHeight="1">
      <c r="A170" s="445" t="s">
        <v>239</v>
      </c>
      <c r="B170" s="445"/>
      <c r="C170" s="445"/>
      <c r="D170" s="445"/>
      <c r="E170" s="445"/>
      <c r="F170" s="445"/>
      <c r="G170" s="445"/>
      <c r="H170" s="445"/>
    </row>
    <row r="171" spans="1:8" ht="24.95" customHeight="1">
      <c r="A171" s="445" t="s">
        <v>229</v>
      </c>
      <c r="B171" s="445"/>
      <c r="C171" s="445"/>
      <c r="D171" s="445"/>
      <c r="E171" s="445"/>
      <c r="F171" s="445"/>
      <c r="G171" s="445"/>
      <c r="H171" s="445"/>
    </row>
    <row r="172" spans="1:8" ht="24.95" customHeight="1">
      <c r="A172" s="92" t="s">
        <v>240</v>
      </c>
      <c r="B172" s="445" t="s">
        <v>275</v>
      </c>
      <c r="C172" s="445"/>
      <c r="D172" s="445"/>
      <c r="E172" s="445"/>
      <c r="F172" s="445"/>
      <c r="G172" s="445"/>
      <c r="H172" s="445"/>
    </row>
    <row r="173" spans="1:8" ht="24.95" customHeight="1">
      <c r="A173" s="96" t="s">
        <v>195</v>
      </c>
      <c r="B173" s="443" t="s">
        <v>242</v>
      </c>
      <c r="C173" s="444"/>
      <c r="D173" s="444"/>
      <c r="E173" s="444"/>
      <c r="F173" s="444"/>
      <c r="G173" s="444"/>
      <c r="H173" s="444"/>
    </row>
    <row r="174" spans="1:8" ht="24.95" customHeight="1">
      <c r="A174" s="445" t="s">
        <v>243</v>
      </c>
      <c r="B174" s="445"/>
      <c r="C174" s="445"/>
      <c r="D174" s="445"/>
      <c r="E174" s="96"/>
      <c r="F174" s="97"/>
      <c r="G174" s="94" t="s">
        <v>244</v>
      </c>
      <c r="H174" s="97"/>
    </row>
    <row r="175" spans="1:8" ht="40.5" customHeight="1">
      <c r="A175" s="98" t="s">
        <v>245</v>
      </c>
      <c r="B175" s="99" t="s">
        <v>12</v>
      </c>
      <c r="C175" s="100" t="s">
        <v>245</v>
      </c>
      <c r="D175" s="99" t="s">
        <v>12</v>
      </c>
      <c r="E175" s="101"/>
      <c r="F175" s="446" t="s">
        <v>246</v>
      </c>
      <c r="G175" s="446"/>
      <c r="H175" s="102" t="s">
        <v>12</v>
      </c>
    </row>
    <row r="176" spans="1:8" ht="24.95" customHeight="1">
      <c r="A176" s="103" t="s">
        <v>247</v>
      </c>
      <c r="B176" s="103" t="s">
        <v>221</v>
      </c>
      <c r="C176" s="103" t="s">
        <v>248</v>
      </c>
      <c r="D176" s="103" t="s">
        <v>249</v>
      </c>
      <c r="E176" s="97"/>
      <c r="F176" s="437">
        <v>3</v>
      </c>
      <c r="G176" s="437"/>
      <c r="H176" s="103" t="s">
        <v>236</v>
      </c>
    </row>
    <row r="177" spans="1:8" ht="24.95" customHeight="1">
      <c r="A177" s="103" t="s">
        <v>250</v>
      </c>
      <c r="B177" s="103" t="s">
        <v>251</v>
      </c>
      <c r="C177" s="103" t="s">
        <v>252</v>
      </c>
      <c r="D177" s="103" t="s">
        <v>253</v>
      </c>
      <c r="E177" s="97"/>
      <c r="F177" s="437">
        <v>2</v>
      </c>
      <c r="G177" s="437"/>
      <c r="H177" s="103" t="s">
        <v>232</v>
      </c>
    </row>
    <row r="178" spans="1:8" ht="24.95" customHeight="1">
      <c r="A178" s="103" t="s">
        <v>254</v>
      </c>
      <c r="B178" s="103" t="s">
        <v>255</v>
      </c>
      <c r="C178" s="103" t="s">
        <v>256</v>
      </c>
      <c r="D178" s="103" t="s">
        <v>257</v>
      </c>
      <c r="E178" s="97"/>
      <c r="F178" s="437">
        <v>1</v>
      </c>
      <c r="G178" s="437"/>
      <c r="H178" s="103" t="s">
        <v>258</v>
      </c>
    </row>
    <row r="179" spans="1:8" ht="24.95" customHeight="1">
      <c r="A179" s="103" t="s">
        <v>259</v>
      </c>
      <c r="B179" s="103" t="s">
        <v>260</v>
      </c>
      <c r="C179" s="103" t="s">
        <v>261</v>
      </c>
      <c r="D179" s="103" t="s">
        <v>262</v>
      </c>
      <c r="E179" s="104"/>
      <c r="F179" s="437"/>
      <c r="G179" s="437"/>
      <c r="H179" s="104"/>
    </row>
    <row r="180" spans="1:8" ht="57.75" customHeight="1">
      <c r="A180" s="438">
        <v>45206</v>
      </c>
      <c r="B180" s="439"/>
      <c r="C180" s="440" t="s">
        <v>141</v>
      </c>
      <c r="D180" s="441"/>
      <c r="E180" s="441"/>
      <c r="F180" s="441"/>
      <c r="G180" s="442" t="s">
        <v>142</v>
      </c>
      <c r="H180" s="439"/>
    </row>
    <row r="181" spans="1:8" ht="24.95" customHeight="1">
      <c r="A181" s="442" t="s">
        <v>49</v>
      </c>
      <c r="B181" s="456"/>
      <c r="C181" s="456"/>
      <c r="D181" s="456"/>
      <c r="E181" s="456"/>
      <c r="F181" s="456"/>
      <c r="G181" s="456"/>
      <c r="H181" s="456"/>
    </row>
    <row r="182" spans="1:8" ht="24.95" customHeight="1">
      <c r="A182" s="442" t="s">
        <v>50</v>
      </c>
      <c r="B182" s="456"/>
      <c r="C182" s="456"/>
      <c r="D182" s="456"/>
      <c r="E182" s="456"/>
      <c r="F182" s="456"/>
      <c r="G182" s="456"/>
      <c r="H182" s="456"/>
    </row>
    <row r="183" spans="1:8" ht="24.95" customHeight="1">
      <c r="A183" s="442" t="s">
        <v>51</v>
      </c>
      <c r="B183" s="456"/>
      <c r="C183" s="456"/>
      <c r="D183" s="456"/>
      <c r="E183" s="456"/>
      <c r="F183" s="456"/>
      <c r="G183" s="456"/>
      <c r="H183" s="456"/>
    </row>
    <row r="184" spans="1:8" ht="24.95" customHeight="1">
      <c r="A184" s="442" t="s">
        <v>130</v>
      </c>
      <c r="B184" s="456"/>
      <c r="C184" s="456"/>
      <c r="D184" s="456"/>
      <c r="E184" s="456"/>
      <c r="F184" s="456"/>
      <c r="G184" s="456"/>
      <c r="H184" s="456"/>
    </row>
    <row r="185" spans="1:8" ht="24.95" customHeight="1">
      <c r="A185" s="442" t="s">
        <v>131</v>
      </c>
      <c r="B185" s="456"/>
      <c r="C185" s="456"/>
      <c r="D185" s="456"/>
      <c r="E185" s="456"/>
      <c r="F185" s="456"/>
      <c r="G185" s="456"/>
      <c r="H185" s="456"/>
    </row>
    <row r="186" spans="1:8" ht="24.95" customHeight="1">
      <c r="A186" s="453" t="s">
        <v>55</v>
      </c>
      <c r="B186" s="454"/>
      <c r="C186" s="455" t="s">
        <v>56</v>
      </c>
      <c r="D186" s="456"/>
      <c r="E186" s="456"/>
      <c r="F186" s="77"/>
      <c r="G186" s="442"/>
      <c r="H186" s="456"/>
    </row>
    <row r="187" spans="1:8" ht="24.95" customHeight="1">
      <c r="A187" s="453" t="s">
        <v>4</v>
      </c>
      <c r="B187" s="454"/>
      <c r="C187" s="455" t="s">
        <v>17</v>
      </c>
      <c r="D187" s="456"/>
      <c r="E187" s="456"/>
      <c r="F187" s="78" t="s">
        <v>132</v>
      </c>
      <c r="G187" s="442">
        <v>5</v>
      </c>
      <c r="H187" s="456"/>
    </row>
    <row r="188" spans="1:8" ht="24.95" customHeight="1">
      <c r="A188" s="453" t="s">
        <v>133</v>
      </c>
      <c r="B188" s="454"/>
      <c r="C188" s="455" t="s">
        <v>79</v>
      </c>
      <c r="D188" s="456"/>
      <c r="E188" s="456"/>
      <c r="F188" s="77"/>
      <c r="G188" s="442"/>
      <c r="H188" s="456"/>
    </row>
    <row r="189" spans="1:8" ht="24.95" customHeight="1">
      <c r="A189" s="77" t="s">
        <v>134</v>
      </c>
      <c r="B189" s="77"/>
      <c r="C189" s="455" t="s">
        <v>78</v>
      </c>
      <c r="D189" s="456"/>
      <c r="E189" s="456"/>
      <c r="F189" s="77" t="s">
        <v>135</v>
      </c>
      <c r="G189" s="442">
        <v>1405</v>
      </c>
      <c r="H189" s="456"/>
    </row>
    <row r="190" spans="1:8" ht="24.95" customHeight="1">
      <c r="A190" s="442" t="s">
        <v>136</v>
      </c>
      <c r="B190" s="439"/>
      <c r="C190" s="439"/>
      <c r="D190" s="439"/>
      <c r="E190" s="439"/>
      <c r="F190" s="439"/>
      <c r="G190" s="439"/>
      <c r="H190" s="439"/>
    </row>
    <row r="191" spans="1:8" ht="24.95" customHeight="1">
      <c r="A191" s="442" t="s">
        <v>119</v>
      </c>
      <c r="B191" s="439"/>
      <c r="C191" s="439"/>
      <c r="D191" s="439"/>
      <c r="E191" s="439"/>
      <c r="F191" s="439"/>
      <c r="G191" s="439"/>
      <c r="H191" s="439"/>
    </row>
    <row r="192" spans="1:8" ht="24.95" customHeight="1">
      <c r="A192" s="450" t="s">
        <v>63</v>
      </c>
      <c r="B192" s="450" t="s">
        <v>64</v>
      </c>
      <c r="C192" s="451" t="s">
        <v>121</v>
      </c>
      <c r="D192" s="451" t="s">
        <v>137</v>
      </c>
      <c r="E192" s="451" t="s">
        <v>123</v>
      </c>
      <c r="F192" s="451" t="s">
        <v>124</v>
      </c>
      <c r="G192" s="451" t="s">
        <v>125</v>
      </c>
      <c r="H192" s="451" t="s">
        <v>12</v>
      </c>
    </row>
    <row r="193" spans="1:8" ht="24.95" customHeight="1">
      <c r="A193" s="439"/>
      <c r="B193" s="439"/>
      <c r="C193" s="452"/>
      <c r="D193" s="452"/>
      <c r="E193" s="452"/>
      <c r="F193" s="452"/>
      <c r="G193" s="452"/>
      <c r="H193" s="452"/>
    </row>
    <row r="194" spans="1:8" ht="24.95" customHeight="1">
      <c r="A194" s="439"/>
      <c r="B194" s="439"/>
      <c r="C194" s="452"/>
      <c r="D194" s="452"/>
      <c r="E194" s="452"/>
      <c r="F194" s="452"/>
      <c r="G194" s="452"/>
      <c r="H194" s="452"/>
    </row>
    <row r="195" spans="1:8" ht="24.95" customHeight="1">
      <c r="A195" s="79">
        <v>1</v>
      </c>
      <c r="B195" s="78" t="s">
        <v>5</v>
      </c>
      <c r="C195" s="86">
        <v>8.25</v>
      </c>
      <c r="D195" s="86">
        <v>5</v>
      </c>
      <c r="E195" s="86">
        <v>5</v>
      </c>
      <c r="F195" s="86">
        <v>66</v>
      </c>
      <c r="G195" s="82">
        <f t="shared" ref="G195:G199" si="8">C195+D195+E195+F195</f>
        <v>84.25</v>
      </c>
      <c r="H195" s="83" t="str">
        <f t="shared" ref="H195:H198" si="9">IF(G195&gt;=91,"A1",IF(G195&gt;=81,"A2",IF(G195&gt;=71,"B1",IF(G195&gt;=61,"B2",IF(G195&gt;=51,"C1",IF(G195&gt;=41,"C2",IF(G195&gt;=33,"D","E")))))))</f>
        <v>A2</v>
      </c>
    </row>
    <row r="196" spans="1:8" ht="24.95" customHeight="1">
      <c r="A196" s="79">
        <v>2</v>
      </c>
      <c r="B196" s="78" t="s">
        <v>6</v>
      </c>
      <c r="C196" s="85">
        <v>9.25</v>
      </c>
      <c r="D196" s="86">
        <v>5</v>
      </c>
      <c r="E196" s="86">
        <v>5</v>
      </c>
      <c r="F196" s="85">
        <v>65</v>
      </c>
      <c r="G196" s="82">
        <v>84.25</v>
      </c>
      <c r="H196" s="83" t="str">
        <f t="shared" si="9"/>
        <v>A2</v>
      </c>
    </row>
    <row r="197" spans="1:8" ht="24.95" customHeight="1">
      <c r="A197" s="79">
        <v>3</v>
      </c>
      <c r="B197" s="78" t="s">
        <v>7</v>
      </c>
      <c r="C197" s="86">
        <v>9.75</v>
      </c>
      <c r="D197" s="86">
        <v>5</v>
      </c>
      <c r="E197" s="86">
        <v>5</v>
      </c>
      <c r="F197" s="86">
        <v>71</v>
      </c>
      <c r="G197" s="82">
        <f t="shared" si="8"/>
        <v>90.75</v>
      </c>
      <c r="H197" s="83" t="str">
        <f t="shared" si="9"/>
        <v>A2</v>
      </c>
    </row>
    <row r="198" spans="1:8" ht="24.95" customHeight="1">
      <c r="A198" s="79">
        <v>4</v>
      </c>
      <c r="B198" s="78" t="s">
        <v>8</v>
      </c>
      <c r="C198" s="85">
        <v>9.5</v>
      </c>
      <c r="D198" s="86">
        <v>5</v>
      </c>
      <c r="E198" s="86">
        <v>5</v>
      </c>
      <c r="F198" s="85">
        <v>72</v>
      </c>
      <c r="G198" s="105">
        <f t="shared" si="8"/>
        <v>91.5</v>
      </c>
      <c r="H198" s="83" t="str">
        <f t="shared" si="9"/>
        <v>A1</v>
      </c>
    </row>
    <row r="199" spans="1:8" ht="24.95" customHeight="1">
      <c r="A199" s="79">
        <v>5</v>
      </c>
      <c r="B199" s="88" t="s">
        <v>224</v>
      </c>
      <c r="C199" s="79"/>
      <c r="D199" s="89"/>
      <c r="E199" s="90"/>
      <c r="F199" s="79">
        <v>48.5</v>
      </c>
      <c r="G199" s="105">
        <f t="shared" si="8"/>
        <v>48.5</v>
      </c>
      <c r="H199" s="83"/>
    </row>
    <row r="200" spans="1:8" ht="24.95" customHeight="1">
      <c r="A200" s="79">
        <v>6</v>
      </c>
      <c r="B200" s="77" t="s">
        <v>138</v>
      </c>
      <c r="C200" s="91"/>
      <c r="D200" s="91"/>
      <c r="E200" s="91"/>
      <c r="F200" s="83" t="s">
        <v>225</v>
      </c>
      <c r="G200" s="87"/>
      <c r="H200" s="83"/>
    </row>
    <row r="201" spans="1:8" ht="24.95" customHeight="1">
      <c r="A201" s="79">
        <v>7</v>
      </c>
      <c r="B201" s="77" t="s">
        <v>139</v>
      </c>
      <c r="C201" s="91"/>
      <c r="D201" s="91"/>
      <c r="E201" s="91"/>
      <c r="F201" s="83" t="s">
        <v>276</v>
      </c>
      <c r="G201" s="87"/>
      <c r="H201" s="83"/>
    </row>
    <row r="202" spans="1:8" ht="24.95" customHeight="1">
      <c r="A202" s="77" t="s">
        <v>10</v>
      </c>
      <c r="B202" s="77"/>
      <c r="C202" s="91"/>
      <c r="D202" s="91"/>
      <c r="E202" s="91"/>
      <c r="F202" s="83"/>
      <c r="G202" s="82">
        <f>SUM(G195:G199)</f>
        <v>399.25</v>
      </c>
      <c r="H202" s="83"/>
    </row>
    <row r="203" spans="1:8" ht="24.95" customHeight="1">
      <c r="A203" s="77" t="s">
        <v>140</v>
      </c>
      <c r="B203" s="77"/>
      <c r="C203" s="91"/>
      <c r="D203" s="91"/>
      <c r="E203" s="91"/>
      <c r="F203" s="83"/>
      <c r="G203" s="82">
        <f>G202/450*100</f>
        <v>88.722222222222229</v>
      </c>
      <c r="H203" s="83" t="str">
        <f>IF(G203&gt;=91,"A1",IF(G203&gt;=81,"A2",IF(G203&gt;=71,"B1",IF(G203&gt;=61,"B2",IF(G203&gt;=51,"C1",IF(G203&gt;=41,"C2",IF(G203&gt;=33,"D","E")))))))</f>
        <v>A2</v>
      </c>
    </row>
    <row r="204" spans="1:8" ht="24.95" customHeight="1">
      <c r="A204" s="448" t="s">
        <v>277</v>
      </c>
      <c r="B204" s="439"/>
      <c r="C204" s="439"/>
      <c r="D204" s="439"/>
      <c r="E204" s="439"/>
      <c r="F204" s="439"/>
      <c r="G204" s="439"/>
      <c r="H204" s="439"/>
    </row>
    <row r="205" spans="1:8" ht="24.95" customHeight="1">
      <c r="A205" s="449" t="s">
        <v>227</v>
      </c>
      <c r="B205" s="449"/>
      <c r="C205" s="449"/>
      <c r="D205" s="449"/>
      <c r="E205" s="449"/>
      <c r="F205" s="449"/>
      <c r="G205" s="449"/>
      <c r="H205" s="449"/>
    </row>
    <row r="206" spans="1:8" ht="24.95" customHeight="1">
      <c r="A206" s="445" t="s">
        <v>228</v>
      </c>
      <c r="B206" s="445"/>
      <c r="C206" s="445"/>
      <c r="D206" s="445"/>
      <c r="E206" s="445"/>
      <c r="F206" s="445"/>
      <c r="G206" s="445"/>
      <c r="H206" s="445"/>
    </row>
    <row r="207" spans="1:8" ht="24.95" customHeight="1">
      <c r="A207" s="445" t="s">
        <v>229</v>
      </c>
      <c r="B207" s="445"/>
      <c r="C207" s="445"/>
      <c r="D207" s="445"/>
      <c r="E207" s="445"/>
      <c r="F207" s="445"/>
      <c r="G207" s="445" t="s">
        <v>230</v>
      </c>
      <c r="H207" s="445"/>
    </row>
    <row r="208" spans="1:8" ht="24.95" customHeight="1">
      <c r="A208" s="92" t="s">
        <v>231</v>
      </c>
      <c r="B208" s="92"/>
      <c r="C208" s="92"/>
      <c r="D208" s="92"/>
      <c r="E208" s="92"/>
      <c r="F208" s="93"/>
      <c r="G208" s="93" t="s">
        <v>232</v>
      </c>
      <c r="H208" s="93"/>
    </row>
    <row r="209" spans="1:8" ht="24.95" customHeight="1">
      <c r="A209" s="445" t="s">
        <v>233</v>
      </c>
      <c r="B209" s="445"/>
      <c r="C209" s="445"/>
      <c r="D209" s="445"/>
      <c r="E209" s="445"/>
      <c r="F209" s="445"/>
      <c r="G209" s="94"/>
      <c r="H209" s="94"/>
    </row>
    <row r="210" spans="1:8" ht="24.95" customHeight="1">
      <c r="A210" s="445" t="s">
        <v>229</v>
      </c>
      <c r="B210" s="445"/>
      <c r="C210" s="445"/>
      <c r="D210" s="445"/>
      <c r="E210" s="445"/>
      <c r="F210" s="445"/>
      <c r="G210" s="445"/>
      <c r="H210" s="445"/>
    </row>
    <row r="211" spans="1:8" ht="24.95" customHeight="1">
      <c r="A211" s="447" t="s">
        <v>234</v>
      </c>
      <c r="B211" s="447"/>
      <c r="C211" s="447"/>
      <c r="D211" s="447"/>
      <c r="E211" s="447"/>
      <c r="F211" s="447"/>
      <c r="G211" s="94" t="s">
        <v>232</v>
      </c>
      <c r="H211" s="94"/>
    </row>
    <row r="212" spans="1:8" ht="24.95" customHeight="1">
      <c r="A212" s="447" t="s">
        <v>235</v>
      </c>
      <c r="B212" s="447"/>
      <c r="C212" s="447"/>
      <c r="D212" s="447"/>
      <c r="E212" s="447"/>
      <c r="F212" s="447"/>
      <c r="G212" s="95" t="s">
        <v>236</v>
      </c>
      <c r="H212" s="93"/>
    </row>
    <row r="213" spans="1:8" ht="24.95" customHeight="1">
      <c r="A213" s="447" t="s">
        <v>237</v>
      </c>
      <c r="B213" s="447"/>
      <c r="C213" s="447"/>
      <c r="D213" s="447"/>
      <c r="E213" s="447"/>
      <c r="F213" s="447"/>
      <c r="G213" s="95" t="s">
        <v>232</v>
      </c>
      <c r="H213" s="93"/>
    </row>
    <row r="214" spans="1:8" ht="24.95" customHeight="1">
      <c r="A214" s="447" t="s">
        <v>238</v>
      </c>
      <c r="B214" s="447"/>
      <c r="C214" s="447"/>
      <c r="D214" s="447"/>
      <c r="E214" s="447"/>
      <c r="F214" s="447"/>
      <c r="G214" s="95" t="s">
        <v>236</v>
      </c>
      <c r="H214" s="93"/>
    </row>
    <row r="215" spans="1:8" ht="24.95" customHeight="1">
      <c r="A215" s="445" t="s">
        <v>239</v>
      </c>
      <c r="B215" s="445"/>
      <c r="C215" s="445"/>
      <c r="D215" s="445"/>
      <c r="E215" s="445"/>
      <c r="F215" s="445"/>
      <c r="G215" s="445"/>
      <c r="H215" s="445"/>
    </row>
    <row r="216" spans="1:8" ht="24.95" customHeight="1">
      <c r="A216" s="445" t="s">
        <v>229</v>
      </c>
      <c r="B216" s="445"/>
      <c r="C216" s="445"/>
      <c r="D216" s="445"/>
      <c r="E216" s="445"/>
      <c r="F216" s="445"/>
      <c r="G216" s="445"/>
      <c r="H216" s="445"/>
    </row>
    <row r="217" spans="1:8" ht="24.95" customHeight="1">
      <c r="A217" s="92" t="s">
        <v>240</v>
      </c>
      <c r="B217" s="445" t="s">
        <v>278</v>
      </c>
      <c r="C217" s="445"/>
      <c r="D217" s="445"/>
      <c r="E217" s="445"/>
      <c r="F217" s="445"/>
      <c r="G217" s="445"/>
      <c r="H217" s="445"/>
    </row>
    <row r="218" spans="1:8" ht="24.95" customHeight="1">
      <c r="A218" s="96" t="s">
        <v>195</v>
      </c>
      <c r="B218" s="443" t="s">
        <v>242</v>
      </c>
      <c r="C218" s="444"/>
      <c r="D218" s="444"/>
      <c r="E218" s="444"/>
      <c r="F218" s="444"/>
      <c r="G218" s="444"/>
      <c r="H218" s="444"/>
    </row>
    <row r="219" spans="1:8" ht="24.95" customHeight="1">
      <c r="A219" s="445" t="s">
        <v>243</v>
      </c>
      <c r="B219" s="445"/>
      <c r="C219" s="445"/>
      <c r="D219" s="445"/>
      <c r="E219" s="96"/>
      <c r="F219" s="97"/>
      <c r="G219" s="94" t="s">
        <v>244</v>
      </c>
      <c r="H219" s="97"/>
    </row>
    <row r="220" spans="1:8" ht="40.5" customHeight="1">
      <c r="A220" s="98" t="s">
        <v>245</v>
      </c>
      <c r="B220" s="99" t="s">
        <v>12</v>
      </c>
      <c r="C220" s="100" t="s">
        <v>245</v>
      </c>
      <c r="D220" s="99" t="s">
        <v>12</v>
      </c>
      <c r="E220" s="101"/>
      <c r="F220" s="446" t="s">
        <v>246</v>
      </c>
      <c r="G220" s="446"/>
      <c r="H220" s="102" t="s">
        <v>12</v>
      </c>
    </row>
    <row r="221" spans="1:8" ht="24.95" customHeight="1">
      <c r="A221" s="103" t="s">
        <v>247</v>
      </c>
      <c r="B221" s="103" t="s">
        <v>221</v>
      </c>
      <c r="C221" s="103" t="s">
        <v>248</v>
      </c>
      <c r="D221" s="103" t="s">
        <v>249</v>
      </c>
      <c r="E221" s="97"/>
      <c r="F221" s="437">
        <v>3</v>
      </c>
      <c r="G221" s="437"/>
      <c r="H221" s="103" t="s">
        <v>236</v>
      </c>
    </row>
    <row r="222" spans="1:8" ht="24.95" customHeight="1">
      <c r="A222" s="103" t="s">
        <v>250</v>
      </c>
      <c r="B222" s="103" t="s">
        <v>251</v>
      </c>
      <c r="C222" s="103" t="s">
        <v>252</v>
      </c>
      <c r="D222" s="103" t="s">
        <v>253</v>
      </c>
      <c r="E222" s="97"/>
      <c r="F222" s="437">
        <v>2</v>
      </c>
      <c r="G222" s="437"/>
      <c r="H222" s="103" t="s">
        <v>232</v>
      </c>
    </row>
    <row r="223" spans="1:8" ht="24.95" customHeight="1">
      <c r="A223" s="103" t="s">
        <v>254</v>
      </c>
      <c r="B223" s="103" t="s">
        <v>255</v>
      </c>
      <c r="C223" s="103" t="s">
        <v>256</v>
      </c>
      <c r="D223" s="103" t="s">
        <v>257</v>
      </c>
      <c r="E223" s="97"/>
      <c r="F223" s="437">
        <v>1</v>
      </c>
      <c r="G223" s="437"/>
      <c r="H223" s="103" t="s">
        <v>258</v>
      </c>
    </row>
    <row r="224" spans="1:8" ht="24.95" customHeight="1">
      <c r="A224" s="103" t="s">
        <v>259</v>
      </c>
      <c r="B224" s="103" t="s">
        <v>260</v>
      </c>
      <c r="C224" s="103" t="s">
        <v>261</v>
      </c>
      <c r="D224" s="103" t="s">
        <v>262</v>
      </c>
      <c r="E224" s="104"/>
      <c r="F224" s="437"/>
      <c r="G224" s="437"/>
      <c r="H224" s="104"/>
    </row>
    <row r="225" spans="1:8" ht="60.75" customHeight="1">
      <c r="A225" s="438">
        <v>45206</v>
      </c>
      <c r="B225" s="439"/>
      <c r="C225" s="440" t="s">
        <v>141</v>
      </c>
      <c r="D225" s="441"/>
      <c r="E225" s="441"/>
      <c r="F225" s="441"/>
      <c r="G225" s="442" t="s">
        <v>142</v>
      </c>
      <c r="H225" s="439"/>
    </row>
    <row r="226" spans="1:8" ht="24.95" customHeight="1">
      <c r="A226" s="442" t="s">
        <v>49</v>
      </c>
      <c r="B226" s="456"/>
      <c r="C226" s="456"/>
      <c r="D226" s="456"/>
      <c r="E226" s="456"/>
      <c r="F226" s="456"/>
      <c r="G226" s="456"/>
      <c r="H226" s="456"/>
    </row>
    <row r="227" spans="1:8" ht="24.95" customHeight="1">
      <c r="A227" s="442" t="s">
        <v>50</v>
      </c>
      <c r="B227" s="456"/>
      <c r="C227" s="456"/>
      <c r="D227" s="456"/>
      <c r="E227" s="456"/>
      <c r="F227" s="456"/>
      <c r="G227" s="456"/>
      <c r="H227" s="456"/>
    </row>
    <row r="228" spans="1:8" ht="24.95" customHeight="1">
      <c r="A228" s="442" t="s">
        <v>51</v>
      </c>
      <c r="B228" s="456"/>
      <c r="C228" s="456"/>
      <c r="D228" s="456"/>
      <c r="E228" s="456"/>
      <c r="F228" s="456"/>
      <c r="G228" s="456"/>
      <c r="H228" s="456"/>
    </row>
    <row r="229" spans="1:8" ht="24.95" customHeight="1">
      <c r="A229" s="442" t="s">
        <v>130</v>
      </c>
      <c r="B229" s="456"/>
      <c r="C229" s="456"/>
      <c r="D229" s="456"/>
      <c r="E229" s="456"/>
      <c r="F229" s="456"/>
      <c r="G229" s="456"/>
      <c r="H229" s="456"/>
    </row>
    <row r="230" spans="1:8" ht="24.95" customHeight="1">
      <c r="A230" s="442" t="s">
        <v>131</v>
      </c>
      <c r="B230" s="456"/>
      <c r="C230" s="456"/>
      <c r="D230" s="456"/>
      <c r="E230" s="456"/>
      <c r="F230" s="456"/>
      <c r="G230" s="456"/>
      <c r="H230" s="456"/>
    </row>
    <row r="231" spans="1:8" ht="24.95" customHeight="1">
      <c r="A231" s="453" t="s">
        <v>55</v>
      </c>
      <c r="B231" s="454"/>
      <c r="C231" s="455" t="s">
        <v>56</v>
      </c>
      <c r="D231" s="456"/>
      <c r="E231" s="456"/>
      <c r="F231" s="77"/>
      <c r="G231" s="442"/>
      <c r="H231" s="456"/>
    </row>
    <row r="232" spans="1:8" ht="24.95" customHeight="1">
      <c r="A232" s="453" t="s">
        <v>4</v>
      </c>
      <c r="B232" s="454"/>
      <c r="C232" s="455" t="s">
        <v>80</v>
      </c>
      <c r="D232" s="456"/>
      <c r="E232" s="456"/>
      <c r="F232" s="78" t="s">
        <v>132</v>
      </c>
      <c r="G232" s="442">
        <v>6</v>
      </c>
      <c r="H232" s="456"/>
    </row>
    <row r="233" spans="1:8" ht="24.95" customHeight="1">
      <c r="A233" s="453" t="s">
        <v>133</v>
      </c>
      <c r="B233" s="454"/>
      <c r="C233" s="455" t="s">
        <v>82</v>
      </c>
      <c r="D233" s="456"/>
      <c r="E233" s="456"/>
      <c r="F233" s="77"/>
      <c r="G233" s="442"/>
      <c r="H233" s="456"/>
    </row>
    <row r="234" spans="1:8" ht="24.95" customHeight="1">
      <c r="A234" s="77" t="s">
        <v>134</v>
      </c>
      <c r="B234" s="77"/>
      <c r="C234" s="455" t="s">
        <v>81</v>
      </c>
      <c r="D234" s="456"/>
      <c r="E234" s="456"/>
      <c r="F234" s="77" t="s">
        <v>135</v>
      </c>
      <c r="G234" s="442">
        <v>1432</v>
      </c>
      <c r="H234" s="456"/>
    </row>
    <row r="235" spans="1:8" ht="24.95" customHeight="1">
      <c r="A235" s="442" t="s">
        <v>136</v>
      </c>
      <c r="B235" s="439"/>
      <c r="C235" s="439"/>
      <c r="D235" s="439"/>
      <c r="E235" s="439"/>
      <c r="F235" s="439"/>
      <c r="G235" s="439"/>
      <c r="H235" s="439"/>
    </row>
    <row r="236" spans="1:8" ht="24.95" customHeight="1">
      <c r="A236" s="442" t="s">
        <v>119</v>
      </c>
      <c r="B236" s="439"/>
      <c r="C236" s="439"/>
      <c r="D236" s="439"/>
      <c r="E236" s="439"/>
      <c r="F236" s="439"/>
      <c r="G236" s="439"/>
      <c r="H236" s="439"/>
    </row>
    <row r="237" spans="1:8" ht="24.95" customHeight="1">
      <c r="A237" s="450" t="s">
        <v>63</v>
      </c>
      <c r="B237" s="450" t="s">
        <v>64</v>
      </c>
      <c r="C237" s="451" t="s">
        <v>121</v>
      </c>
      <c r="D237" s="451" t="s">
        <v>137</v>
      </c>
      <c r="E237" s="451" t="s">
        <v>123</v>
      </c>
      <c r="F237" s="451" t="s">
        <v>124</v>
      </c>
      <c r="G237" s="451" t="s">
        <v>125</v>
      </c>
      <c r="H237" s="451" t="s">
        <v>12</v>
      </c>
    </row>
    <row r="238" spans="1:8" ht="24.95" customHeight="1">
      <c r="A238" s="439"/>
      <c r="B238" s="439"/>
      <c r="C238" s="452"/>
      <c r="D238" s="452"/>
      <c r="E238" s="452"/>
      <c r="F238" s="452"/>
      <c r="G238" s="452"/>
      <c r="H238" s="452"/>
    </row>
    <row r="239" spans="1:8" ht="24.95" customHeight="1">
      <c r="A239" s="439"/>
      <c r="B239" s="439"/>
      <c r="C239" s="452"/>
      <c r="D239" s="452"/>
      <c r="E239" s="452"/>
      <c r="F239" s="452"/>
      <c r="G239" s="452"/>
      <c r="H239" s="452"/>
    </row>
    <row r="240" spans="1:8" ht="24.95" customHeight="1">
      <c r="A240" s="79">
        <v>1</v>
      </c>
      <c r="B240" s="78" t="s">
        <v>5</v>
      </c>
      <c r="C240" s="86">
        <v>10</v>
      </c>
      <c r="D240" s="86">
        <v>5</v>
      </c>
      <c r="E240" s="86">
        <v>5</v>
      </c>
      <c r="F240" s="86">
        <v>71</v>
      </c>
      <c r="G240" s="87">
        <f t="shared" ref="G240:G244" si="10">C240+D240+E240+F240</f>
        <v>91</v>
      </c>
      <c r="H240" s="83" t="str">
        <f t="shared" ref="H240:H243" si="11">IF(G240&gt;=91,"A1",IF(G240&gt;=81,"A2",IF(G240&gt;=71,"B1",IF(G240&gt;=61,"B2",IF(G240&gt;=51,"C1",IF(G240&gt;=41,"C2",IF(G240&gt;=33,"D","E")))))))</f>
        <v>A1</v>
      </c>
    </row>
    <row r="241" spans="1:8" ht="24.95" customHeight="1">
      <c r="A241" s="79">
        <v>2</v>
      </c>
      <c r="B241" s="78" t="s">
        <v>6</v>
      </c>
      <c r="C241" s="85">
        <v>10</v>
      </c>
      <c r="D241" s="86">
        <v>5</v>
      </c>
      <c r="E241" s="86">
        <v>5</v>
      </c>
      <c r="F241" s="85">
        <v>76</v>
      </c>
      <c r="G241" s="87">
        <f t="shared" si="10"/>
        <v>96</v>
      </c>
      <c r="H241" s="83" t="str">
        <f t="shared" si="11"/>
        <v>A1</v>
      </c>
    </row>
    <row r="242" spans="1:8" ht="24.95" customHeight="1">
      <c r="A242" s="79">
        <v>3</v>
      </c>
      <c r="B242" s="78" t="s">
        <v>7</v>
      </c>
      <c r="C242" s="86">
        <v>9.5</v>
      </c>
      <c r="D242" s="86">
        <v>5</v>
      </c>
      <c r="E242" s="86">
        <v>5</v>
      </c>
      <c r="F242" s="86">
        <v>74</v>
      </c>
      <c r="G242" s="105">
        <f t="shared" si="10"/>
        <v>93.5</v>
      </c>
      <c r="H242" s="83" t="str">
        <f t="shared" si="11"/>
        <v>A1</v>
      </c>
    </row>
    <row r="243" spans="1:8" ht="24.95" customHeight="1">
      <c r="A243" s="79">
        <v>4</v>
      </c>
      <c r="B243" s="78" t="s">
        <v>8</v>
      </c>
      <c r="C243" s="85">
        <v>9.5</v>
      </c>
      <c r="D243" s="86">
        <v>5</v>
      </c>
      <c r="E243" s="86">
        <v>5</v>
      </c>
      <c r="F243" s="85">
        <v>76</v>
      </c>
      <c r="G243" s="105">
        <f t="shared" si="10"/>
        <v>95.5</v>
      </c>
      <c r="H243" s="83" t="str">
        <f t="shared" si="11"/>
        <v>A1</v>
      </c>
    </row>
    <row r="244" spans="1:8" ht="24.95" customHeight="1">
      <c r="A244" s="79">
        <v>5</v>
      </c>
      <c r="B244" s="88" t="s">
        <v>224</v>
      </c>
      <c r="C244" s="79"/>
      <c r="D244" s="89"/>
      <c r="E244" s="90"/>
      <c r="F244" s="79">
        <v>50</v>
      </c>
      <c r="G244" s="87">
        <f t="shared" si="10"/>
        <v>50</v>
      </c>
      <c r="H244" s="83"/>
    </row>
    <row r="245" spans="1:8" ht="24.95" customHeight="1">
      <c r="A245" s="79">
        <v>6</v>
      </c>
      <c r="B245" s="77" t="s">
        <v>138</v>
      </c>
      <c r="C245" s="91"/>
      <c r="D245" s="91"/>
      <c r="E245" s="91"/>
      <c r="F245" s="83" t="s">
        <v>225</v>
      </c>
      <c r="G245" s="87"/>
      <c r="H245" s="83"/>
    </row>
    <row r="246" spans="1:8" ht="24.95" customHeight="1">
      <c r="A246" s="79">
        <v>7</v>
      </c>
      <c r="B246" s="77" t="s">
        <v>139</v>
      </c>
      <c r="C246" s="91"/>
      <c r="D246" s="91"/>
      <c r="E246" s="91"/>
      <c r="F246" s="83" t="s">
        <v>225</v>
      </c>
      <c r="G246" s="87"/>
      <c r="H246" s="83"/>
    </row>
    <row r="247" spans="1:8" ht="24.95" customHeight="1">
      <c r="A247" s="77" t="s">
        <v>10</v>
      </c>
      <c r="B247" s="77"/>
      <c r="C247" s="91"/>
      <c r="D247" s="91"/>
      <c r="E247" s="91"/>
      <c r="F247" s="83"/>
      <c r="G247" s="87">
        <f>SUM(G240:G244)</f>
        <v>426</v>
      </c>
      <c r="H247" s="83"/>
    </row>
    <row r="248" spans="1:8" ht="24.95" customHeight="1">
      <c r="A248" s="77" t="s">
        <v>140</v>
      </c>
      <c r="B248" s="77"/>
      <c r="C248" s="91"/>
      <c r="D248" s="91"/>
      <c r="E248" s="91"/>
      <c r="F248" s="83"/>
      <c r="G248" s="82">
        <f>G247/450*100</f>
        <v>94.666666666666671</v>
      </c>
      <c r="H248" s="83" t="str">
        <f>IF(G248&gt;=91,"A1",IF(G248&gt;=81,"A2",IF(G248&gt;=71,"B1",IF(G248&gt;=61,"B2",IF(G248&gt;=51,"C1",IF(G248&gt;=41,"C2",IF(G248&gt;=33,"D","E")))))))</f>
        <v>A1</v>
      </c>
    </row>
    <row r="249" spans="1:8" ht="24.95" customHeight="1">
      <c r="A249" s="448" t="s">
        <v>279</v>
      </c>
      <c r="B249" s="439"/>
      <c r="C249" s="439"/>
      <c r="D249" s="439"/>
      <c r="E249" s="439"/>
      <c r="F249" s="439"/>
      <c r="G249" s="439"/>
      <c r="H249" s="439"/>
    </row>
    <row r="250" spans="1:8" ht="24.95" customHeight="1">
      <c r="A250" s="449" t="s">
        <v>227</v>
      </c>
      <c r="B250" s="449"/>
      <c r="C250" s="449"/>
      <c r="D250" s="449"/>
      <c r="E250" s="449"/>
      <c r="F250" s="449"/>
      <c r="G250" s="449"/>
      <c r="H250" s="449"/>
    </row>
    <row r="251" spans="1:8" ht="24.95" customHeight="1">
      <c r="A251" s="445" t="s">
        <v>228</v>
      </c>
      <c r="B251" s="445"/>
      <c r="C251" s="445"/>
      <c r="D251" s="445"/>
      <c r="E251" s="445"/>
      <c r="F251" s="445"/>
      <c r="G251" s="445"/>
      <c r="H251" s="445"/>
    </row>
    <row r="252" spans="1:8" ht="24.95" customHeight="1">
      <c r="A252" s="445" t="s">
        <v>229</v>
      </c>
      <c r="B252" s="445"/>
      <c r="C252" s="445"/>
      <c r="D252" s="445"/>
      <c r="E252" s="445"/>
      <c r="F252" s="445"/>
      <c r="G252" s="445" t="s">
        <v>230</v>
      </c>
      <c r="H252" s="445"/>
    </row>
    <row r="253" spans="1:8" ht="24.95" customHeight="1">
      <c r="A253" s="92" t="s">
        <v>231</v>
      </c>
      <c r="B253" s="92"/>
      <c r="C253" s="92"/>
      <c r="D253" s="92"/>
      <c r="E253" s="92"/>
      <c r="F253" s="93"/>
      <c r="G253" s="93" t="s">
        <v>232</v>
      </c>
      <c r="H253" s="93"/>
    </row>
    <row r="254" spans="1:8" ht="24.95" customHeight="1">
      <c r="A254" s="445" t="s">
        <v>233</v>
      </c>
      <c r="B254" s="445"/>
      <c r="C254" s="445"/>
      <c r="D254" s="445"/>
      <c r="E254" s="445"/>
      <c r="F254" s="445"/>
      <c r="G254" s="94"/>
      <c r="H254" s="94"/>
    </row>
    <row r="255" spans="1:8" ht="24.95" customHeight="1">
      <c r="A255" s="445" t="s">
        <v>229</v>
      </c>
      <c r="B255" s="445"/>
      <c r="C255" s="445"/>
      <c r="D255" s="445"/>
      <c r="E255" s="445"/>
      <c r="F255" s="445"/>
      <c r="G255" s="445" t="s">
        <v>230</v>
      </c>
      <c r="H255" s="445"/>
    </row>
    <row r="256" spans="1:8" ht="24.95" customHeight="1">
      <c r="A256" s="447" t="s">
        <v>234</v>
      </c>
      <c r="B256" s="447"/>
      <c r="C256" s="447"/>
      <c r="D256" s="447"/>
      <c r="E256" s="447"/>
      <c r="F256" s="447"/>
      <c r="G256" s="94" t="s">
        <v>236</v>
      </c>
      <c r="H256" s="94"/>
    </row>
    <row r="257" spans="1:8" ht="24.95" customHeight="1">
      <c r="A257" s="447" t="s">
        <v>235</v>
      </c>
      <c r="B257" s="447"/>
      <c r="C257" s="447"/>
      <c r="D257" s="447"/>
      <c r="E257" s="447"/>
      <c r="F257" s="447"/>
      <c r="G257" s="95" t="s">
        <v>236</v>
      </c>
      <c r="H257" s="93"/>
    </row>
    <row r="258" spans="1:8" ht="24.95" customHeight="1">
      <c r="A258" s="447" t="s">
        <v>237</v>
      </c>
      <c r="B258" s="447"/>
      <c r="C258" s="447"/>
      <c r="D258" s="447"/>
      <c r="E258" s="447"/>
      <c r="F258" s="447"/>
      <c r="G258" s="95" t="s">
        <v>236</v>
      </c>
      <c r="H258" s="93"/>
    </row>
    <row r="259" spans="1:8" ht="24.95" customHeight="1">
      <c r="A259" s="447" t="s">
        <v>238</v>
      </c>
      <c r="B259" s="447"/>
      <c r="C259" s="447"/>
      <c r="D259" s="447"/>
      <c r="E259" s="447"/>
      <c r="F259" s="447"/>
      <c r="G259" s="95" t="s">
        <v>236</v>
      </c>
      <c r="H259" s="93"/>
    </row>
    <row r="260" spans="1:8" ht="24.95" customHeight="1">
      <c r="A260" s="445" t="s">
        <v>239</v>
      </c>
      <c r="B260" s="445"/>
      <c r="C260" s="445"/>
      <c r="D260" s="445"/>
      <c r="E260" s="445"/>
      <c r="F260" s="445"/>
      <c r="G260" s="445"/>
      <c r="H260" s="445"/>
    </row>
    <row r="261" spans="1:8" ht="24.95" customHeight="1">
      <c r="A261" s="445" t="s">
        <v>229</v>
      </c>
      <c r="B261" s="445"/>
      <c r="C261" s="445"/>
      <c r="D261" s="445"/>
      <c r="E261" s="445"/>
      <c r="F261" s="445"/>
      <c r="G261" s="445"/>
      <c r="H261" s="445"/>
    </row>
    <row r="262" spans="1:8" ht="24.95" customHeight="1">
      <c r="A262" s="92" t="s">
        <v>240</v>
      </c>
      <c r="B262" s="445" t="s">
        <v>280</v>
      </c>
      <c r="C262" s="445"/>
      <c r="D262" s="445"/>
      <c r="E262" s="445"/>
      <c r="F262" s="445"/>
      <c r="G262" s="445"/>
      <c r="H262" s="445"/>
    </row>
    <row r="263" spans="1:8" ht="24.95" customHeight="1">
      <c r="A263" s="96" t="s">
        <v>195</v>
      </c>
      <c r="B263" s="443" t="s">
        <v>242</v>
      </c>
      <c r="C263" s="444"/>
      <c r="D263" s="444"/>
      <c r="E263" s="444"/>
      <c r="F263" s="444"/>
      <c r="G263" s="444"/>
      <c r="H263" s="444"/>
    </row>
    <row r="264" spans="1:8" ht="24.95" customHeight="1">
      <c r="A264" s="445" t="s">
        <v>243</v>
      </c>
      <c r="B264" s="445"/>
      <c r="C264" s="445"/>
      <c r="D264" s="445"/>
      <c r="E264" s="96"/>
      <c r="F264" s="97"/>
      <c r="G264" s="94" t="s">
        <v>244</v>
      </c>
      <c r="H264" s="97"/>
    </row>
    <row r="265" spans="1:8" ht="40.5" customHeight="1">
      <c r="A265" s="98" t="s">
        <v>245</v>
      </c>
      <c r="B265" s="99" t="s">
        <v>12</v>
      </c>
      <c r="C265" s="100" t="s">
        <v>245</v>
      </c>
      <c r="D265" s="99" t="s">
        <v>12</v>
      </c>
      <c r="E265" s="101"/>
      <c r="F265" s="446" t="s">
        <v>246</v>
      </c>
      <c r="G265" s="446"/>
      <c r="H265" s="102" t="s">
        <v>12</v>
      </c>
    </row>
    <row r="266" spans="1:8" ht="24.95" customHeight="1">
      <c r="A266" s="103" t="s">
        <v>247</v>
      </c>
      <c r="B266" s="103" t="s">
        <v>221</v>
      </c>
      <c r="C266" s="103" t="s">
        <v>248</v>
      </c>
      <c r="D266" s="103" t="s">
        <v>249</v>
      </c>
      <c r="E266" s="97"/>
      <c r="F266" s="437">
        <v>3</v>
      </c>
      <c r="G266" s="437"/>
      <c r="H266" s="103" t="s">
        <v>236</v>
      </c>
    </row>
    <row r="267" spans="1:8" ht="24.95" customHeight="1">
      <c r="A267" s="103" t="s">
        <v>250</v>
      </c>
      <c r="B267" s="103" t="s">
        <v>251</v>
      </c>
      <c r="C267" s="103" t="s">
        <v>252</v>
      </c>
      <c r="D267" s="103" t="s">
        <v>253</v>
      </c>
      <c r="E267" s="97"/>
      <c r="F267" s="437">
        <v>2</v>
      </c>
      <c r="G267" s="437"/>
      <c r="H267" s="103" t="s">
        <v>232</v>
      </c>
    </row>
    <row r="268" spans="1:8" ht="24.95" customHeight="1">
      <c r="A268" s="103" t="s">
        <v>254</v>
      </c>
      <c r="B268" s="103" t="s">
        <v>255</v>
      </c>
      <c r="C268" s="103" t="s">
        <v>256</v>
      </c>
      <c r="D268" s="103" t="s">
        <v>257</v>
      </c>
      <c r="E268" s="97"/>
      <c r="F268" s="437">
        <v>1</v>
      </c>
      <c r="G268" s="437"/>
      <c r="H268" s="103" t="s">
        <v>258</v>
      </c>
    </row>
    <row r="269" spans="1:8" ht="24.95" customHeight="1">
      <c r="A269" s="103" t="s">
        <v>259</v>
      </c>
      <c r="B269" s="103" t="s">
        <v>260</v>
      </c>
      <c r="C269" s="103" t="s">
        <v>261</v>
      </c>
      <c r="D269" s="103" t="s">
        <v>262</v>
      </c>
      <c r="E269" s="104"/>
      <c r="F269" s="437"/>
      <c r="G269" s="437"/>
      <c r="H269" s="104"/>
    </row>
    <row r="270" spans="1:8" ht="78" customHeight="1">
      <c r="A270" s="438">
        <v>45206</v>
      </c>
      <c r="B270" s="439"/>
      <c r="C270" s="440" t="s">
        <v>141</v>
      </c>
      <c r="D270" s="441"/>
      <c r="E270" s="441"/>
      <c r="F270" s="441"/>
      <c r="G270" s="442" t="s">
        <v>142</v>
      </c>
      <c r="H270" s="439"/>
    </row>
    <row r="271" spans="1:8" ht="24.95" customHeight="1">
      <c r="A271" s="442" t="s">
        <v>49</v>
      </c>
      <c r="B271" s="456"/>
      <c r="C271" s="456"/>
      <c r="D271" s="456"/>
      <c r="E271" s="456"/>
      <c r="F271" s="456"/>
      <c r="G271" s="456"/>
      <c r="H271" s="456"/>
    </row>
    <row r="272" spans="1:8" ht="24.95" customHeight="1">
      <c r="A272" s="442" t="s">
        <v>50</v>
      </c>
      <c r="B272" s="456"/>
      <c r="C272" s="456"/>
      <c r="D272" s="456"/>
      <c r="E272" s="456"/>
      <c r="F272" s="456"/>
      <c r="G272" s="456"/>
      <c r="H272" s="456"/>
    </row>
    <row r="273" spans="1:8" ht="24.95" customHeight="1">
      <c r="A273" s="442" t="s">
        <v>51</v>
      </c>
      <c r="B273" s="456"/>
      <c r="C273" s="456"/>
      <c r="D273" s="456"/>
      <c r="E273" s="456"/>
      <c r="F273" s="456"/>
      <c r="G273" s="456"/>
      <c r="H273" s="456"/>
    </row>
    <row r="274" spans="1:8" ht="24.95" customHeight="1">
      <c r="A274" s="442" t="s">
        <v>130</v>
      </c>
      <c r="B274" s="456"/>
      <c r="C274" s="456"/>
      <c r="D274" s="456"/>
      <c r="E274" s="456"/>
      <c r="F274" s="456"/>
      <c r="G274" s="456"/>
      <c r="H274" s="456"/>
    </row>
    <row r="275" spans="1:8" ht="24.95" customHeight="1">
      <c r="A275" s="442" t="s">
        <v>131</v>
      </c>
      <c r="B275" s="456"/>
      <c r="C275" s="456"/>
      <c r="D275" s="456"/>
      <c r="E275" s="456"/>
      <c r="F275" s="456"/>
      <c r="G275" s="456"/>
      <c r="H275" s="456"/>
    </row>
    <row r="276" spans="1:8" ht="24.95" customHeight="1">
      <c r="A276" s="453" t="s">
        <v>55</v>
      </c>
      <c r="B276" s="454"/>
      <c r="C276" s="455" t="s">
        <v>56</v>
      </c>
      <c r="D276" s="456"/>
      <c r="E276" s="456"/>
      <c r="F276" s="77"/>
      <c r="G276" s="442"/>
      <c r="H276" s="456"/>
    </row>
    <row r="277" spans="1:8" ht="24.95" customHeight="1">
      <c r="A277" s="453" t="s">
        <v>4</v>
      </c>
      <c r="B277" s="454"/>
      <c r="C277" s="455" t="s">
        <v>281</v>
      </c>
      <c r="D277" s="456"/>
      <c r="E277" s="456"/>
      <c r="F277" s="78" t="s">
        <v>132</v>
      </c>
      <c r="G277" s="442">
        <v>7</v>
      </c>
      <c r="H277" s="456"/>
    </row>
    <row r="278" spans="1:8" ht="24.95" customHeight="1">
      <c r="A278" s="453" t="s">
        <v>133</v>
      </c>
      <c r="B278" s="454"/>
      <c r="C278" s="455" t="s">
        <v>84</v>
      </c>
      <c r="D278" s="456"/>
      <c r="E278" s="456"/>
      <c r="F278" s="77"/>
      <c r="G278" s="442"/>
      <c r="H278" s="456"/>
    </row>
    <row r="279" spans="1:8" ht="24.95" customHeight="1">
      <c r="A279" s="77" t="s">
        <v>134</v>
      </c>
      <c r="B279" s="77"/>
      <c r="C279" s="455" t="s">
        <v>282</v>
      </c>
      <c r="D279" s="456"/>
      <c r="E279" s="456"/>
      <c r="F279" s="77" t="s">
        <v>135</v>
      </c>
      <c r="G279" s="442">
        <v>1256</v>
      </c>
      <c r="H279" s="456"/>
    </row>
    <row r="280" spans="1:8" ht="24.95" customHeight="1">
      <c r="A280" s="442" t="s">
        <v>136</v>
      </c>
      <c r="B280" s="439"/>
      <c r="C280" s="439"/>
      <c r="D280" s="439"/>
      <c r="E280" s="439"/>
      <c r="F280" s="439"/>
      <c r="G280" s="439"/>
      <c r="H280" s="439"/>
    </row>
    <row r="281" spans="1:8" ht="24.95" customHeight="1">
      <c r="A281" s="442" t="s">
        <v>119</v>
      </c>
      <c r="B281" s="439"/>
      <c r="C281" s="439"/>
      <c r="D281" s="439"/>
      <c r="E281" s="439"/>
      <c r="F281" s="439"/>
      <c r="G281" s="439"/>
      <c r="H281" s="439"/>
    </row>
    <row r="282" spans="1:8" ht="24.95" customHeight="1">
      <c r="A282" s="450" t="s">
        <v>63</v>
      </c>
      <c r="B282" s="450" t="s">
        <v>64</v>
      </c>
      <c r="C282" s="451" t="s">
        <v>121</v>
      </c>
      <c r="D282" s="451" t="s">
        <v>137</v>
      </c>
      <c r="E282" s="451" t="s">
        <v>123</v>
      </c>
      <c r="F282" s="451" t="s">
        <v>124</v>
      </c>
      <c r="G282" s="451" t="s">
        <v>125</v>
      </c>
      <c r="H282" s="451" t="s">
        <v>12</v>
      </c>
    </row>
    <row r="283" spans="1:8" ht="24.95" customHeight="1">
      <c r="A283" s="439"/>
      <c r="B283" s="439"/>
      <c r="C283" s="452"/>
      <c r="D283" s="452"/>
      <c r="E283" s="452"/>
      <c r="F283" s="452"/>
      <c r="G283" s="452"/>
      <c r="H283" s="452"/>
    </row>
    <row r="284" spans="1:8" ht="24.95" customHeight="1">
      <c r="A284" s="439"/>
      <c r="B284" s="439"/>
      <c r="C284" s="452"/>
      <c r="D284" s="452"/>
      <c r="E284" s="452"/>
      <c r="F284" s="452"/>
      <c r="G284" s="452"/>
      <c r="H284" s="452"/>
    </row>
    <row r="285" spans="1:8" ht="24.95" customHeight="1">
      <c r="A285" s="79">
        <v>1</v>
      </c>
      <c r="B285" s="78" t="s">
        <v>5</v>
      </c>
      <c r="C285" s="86">
        <v>9.5</v>
      </c>
      <c r="D285" s="86">
        <v>5</v>
      </c>
      <c r="E285" s="86">
        <v>5</v>
      </c>
      <c r="F285" s="86">
        <v>76</v>
      </c>
      <c r="G285" s="105">
        <f t="shared" ref="G285:G289" si="12">C285+D285+E285+F285</f>
        <v>95.5</v>
      </c>
      <c r="H285" s="83" t="str">
        <f t="shared" ref="H285:H288" si="13">IF(G285&gt;=91,"A1",IF(G285&gt;=81,"A2",IF(G285&gt;=71,"B1",IF(G285&gt;=61,"B2",IF(G285&gt;=51,"C1",IF(G285&gt;=41,"C2",IF(G285&gt;=33,"D","E")))))))</f>
        <v>A1</v>
      </c>
    </row>
    <row r="286" spans="1:8" ht="24.95" customHeight="1">
      <c r="A286" s="79">
        <v>2</v>
      </c>
      <c r="B286" s="78" t="s">
        <v>6</v>
      </c>
      <c r="C286" s="85">
        <v>9.5</v>
      </c>
      <c r="D286" s="86">
        <v>5</v>
      </c>
      <c r="E286" s="86">
        <v>5</v>
      </c>
      <c r="F286" s="85">
        <v>75</v>
      </c>
      <c r="G286" s="105">
        <f t="shared" si="12"/>
        <v>94.5</v>
      </c>
      <c r="H286" s="83" t="str">
        <f t="shared" si="13"/>
        <v>A1</v>
      </c>
    </row>
    <row r="287" spans="1:8" ht="24.95" customHeight="1">
      <c r="A287" s="79">
        <v>3</v>
      </c>
      <c r="B287" s="78" t="s">
        <v>7</v>
      </c>
      <c r="C287" s="86">
        <v>9.5</v>
      </c>
      <c r="D287" s="86">
        <v>5</v>
      </c>
      <c r="E287" s="86">
        <v>5</v>
      </c>
      <c r="F287" s="86">
        <v>78</v>
      </c>
      <c r="G287" s="105">
        <f t="shared" si="12"/>
        <v>97.5</v>
      </c>
      <c r="H287" s="83" t="str">
        <f t="shared" si="13"/>
        <v>A1</v>
      </c>
    </row>
    <row r="288" spans="1:8" ht="24.95" customHeight="1">
      <c r="A288" s="79">
        <v>4</v>
      </c>
      <c r="B288" s="78" t="s">
        <v>8</v>
      </c>
      <c r="C288" s="85">
        <v>10</v>
      </c>
      <c r="D288" s="86">
        <v>5</v>
      </c>
      <c r="E288" s="86">
        <v>5</v>
      </c>
      <c r="F288" s="85">
        <v>78</v>
      </c>
      <c r="G288" s="87">
        <f t="shared" si="12"/>
        <v>98</v>
      </c>
      <c r="H288" s="83" t="str">
        <f t="shared" si="13"/>
        <v>A1</v>
      </c>
    </row>
    <row r="289" spans="1:8" ht="24.95" customHeight="1">
      <c r="A289" s="79">
        <v>5</v>
      </c>
      <c r="B289" s="88" t="s">
        <v>283</v>
      </c>
      <c r="C289" s="79"/>
      <c r="D289" s="89"/>
      <c r="E289" s="90"/>
      <c r="F289" s="79">
        <v>50</v>
      </c>
      <c r="G289" s="87">
        <f t="shared" si="12"/>
        <v>50</v>
      </c>
      <c r="H289" s="83"/>
    </row>
    <row r="290" spans="1:8" ht="24.95" customHeight="1">
      <c r="A290" s="79">
        <v>6</v>
      </c>
      <c r="B290" s="77" t="s">
        <v>138</v>
      </c>
      <c r="C290" s="91"/>
      <c r="D290" s="91"/>
      <c r="E290" s="91"/>
      <c r="F290" s="83" t="s">
        <v>225</v>
      </c>
      <c r="G290" s="87"/>
      <c r="H290" s="83"/>
    </row>
    <row r="291" spans="1:8" ht="24.95" customHeight="1">
      <c r="A291" s="79">
        <v>7</v>
      </c>
      <c r="B291" s="77" t="s">
        <v>139</v>
      </c>
      <c r="C291" s="91"/>
      <c r="D291" s="91"/>
      <c r="E291" s="91"/>
      <c r="F291" s="83" t="s">
        <v>225</v>
      </c>
      <c r="G291" s="87"/>
      <c r="H291" s="83"/>
    </row>
    <row r="292" spans="1:8" ht="24.95" customHeight="1">
      <c r="A292" s="77" t="s">
        <v>10</v>
      </c>
      <c r="B292" s="77"/>
      <c r="C292" s="91"/>
      <c r="D292" s="91"/>
      <c r="E292" s="91"/>
      <c r="F292" s="83"/>
      <c r="G292" s="82">
        <f>SUM(G285:G289)</f>
        <v>435.5</v>
      </c>
      <c r="H292" s="83"/>
    </row>
    <row r="293" spans="1:8" ht="24.95" customHeight="1">
      <c r="A293" s="77" t="s">
        <v>140</v>
      </c>
      <c r="B293" s="77"/>
      <c r="C293" s="91"/>
      <c r="D293" s="91"/>
      <c r="E293" s="91"/>
      <c r="F293" s="83"/>
      <c r="G293" s="82">
        <f>G292/450*100</f>
        <v>96.777777777777771</v>
      </c>
      <c r="H293" s="83" t="str">
        <f>IF(G293&gt;=91,"A1",IF(G293&gt;=81,"A2",IF(G293&gt;=71,"B1",IF(G293&gt;=61,"B2",IF(G293&gt;=51,"C1",IF(G293&gt;=41,"C2",IF(G293&gt;=33,"D","E")))))))</f>
        <v>A1</v>
      </c>
    </row>
    <row r="294" spans="1:8" ht="24.95" customHeight="1">
      <c r="A294" s="448" t="s">
        <v>284</v>
      </c>
      <c r="B294" s="439"/>
      <c r="C294" s="439"/>
      <c r="D294" s="439"/>
      <c r="E294" s="439"/>
      <c r="F294" s="439"/>
      <c r="G294" s="439"/>
      <c r="H294" s="439"/>
    </row>
    <row r="295" spans="1:8" ht="24.95" customHeight="1">
      <c r="A295" s="449" t="s">
        <v>227</v>
      </c>
      <c r="B295" s="449"/>
      <c r="C295" s="449"/>
      <c r="D295" s="449"/>
      <c r="E295" s="449"/>
      <c r="F295" s="449"/>
      <c r="G295" s="449"/>
      <c r="H295" s="449"/>
    </row>
    <row r="296" spans="1:8" ht="24.95" customHeight="1">
      <c r="A296" s="445" t="s">
        <v>228</v>
      </c>
      <c r="B296" s="445"/>
      <c r="C296" s="445"/>
      <c r="D296" s="445"/>
      <c r="E296" s="445"/>
      <c r="F296" s="445"/>
      <c r="G296" s="445"/>
      <c r="H296" s="445"/>
    </row>
    <row r="297" spans="1:8" ht="24.95" customHeight="1">
      <c r="A297" s="445" t="s">
        <v>229</v>
      </c>
      <c r="B297" s="445"/>
      <c r="C297" s="445"/>
      <c r="D297" s="445"/>
      <c r="E297" s="445"/>
      <c r="F297" s="445"/>
      <c r="G297" s="445" t="s">
        <v>230</v>
      </c>
      <c r="H297" s="445"/>
    </row>
    <row r="298" spans="1:8" ht="24.95" customHeight="1">
      <c r="A298" s="92" t="s">
        <v>231</v>
      </c>
      <c r="B298" s="92"/>
      <c r="C298" s="92"/>
      <c r="D298" s="92"/>
      <c r="E298" s="92"/>
      <c r="F298" s="93"/>
      <c r="G298" s="93" t="s">
        <v>232</v>
      </c>
      <c r="H298" s="93"/>
    </row>
    <row r="299" spans="1:8" ht="24.95" customHeight="1">
      <c r="A299" s="445" t="s">
        <v>233</v>
      </c>
      <c r="B299" s="445"/>
      <c r="C299" s="445"/>
      <c r="D299" s="445"/>
      <c r="E299" s="445"/>
      <c r="F299" s="445"/>
      <c r="G299" s="94"/>
      <c r="H299" s="94"/>
    </row>
    <row r="300" spans="1:8" ht="24.95" customHeight="1">
      <c r="A300" s="445" t="s">
        <v>229</v>
      </c>
      <c r="B300" s="445"/>
      <c r="C300" s="445"/>
      <c r="D300" s="445"/>
      <c r="E300" s="445"/>
      <c r="F300" s="445"/>
      <c r="G300" s="445" t="s">
        <v>230</v>
      </c>
      <c r="H300" s="445"/>
    </row>
    <row r="301" spans="1:8" ht="24.95" customHeight="1">
      <c r="A301" s="447" t="s">
        <v>234</v>
      </c>
      <c r="B301" s="447"/>
      <c r="C301" s="447"/>
      <c r="D301" s="447"/>
      <c r="E301" s="447"/>
      <c r="F301" s="447"/>
      <c r="G301" s="94" t="s">
        <v>236</v>
      </c>
      <c r="H301" s="94"/>
    </row>
    <row r="302" spans="1:8" ht="24.95" customHeight="1">
      <c r="A302" s="447" t="s">
        <v>235</v>
      </c>
      <c r="B302" s="447"/>
      <c r="C302" s="447"/>
      <c r="D302" s="447"/>
      <c r="E302" s="447"/>
      <c r="F302" s="447"/>
      <c r="G302" s="95" t="s">
        <v>236</v>
      </c>
      <c r="H302" s="93"/>
    </row>
    <row r="303" spans="1:8" ht="24.95" customHeight="1">
      <c r="A303" s="447" t="s">
        <v>237</v>
      </c>
      <c r="B303" s="447"/>
      <c r="C303" s="447"/>
      <c r="D303" s="447"/>
      <c r="E303" s="447"/>
      <c r="F303" s="447"/>
      <c r="G303" s="95" t="s">
        <v>236</v>
      </c>
      <c r="H303" s="93"/>
    </row>
    <row r="304" spans="1:8" ht="24.95" customHeight="1">
      <c r="A304" s="447" t="s">
        <v>238</v>
      </c>
      <c r="B304" s="447"/>
      <c r="C304" s="447"/>
      <c r="D304" s="447"/>
      <c r="E304" s="447"/>
      <c r="F304" s="447"/>
      <c r="G304" s="95" t="s">
        <v>236</v>
      </c>
      <c r="H304" s="93"/>
    </row>
    <row r="305" spans="1:8" ht="24.95" customHeight="1">
      <c r="A305" s="445" t="s">
        <v>239</v>
      </c>
      <c r="B305" s="445"/>
      <c r="C305" s="445"/>
      <c r="D305" s="445"/>
      <c r="E305" s="445"/>
      <c r="F305" s="445"/>
      <c r="G305" s="445"/>
      <c r="H305" s="445"/>
    </row>
    <row r="306" spans="1:8" ht="24.95" customHeight="1">
      <c r="A306" s="445" t="s">
        <v>229</v>
      </c>
      <c r="B306" s="445"/>
      <c r="C306" s="445"/>
      <c r="D306" s="445"/>
      <c r="E306" s="445"/>
      <c r="F306" s="445"/>
      <c r="G306" s="445"/>
      <c r="H306" s="445"/>
    </row>
    <row r="307" spans="1:8" ht="24.95" customHeight="1">
      <c r="A307" s="92" t="s">
        <v>240</v>
      </c>
      <c r="B307" s="445" t="s">
        <v>285</v>
      </c>
      <c r="C307" s="445"/>
      <c r="D307" s="445"/>
      <c r="E307" s="445"/>
      <c r="F307" s="445"/>
      <c r="G307" s="445"/>
      <c r="H307" s="445"/>
    </row>
    <row r="308" spans="1:8" ht="24.95" customHeight="1">
      <c r="A308" s="96" t="s">
        <v>195</v>
      </c>
      <c r="B308" s="443" t="s">
        <v>242</v>
      </c>
      <c r="C308" s="444"/>
      <c r="D308" s="444"/>
      <c r="E308" s="444"/>
      <c r="F308" s="444"/>
      <c r="G308" s="444"/>
      <c r="H308" s="444"/>
    </row>
    <row r="309" spans="1:8" ht="24.95" customHeight="1">
      <c r="A309" s="445" t="s">
        <v>243</v>
      </c>
      <c r="B309" s="445"/>
      <c r="C309" s="445"/>
      <c r="D309" s="445"/>
      <c r="E309" s="96"/>
      <c r="F309" s="97"/>
      <c r="G309" s="94" t="s">
        <v>244</v>
      </c>
      <c r="H309" s="97"/>
    </row>
    <row r="310" spans="1:8" ht="40.5" customHeight="1">
      <c r="A310" s="98" t="s">
        <v>245</v>
      </c>
      <c r="B310" s="99" t="s">
        <v>12</v>
      </c>
      <c r="C310" s="100" t="s">
        <v>245</v>
      </c>
      <c r="D310" s="99" t="s">
        <v>12</v>
      </c>
      <c r="E310" s="101"/>
      <c r="F310" s="446" t="s">
        <v>246</v>
      </c>
      <c r="G310" s="446"/>
      <c r="H310" s="102" t="s">
        <v>12</v>
      </c>
    </row>
    <row r="311" spans="1:8" ht="24.95" customHeight="1">
      <c r="A311" s="103" t="s">
        <v>247</v>
      </c>
      <c r="B311" s="103" t="s">
        <v>221</v>
      </c>
      <c r="C311" s="103" t="s">
        <v>248</v>
      </c>
      <c r="D311" s="103" t="s">
        <v>249</v>
      </c>
      <c r="E311" s="97"/>
      <c r="F311" s="437">
        <v>3</v>
      </c>
      <c r="G311" s="437"/>
      <c r="H311" s="103" t="s">
        <v>236</v>
      </c>
    </row>
    <row r="312" spans="1:8" ht="24.95" customHeight="1">
      <c r="A312" s="103" t="s">
        <v>250</v>
      </c>
      <c r="B312" s="103" t="s">
        <v>251</v>
      </c>
      <c r="C312" s="103" t="s">
        <v>252</v>
      </c>
      <c r="D312" s="103" t="s">
        <v>253</v>
      </c>
      <c r="E312" s="97"/>
      <c r="F312" s="437">
        <v>2</v>
      </c>
      <c r="G312" s="437"/>
      <c r="H312" s="103" t="s">
        <v>232</v>
      </c>
    </row>
    <row r="313" spans="1:8" ht="24.95" customHeight="1">
      <c r="A313" s="103" t="s">
        <v>254</v>
      </c>
      <c r="B313" s="103" t="s">
        <v>255</v>
      </c>
      <c r="C313" s="103" t="s">
        <v>256</v>
      </c>
      <c r="D313" s="103" t="s">
        <v>257</v>
      </c>
      <c r="E313" s="97"/>
      <c r="F313" s="437">
        <v>1</v>
      </c>
      <c r="G313" s="437"/>
      <c r="H313" s="103" t="s">
        <v>258</v>
      </c>
    </row>
    <row r="314" spans="1:8" ht="24.95" customHeight="1">
      <c r="A314" s="103" t="s">
        <v>259</v>
      </c>
      <c r="B314" s="103" t="s">
        <v>260</v>
      </c>
      <c r="C314" s="103" t="s">
        <v>261</v>
      </c>
      <c r="D314" s="103" t="s">
        <v>262</v>
      </c>
      <c r="E314" s="104"/>
      <c r="F314" s="437"/>
      <c r="G314" s="437"/>
      <c r="H314" s="104"/>
    </row>
    <row r="315" spans="1:8" ht="65.25" customHeight="1">
      <c r="A315" s="438">
        <v>45206</v>
      </c>
      <c r="B315" s="439"/>
      <c r="C315" s="440" t="s">
        <v>141</v>
      </c>
      <c r="D315" s="441"/>
      <c r="E315" s="441"/>
      <c r="F315" s="441"/>
      <c r="G315" s="442" t="s">
        <v>142</v>
      </c>
      <c r="H315" s="439"/>
    </row>
    <row r="316" spans="1:8" ht="24.95" customHeight="1">
      <c r="A316" s="442" t="s">
        <v>49</v>
      </c>
      <c r="B316" s="456"/>
      <c r="C316" s="456"/>
      <c r="D316" s="456"/>
      <c r="E316" s="456"/>
      <c r="F316" s="456"/>
      <c r="G316" s="456"/>
      <c r="H316" s="456"/>
    </row>
    <row r="317" spans="1:8" ht="24.95" customHeight="1">
      <c r="A317" s="442" t="s">
        <v>50</v>
      </c>
      <c r="B317" s="456"/>
      <c r="C317" s="456"/>
      <c r="D317" s="456"/>
      <c r="E317" s="456"/>
      <c r="F317" s="456"/>
      <c r="G317" s="456"/>
      <c r="H317" s="456"/>
    </row>
    <row r="318" spans="1:8" ht="24.95" customHeight="1">
      <c r="A318" s="442" t="s">
        <v>51</v>
      </c>
      <c r="B318" s="456"/>
      <c r="C318" s="456"/>
      <c r="D318" s="456"/>
      <c r="E318" s="456"/>
      <c r="F318" s="456"/>
      <c r="G318" s="456"/>
      <c r="H318" s="456"/>
    </row>
    <row r="319" spans="1:8" ht="24.95" customHeight="1">
      <c r="A319" s="442" t="s">
        <v>130</v>
      </c>
      <c r="B319" s="456"/>
      <c r="C319" s="456"/>
      <c r="D319" s="456"/>
      <c r="E319" s="456"/>
      <c r="F319" s="456"/>
      <c r="G319" s="456"/>
      <c r="H319" s="456"/>
    </row>
    <row r="320" spans="1:8" ht="24.95" customHeight="1">
      <c r="A320" s="442" t="s">
        <v>131</v>
      </c>
      <c r="B320" s="456"/>
      <c r="C320" s="456"/>
      <c r="D320" s="456"/>
      <c r="E320" s="456"/>
      <c r="F320" s="456"/>
      <c r="G320" s="456"/>
      <c r="H320" s="456"/>
    </row>
    <row r="321" spans="1:8" ht="24.95" customHeight="1">
      <c r="A321" s="453" t="s">
        <v>55</v>
      </c>
      <c r="B321" s="454"/>
      <c r="C321" s="455" t="s">
        <v>56</v>
      </c>
      <c r="D321" s="456"/>
      <c r="E321" s="456"/>
      <c r="F321" s="77"/>
      <c r="G321" s="442"/>
      <c r="H321" s="456"/>
    </row>
    <row r="322" spans="1:8" ht="24.95" customHeight="1">
      <c r="A322" s="453" t="s">
        <v>4</v>
      </c>
      <c r="B322" s="454"/>
      <c r="C322" s="455" t="s">
        <v>20</v>
      </c>
      <c r="D322" s="456"/>
      <c r="E322" s="456"/>
      <c r="F322" s="78" t="s">
        <v>132</v>
      </c>
      <c r="G322" s="442">
        <v>8</v>
      </c>
      <c r="H322" s="456"/>
    </row>
    <row r="323" spans="1:8" ht="24.95" customHeight="1">
      <c r="A323" s="453" t="s">
        <v>133</v>
      </c>
      <c r="B323" s="454"/>
      <c r="C323" s="455" t="s">
        <v>86</v>
      </c>
      <c r="D323" s="456"/>
      <c r="E323" s="456"/>
      <c r="F323" s="77"/>
      <c r="G323" s="442"/>
      <c r="H323" s="456"/>
    </row>
    <row r="324" spans="1:8" ht="24.95" customHeight="1">
      <c r="A324" s="77" t="s">
        <v>134</v>
      </c>
      <c r="B324" s="77"/>
      <c r="C324" s="455" t="s">
        <v>85</v>
      </c>
      <c r="D324" s="456"/>
      <c r="E324" s="456"/>
      <c r="F324" s="77" t="s">
        <v>135</v>
      </c>
      <c r="G324" s="442">
        <v>1414</v>
      </c>
      <c r="H324" s="456"/>
    </row>
    <row r="325" spans="1:8" ht="24.95" customHeight="1">
      <c r="A325" s="442" t="s">
        <v>136</v>
      </c>
      <c r="B325" s="439"/>
      <c r="C325" s="439"/>
      <c r="D325" s="439"/>
      <c r="E325" s="439"/>
      <c r="F325" s="439"/>
      <c r="G325" s="439"/>
      <c r="H325" s="439"/>
    </row>
    <row r="326" spans="1:8" ht="24.95" customHeight="1">
      <c r="A326" s="442" t="s">
        <v>119</v>
      </c>
      <c r="B326" s="439"/>
      <c r="C326" s="439"/>
      <c r="D326" s="439"/>
      <c r="E326" s="439"/>
      <c r="F326" s="439"/>
      <c r="G326" s="439"/>
      <c r="H326" s="439"/>
    </row>
    <row r="327" spans="1:8" ht="24.95" customHeight="1">
      <c r="A327" s="450" t="s">
        <v>63</v>
      </c>
      <c r="B327" s="450" t="s">
        <v>64</v>
      </c>
      <c r="C327" s="451" t="s">
        <v>121</v>
      </c>
      <c r="D327" s="451" t="s">
        <v>137</v>
      </c>
      <c r="E327" s="451" t="s">
        <v>123</v>
      </c>
      <c r="F327" s="451" t="s">
        <v>124</v>
      </c>
      <c r="G327" s="451" t="s">
        <v>125</v>
      </c>
      <c r="H327" s="451" t="s">
        <v>12</v>
      </c>
    </row>
    <row r="328" spans="1:8" ht="24.95" customHeight="1">
      <c r="A328" s="439"/>
      <c r="B328" s="439"/>
      <c r="C328" s="452"/>
      <c r="D328" s="452"/>
      <c r="E328" s="452"/>
      <c r="F328" s="452"/>
      <c r="G328" s="452"/>
      <c r="H328" s="452"/>
    </row>
    <row r="329" spans="1:8" ht="24.95" customHeight="1">
      <c r="A329" s="439"/>
      <c r="B329" s="439"/>
      <c r="C329" s="452"/>
      <c r="D329" s="452"/>
      <c r="E329" s="452"/>
      <c r="F329" s="452"/>
      <c r="G329" s="452"/>
      <c r="H329" s="452"/>
    </row>
    <row r="330" spans="1:8" ht="24.95" customHeight="1">
      <c r="A330" s="79">
        <v>1</v>
      </c>
      <c r="B330" s="78" t="s">
        <v>5</v>
      </c>
      <c r="C330" s="86">
        <v>7.25</v>
      </c>
      <c r="D330" s="86">
        <v>5</v>
      </c>
      <c r="E330" s="86">
        <v>4</v>
      </c>
      <c r="F330" s="86">
        <v>61</v>
      </c>
      <c r="G330" s="82">
        <f t="shared" ref="G330:G334" si="14">C330+D330+E330+F330</f>
        <v>77.25</v>
      </c>
      <c r="H330" s="83" t="str">
        <f t="shared" ref="H330:H333" si="15">IF(G330&gt;=91,"A1",IF(G330&gt;=81,"A2",IF(G330&gt;=71,"B1",IF(G330&gt;=61,"B2",IF(G330&gt;=51,"C1",IF(G330&gt;=41,"C2",IF(G330&gt;=33,"D","E")))))))</f>
        <v>B1</v>
      </c>
    </row>
    <row r="331" spans="1:8" ht="24.95" customHeight="1">
      <c r="A331" s="79">
        <v>2</v>
      </c>
      <c r="B331" s="78" t="s">
        <v>6</v>
      </c>
      <c r="C331" s="85">
        <v>8.75</v>
      </c>
      <c r="D331" s="86">
        <v>5</v>
      </c>
      <c r="E331" s="86">
        <v>4</v>
      </c>
      <c r="F331" s="85">
        <v>57</v>
      </c>
      <c r="G331" s="82">
        <f t="shared" si="14"/>
        <v>74.75</v>
      </c>
      <c r="H331" s="83" t="str">
        <f t="shared" si="15"/>
        <v>B1</v>
      </c>
    </row>
    <row r="332" spans="1:8" ht="24.95" customHeight="1">
      <c r="A332" s="79">
        <v>3</v>
      </c>
      <c r="B332" s="78" t="s">
        <v>7</v>
      </c>
      <c r="C332" s="86">
        <v>7.5</v>
      </c>
      <c r="D332" s="86">
        <v>5</v>
      </c>
      <c r="E332" s="86">
        <v>4</v>
      </c>
      <c r="F332" s="86">
        <v>62</v>
      </c>
      <c r="G332" s="82">
        <f t="shared" si="14"/>
        <v>78.5</v>
      </c>
      <c r="H332" s="83" t="str">
        <f t="shared" si="15"/>
        <v>B1</v>
      </c>
    </row>
    <row r="333" spans="1:8" ht="24.95" customHeight="1">
      <c r="A333" s="79">
        <v>4</v>
      </c>
      <c r="B333" s="78" t="s">
        <v>8</v>
      </c>
      <c r="C333" s="85">
        <v>8.5</v>
      </c>
      <c r="D333" s="86">
        <v>5</v>
      </c>
      <c r="E333" s="86">
        <v>4</v>
      </c>
      <c r="F333" s="85">
        <v>66</v>
      </c>
      <c r="G333" s="105">
        <f t="shared" si="14"/>
        <v>83.5</v>
      </c>
      <c r="H333" s="83" t="str">
        <f t="shared" si="15"/>
        <v>A2</v>
      </c>
    </row>
    <row r="334" spans="1:8" ht="24.95" customHeight="1">
      <c r="A334" s="79">
        <v>5</v>
      </c>
      <c r="B334" s="88" t="s">
        <v>224</v>
      </c>
      <c r="C334" s="79"/>
      <c r="D334" s="89"/>
      <c r="E334" s="90"/>
      <c r="F334" s="79">
        <v>41.5</v>
      </c>
      <c r="G334" s="105">
        <f t="shared" si="14"/>
        <v>41.5</v>
      </c>
      <c r="H334" s="83"/>
    </row>
    <row r="335" spans="1:8" ht="24.95" customHeight="1">
      <c r="A335" s="79">
        <v>6</v>
      </c>
      <c r="B335" s="77" t="s">
        <v>138</v>
      </c>
      <c r="C335" s="91"/>
      <c r="D335" s="91"/>
      <c r="E335" s="91"/>
      <c r="F335" s="83" t="s">
        <v>272</v>
      </c>
      <c r="G335" s="87"/>
      <c r="H335" s="83"/>
    </row>
    <row r="336" spans="1:8" ht="24.95" customHeight="1">
      <c r="A336" s="79">
        <v>7</v>
      </c>
      <c r="B336" s="77" t="s">
        <v>139</v>
      </c>
      <c r="C336" s="91"/>
      <c r="D336" s="91"/>
      <c r="E336" s="91"/>
      <c r="F336" s="83" t="s">
        <v>286</v>
      </c>
      <c r="G336" s="87"/>
      <c r="H336" s="83"/>
    </row>
    <row r="337" spans="1:8" ht="24.95" customHeight="1">
      <c r="A337" s="77" t="s">
        <v>10</v>
      </c>
      <c r="B337" s="77"/>
      <c r="C337" s="91"/>
      <c r="D337" s="91"/>
      <c r="E337" s="91"/>
      <c r="F337" s="83"/>
      <c r="G337" s="82">
        <f>SUM(G330:G334)</f>
        <v>355.5</v>
      </c>
      <c r="H337" s="83"/>
    </row>
    <row r="338" spans="1:8" ht="24.95" customHeight="1">
      <c r="A338" s="77" t="s">
        <v>140</v>
      </c>
      <c r="B338" s="77"/>
      <c r="C338" s="91"/>
      <c r="D338" s="91"/>
      <c r="E338" s="91"/>
      <c r="F338" s="83"/>
      <c r="G338" s="87">
        <f>G337/450*100</f>
        <v>79</v>
      </c>
      <c r="H338" s="83" t="str">
        <f>IF(G338&gt;=91,"A1",IF(G338&gt;=81,"A2",IF(G338&gt;=71,"B1",IF(G338&gt;=61,"B2",IF(G338&gt;=51,"C1",IF(G338&gt;=41,"C2",IF(G338&gt;=33,"D","E")))))))</f>
        <v>B1</v>
      </c>
    </row>
    <row r="339" spans="1:8" ht="24.95" customHeight="1">
      <c r="A339" s="448" t="s">
        <v>287</v>
      </c>
      <c r="B339" s="439"/>
      <c r="C339" s="439"/>
      <c r="D339" s="439"/>
      <c r="E339" s="439"/>
      <c r="F339" s="439"/>
      <c r="G339" s="439"/>
      <c r="H339" s="439"/>
    </row>
    <row r="340" spans="1:8" ht="24.95" customHeight="1">
      <c r="A340" s="449" t="s">
        <v>227</v>
      </c>
      <c r="B340" s="449"/>
      <c r="C340" s="449"/>
      <c r="D340" s="449"/>
      <c r="E340" s="449"/>
      <c r="F340" s="449"/>
      <c r="G340" s="449"/>
      <c r="H340" s="449"/>
    </row>
    <row r="341" spans="1:8" ht="24.95" customHeight="1">
      <c r="A341" s="445" t="s">
        <v>228</v>
      </c>
      <c r="B341" s="445"/>
      <c r="C341" s="445"/>
      <c r="D341" s="445"/>
      <c r="E341" s="445"/>
      <c r="F341" s="445"/>
      <c r="G341" s="445"/>
      <c r="H341" s="445"/>
    </row>
    <row r="342" spans="1:8" ht="24.95" customHeight="1">
      <c r="A342" s="445" t="s">
        <v>229</v>
      </c>
      <c r="B342" s="445"/>
      <c r="C342" s="445"/>
      <c r="D342" s="445"/>
      <c r="E342" s="445"/>
      <c r="F342" s="445"/>
      <c r="G342" s="445" t="s">
        <v>230</v>
      </c>
      <c r="H342" s="445"/>
    </row>
    <row r="343" spans="1:8" ht="24.95" customHeight="1">
      <c r="A343" s="92" t="s">
        <v>231</v>
      </c>
      <c r="B343" s="92"/>
      <c r="C343" s="92"/>
      <c r="D343" s="92"/>
      <c r="E343" s="92"/>
      <c r="F343" s="93"/>
      <c r="G343" s="93" t="s">
        <v>232</v>
      </c>
      <c r="H343" s="93"/>
    </row>
    <row r="344" spans="1:8" ht="24.95" customHeight="1">
      <c r="A344" s="445" t="s">
        <v>233</v>
      </c>
      <c r="B344" s="445"/>
      <c r="C344" s="445"/>
      <c r="D344" s="445"/>
      <c r="E344" s="445"/>
      <c r="F344" s="445"/>
      <c r="G344" s="94"/>
      <c r="H344" s="94"/>
    </row>
    <row r="345" spans="1:8" ht="24.95" customHeight="1">
      <c r="A345" s="445" t="s">
        <v>229</v>
      </c>
      <c r="B345" s="445"/>
      <c r="C345" s="445"/>
      <c r="D345" s="445"/>
      <c r="E345" s="445"/>
      <c r="F345" s="445"/>
      <c r="G345" s="445" t="s">
        <v>230</v>
      </c>
      <c r="H345" s="445"/>
    </row>
    <row r="346" spans="1:8" ht="24.95" customHeight="1">
      <c r="A346" s="447" t="s">
        <v>234</v>
      </c>
      <c r="B346" s="447"/>
      <c r="C346" s="447"/>
      <c r="D346" s="447"/>
      <c r="E346" s="447"/>
      <c r="F346" s="447"/>
      <c r="G346" s="94" t="s">
        <v>236</v>
      </c>
      <c r="H346" s="94"/>
    </row>
    <row r="347" spans="1:8" ht="24.95" customHeight="1">
      <c r="A347" s="447" t="s">
        <v>235</v>
      </c>
      <c r="B347" s="447"/>
      <c r="C347" s="447"/>
      <c r="D347" s="447"/>
      <c r="E347" s="447"/>
      <c r="F347" s="447"/>
      <c r="G347" s="95" t="s">
        <v>236</v>
      </c>
      <c r="H347" s="93"/>
    </row>
    <row r="348" spans="1:8" ht="24.95" customHeight="1">
      <c r="A348" s="447" t="s">
        <v>237</v>
      </c>
      <c r="B348" s="447"/>
      <c r="C348" s="447"/>
      <c r="D348" s="447"/>
      <c r="E348" s="447"/>
      <c r="F348" s="447"/>
      <c r="G348" s="95" t="s">
        <v>236</v>
      </c>
      <c r="H348" s="93"/>
    </row>
    <row r="349" spans="1:8" ht="24.95" customHeight="1">
      <c r="A349" s="447" t="s">
        <v>238</v>
      </c>
      <c r="B349" s="447"/>
      <c r="C349" s="447"/>
      <c r="D349" s="447"/>
      <c r="E349" s="447"/>
      <c r="F349" s="447"/>
      <c r="G349" s="95" t="s">
        <v>236</v>
      </c>
      <c r="H349" s="93"/>
    </row>
    <row r="350" spans="1:8" ht="24.95" customHeight="1">
      <c r="A350" s="445" t="s">
        <v>239</v>
      </c>
      <c r="B350" s="445"/>
      <c r="C350" s="445"/>
      <c r="D350" s="445"/>
      <c r="E350" s="445"/>
      <c r="F350" s="445"/>
      <c r="G350" s="445"/>
      <c r="H350" s="445"/>
    </row>
    <row r="351" spans="1:8" ht="24.95" customHeight="1">
      <c r="A351" s="445" t="s">
        <v>229</v>
      </c>
      <c r="B351" s="445"/>
      <c r="C351" s="445"/>
      <c r="D351" s="445"/>
      <c r="E351" s="445"/>
      <c r="F351" s="445"/>
      <c r="G351" s="445"/>
      <c r="H351" s="445"/>
    </row>
    <row r="352" spans="1:8" ht="24.95" customHeight="1">
      <c r="A352" s="92" t="s">
        <v>240</v>
      </c>
      <c r="B352" s="445" t="s">
        <v>288</v>
      </c>
      <c r="C352" s="445"/>
      <c r="D352" s="445"/>
      <c r="E352" s="445"/>
      <c r="F352" s="445"/>
      <c r="G352" s="445"/>
      <c r="H352" s="445"/>
    </row>
    <row r="353" spans="1:8" ht="24.95" customHeight="1">
      <c r="A353" s="96" t="s">
        <v>195</v>
      </c>
      <c r="B353" s="443" t="s">
        <v>242</v>
      </c>
      <c r="C353" s="444"/>
      <c r="D353" s="444"/>
      <c r="E353" s="444"/>
      <c r="F353" s="444"/>
      <c r="G353" s="444"/>
      <c r="H353" s="444"/>
    </row>
    <row r="354" spans="1:8" ht="24.95" customHeight="1">
      <c r="A354" s="445" t="s">
        <v>243</v>
      </c>
      <c r="B354" s="445"/>
      <c r="C354" s="445"/>
      <c r="D354" s="445"/>
      <c r="E354" s="96"/>
      <c r="F354" s="97"/>
      <c r="G354" s="94" t="s">
        <v>244</v>
      </c>
      <c r="H354" s="97"/>
    </row>
    <row r="355" spans="1:8" ht="40.5" customHeight="1">
      <c r="A355" s="98" t="s">
        <v>245</v>
      </c>
      <c r="B355" s="99" t="s">
        <v>12</v>
      </c>
      <c r="C355" s="100" t="s">
        <v>245</v>
      </c>
      <c r="D355" s="99" t="s">
        <v>12</v>
      </c>
      <c r="E355" s="101"/>
      <c r="F355" s="446" t="s">
        <v>246</v>
      </c>
      <c r="G355" s="446"/>
      <c r="H355" s="102" t="s">
        <v>12</v>
      </c>
    </row>
    <row r="356" spans="1:8" ht="24.95" customHeight="1">
      <c r="A356" s="103" t="s">
        <v>247</v>
      </c>
      <c r="B356" s="103" t="s">
        <v>221</v>
      </c>
      <c r="C356" s="103" t="s">
        <v>248</v>
      </c>
      <c r="D356" s="103" t="s">
        <v>249</v>
      </c>
      <c r="E356" s="97"/>
      <c r="F356" s="437">
        <v>3</v>
      </c>
      <c r="G356" s="437"/>
      <c r="H356" s="103" t="s">
        <v>236</v>
      </c>
    </row>
    <row r="357" spans="1:8" ht="24.95" customHeight="1">
      <c r="A357" s="103" t="s">
        <v>250</v>
      </c>
      <c r="B357" s="103" t="s">
        <v>251</v>
      </c>
      <c r="C357" s="103" t="s">
        <v>252</v>
      </c>
      <c r="D357" s="103" t="s">
        <v>253</v>
      </c>
      <c r="E357" s="97"/>
      <c r="F357" s="437">
        <v>2</v>
      </c>
      <c r="G357" s="437"/>
      <c r="H357" s="103" t="s">
        <v>232</v>
      </c>
    </row>
    <row r="358" spans="1:8" ht="24.95" customHeight="1">
      <c r="A358" s="103" t="s">
        <v>254</v>
      </c>
      <c r="B358" s="103" t="s">
        <v>255</v>
      </c>
      <c r="C358" s="103" t="s">
        <v>256</v>
      </c>
      <c r="D358" s="103" t="s">
        <v>257</v>
      </c>
      <c r="E358" s="97"/>
      <c r="F358" s="437">
        <v>1</v>
      </c>
      <c r="G358" s="437"/>
      <c r="H358" s="103" t="s">
        <v>258</v>
      </c>
    </row>
    <row r="359" spans="1:8" ht="24.95" customHeight="1">
      <c r="A359" s="103" t="s">
        <v>259</v>
      </c>
      <c r="B359" s="103" t="s">
        <v>260</v>
      </c>
      <c r="C359" s="103" t="s">
        <v>261</v>
      </c>
      <c r="D359" s="103" t="s">
        <v>262</v>
      </c>
      <c r="E359" s="104"/>
      <c r="F359" s="437"/>
      <c r="G359" s="437"/>
      <c r="H359" s="104"/>
    </row>
    <row r="360" spans="1:8" ht="57.75" customHeight="1">
      <c r="A360" s="438">
        <v>45206</v>
      </c>
      <c r="B360" s="439"/>
      <c r="C360" s="440" t="s">
        <v>141</v>
      </c>
      <c r="D360" s="441"/>
      <c r="E360" s="441"/>
      <c r="F360" s="441"/>
      <c r="G360" s="442" t="s">
        <v>142</v>
      </c>
      <c r="H360" s="439"/>
    </row>
    <row r="361" spans="1:8" ht="24.95" customHeight="1">
      <c r="A361" s="442" t="s">
        <v>49</v>
      </c>
      <c r="B361" s="456"/>
      <c r="C361" s="456"/>
      <c r="D361" s="456"/>
      <c r="E361" s="456"/>
      <c r="F361" s="456"/>
      <c r="G361" s="456"/>
      <c r="H361" s="456"/>
    </row>
    <row r="362" spans="1:8" ht="24.95" customHeight="1">
      <c r="A362" s="442" t="s">
        <v>50</v>
      </c>
      <c r="B362" s="456"/>
      <c r="C362" s="456"/>
      <c r="D362" s="456"/>
      <c r="E362" s="456"/>
      <c r="F362" s="456"/>
      <c r="G362" s="456"/>
      <c r="H362" s="456"/>
    </row>
    <row r="363" spans="1:8" ht="24.95" customHeight="1">
      <c r="A363" s="442" t="s">
        <v>51</v>
      </c>
      <c r="B363" s="456"/>
      <c r="C363" s="456"/>
      <c r="D363" s="456"/>
      <c r="E363" s="456"/>
      <c r="F363" s="456"/>
      <c r="G363" s="456"/>
      <c r="H363" s="456"/>
    </row>
    <row r="364" spans="1:8" ht="24.95" customHeight="1">
      <c r="A364" s="442" t="s">
        <v>130</v>
      </c>
      <c r="B364" s="456"/>
      <c r="C364" s="456"/>
      <c r="D364" s="456"/>
      <c r="E364" s="456"/>
      <c r="F364" s="456"/>
      <c r="G364" s="456"/>
      <c r="H364" s="456"/>
    </row>
    <row r="365" spans="1:8" ht="24.95" customHeight="1">
      <c r="A365" s="442" t="s">
        <v>131</v>
      </c>
      <c r="B365" s="456"/>
      <c r="C365" s="456"/>
      <c r="D365" s="456"/>
      <c r="E365" s="456"/>
      <c r="F365" s="456"/>
      <c r="G365" s="456"/>
      <c r="H365" s="456"/>
    </row>
    <row r="366" spans="1:8" ht="24.95" customHeight="1">
      <c r="A366" s="453" t="s">
        <v>55</v>
      </c>
      <c r="B366" s="454"/>
      <c r="C366" s="455" t="s">
        <v>56</v>
      </c>
      <c r="D366" s="456"/>
      <c r="E366" s="456"/>
      <c r="F366" s="77"/>
      <c r="G366" s="442"/>
      <c r="H366" s="456"/>
    </row>
    <row r="367" spans="1:8" ht="24.95" customHeight="1">
      <c r="A367" s="453" t="s">
        <v>4</v>
      </c>
      <c r="B367" s="454"/>
      <c r="C367" s="455" t="s">
        <v>87</v>
      </c>
      <c r="D367" s="456"/>
      <c r="E367" s="456"/>
      <c r="F367" s="78" t="s">
        <v>132</v>
      </c>
      <c r="G367" s="442">
        <v>9</v>
      </c>
      <c r="H367" s="456"/>
    </row>
    <row r="368" spans="1:8" ht="24.95" customHeight="1">
      <c r="A368" s="453" t="s">
        <v>133</v>
      </c>
      <c r="B368" s="454"/>
      <c r="C368" s="455" t="s">
        <v>289</v>
      </c>
      <c r="D368" s="456"/>
      <c r="E368" s="456"/>
      <c r="F368" s="77"/>
      <c r="G368" s="442"/>
      <c r="H368" s="456"/>
    </row>
    <row r="369" spans="1:8" ht="24.95" customHeight="1">
      <c r="A369" s="77" t="s">
        <v>134</v>
      </c>
      <c r="B369" s="77"/>
      <c r="C369" s="455" t="s">
        <v>88</v>
      </c>
      <c r="D369" s="456"/>
      <c r="E369" s="456"/>
      <c r="F369" s="77" t="s">
        <v>135</v>
      </c>
      <c r="G369" s="442">
        <v>1570</v>
      </c>
      <c r="H369" s="456"/>
    </row>
    <row r="370" spans="1:8" ht="24.95" customHeight="1">
      <c r="A370" s="442" t="s">
        <v>136</v>
      </c>
      <c r="B370" s="439"/>
      <c r="C370" s="439"/>
      <c r="D370" s="439"/>
      <c r="E370" s="439"/>
      <c r="F370" s="439"/>
      <c r="G370" s="439"/>
      <c r="H370" s="439"/>
    </row>
    <row r="371" spans="1:8" ht="24.95" customHeight="1">
      <c r="A371" s="442" t="s">
        <v>119</v>
      </c>
      <c r="B371" s="439"/>
      <c r="C371" s="439"/>
      <c r="D371" s="439"/>
      <c r="E371" s="439"/>
      <c r="F371" s="439"/>
      <c r="G371" s="439"/>
      <c r="H371" s="439"/>
    </row>
    <row r="372" spans="1:8" ht="24.95" customHeight="1">
      <c r="A372" s="450" t="s">
        <v>63</v>
      </c>
      <c r="B372" s="450" t="s">
        <v>64</v>
      </c>
      <c r="C372" s="451" t="s">
        <v>121</v>
      </c>
      <c r="D372" s="451" t="s">
        <v>137</v>
      </c>
      <c r="E372" s="451" t="s">
        <v>123</v>
      </c>
      <c r="F372" s="451" t="s">
        <v>124</v>
      </c>
      <c r="G372" s="451" t="s">
        <v>125</v>
      </c>
      <c r="H372" s="451" t="s">
        <v>12</v>
      </c>
    </row>
    <row r="373" spans="1:8" ht="24.95" customHeight="1">
      <c r="A373" s="439"/>
      <c r="B373" s="439"/>
      <c r="C373" s="452"/>
      <c r="D373" s="452"/>
      <c r="E373" s="452"/>
      <c r="F373" s="452"/>
      <c r="G373" s="452"/>
      <c r="H373" s="452"/>
    </row>
    <row r="374" spans="1:8" ht="24.95" customHeight="1">
      <c r="A374" s="439"/>
      <c r="B374" s="439"/>
      <c r="C374" s="452"/>
      <c r="D374" s="452"/>
      <c r="E374" s="452"/>
      <c r="F374" s="452"/>
      <c r="G374" s="452"/>
      <c r="H374" s="452"/>
    </row>
    <row r="375" spans="1:8" ht="24.95" customHeight="1">
      <c r="A375" s="79">
        <v>1</v>
      </c>
      <c r="B375" s="78" t="s">
        <v>5</v>
      </c>
      <c r="C375" s="86">
        <v>6.25</v>
      </c>
      <c r="D375" s="86">
        <v>4</v>
      </c>
      <c r="E375" s="86">
        <v>4</v>
      </c>
      <c r="F375" s="86">
        <v>41</v>
      </c>
      <c r="G375" s="82">
        <f t="shared" ref="G375:G379" si="16">C375+D375+E375+F375</f>
        <v>55.25</v>
      </c>
      <c r="H375" s="83" t="str">
        <f t="shared" ref="H375:H378" si="17">IF(G375&gt;=91,"A1",IF(G375&gt;=81,"A2",IF(G375&gt;=71,"B1",IF(G375&gt;=61,"B2",IF(G375&gt;=51,"C1",IF(G375&gt;=41,"C2",IF(G375&gt;=33,"D","E")))))))</f>
        <v>C1</v>
      </c>
    </row>
    <row r="376" spans="1:8" ht="24.95" customHeight="1">
      <c r="A376" s="79">
        <v>2</v>
      </c>
      <c r="B376" s="78" t="s">
        <v>6</v>
      </c>
      <c r="C376" s="85">
        <v>5.75</v>
      </c>
      <c r="D376" s="86">
        <v>4</v>
      </c>
      <c r="E376" s="86">
        <v>4</v>
      </c>
      <c r="F376" s="85">
        <v>52</v>
      </c>
      <c r="G376" s="82">
        <f t="shared" si="16"/>
        <v>65.75</v>
      </c>
      <c r="H376" s="83" t="str">
        <f t="shared" si="17"/>
        <v>B2</v>
      </c>
    </row>
    <row r="377" spans="1:8" ht="24.95" customHeight="1">
      <c r="A377" s="79">
        <v>3</v>
      </c>
      <c r="B377" s="78" t="s">
        <v>7</v>
      </c>
      <c r="C377" s="86">
        <v>7</v>
      </c>
      <c r="D377" s="86">
        <v>4</v>
      </c>
      <c r="E377" s="86">
        <v>4</v>
      </c>
      <c r="F377" s="86">
        <v>55</v>
      </c>
      <c r="G377" s="87">
        <f t="shared" si="16"/>
        <v>70</v>
      </c>
      <c r="H377" s="83" t="str">
        <f t="shared" si="17"/>
        <v>B2</v>
      </c>
    </row>
    <row r="378" spans="1:8" ht="24.95" customHeight="1">
      <c r="A378" s="79">
        <v>4</v>
      </c>
      <c r="B378" s="78" t="s">
        <v>8</v>
      </c>
      <c r="C378" s="85">
        <v>7.25</v>
      </c>
      <c r="D378" s="86">
        <v>4</v>
      </c>
      <c r="E378" s="86">
        <v>4</v>
      </c>
      <c r="F378" s="85">
        <v>53</v>
      </c>
      <c r="G378" s="82">
        <f t="shared" si="16"/>
        <v>68.25</v>
      </c>
      <c r="H378" s="83" t="str">
        <f t="shared" si="17"/>
        <v>B2</v>
      </c>
    </row>
    <row r="379" spans="1:8" ht="24.95" customHeight="1">
      <c r="A379" s="79">
        <v>5</v>
      </c>
      <c r="B379" s="88" t="s">
        <v>224</v>
      </c>
      <c r="C379" s="79"/>
      <c r="D379" s="89"/>
      <c r="E379" s="90"/>
      <c r="F379" s="79">
        <v>24.5</v>
      </c>
      <c r="G379" s="105">
        <f t="shared" si="16"/>
        <v>24.5</v>
      </c>
      <c r="H379" s="83"/>
    </row>
    <row r="380" spans="1:8" ht="24.95" customHeight="1">
      <c r="A380" s="79">
        <v>6</v>
      </c>
      <c r="B380" s="77" t="s">
        <v>138</v>
      </c>
      <c r="C380" s="91"/>
      <c r="D380" s="91"/>
      <c r="E380" s="91"/>
      <c r="F380" s="83" t="s">
        <v>272</v>
      </c>
      <c r="G380" s="87"/>
      <c r="H380" s="83"/>
    </row>
    <row r="381" spans="1:8" ht="24.95" customHeight="1">
      <c r="A381" s="79">
        <v>7</v>
      </c>
      <c r="B381" s="77" t="s">
        <v>139</v>
      </c>
      <c r="C381" s="91"/>
      <c r="D381" s="91"/>
      <c r="E381" s="91"/>
      <c r="F381" s="83" t="s">
        <v>290</v>
      </c>
      <c r="G381" s="87"/>
      <c r="H381" s="83"/>
    </row>
    <row r="382" spans="1:8" ht="24.95" customHeight="1">
      <c r="A382" s="77" t="s">
        <v>10</v>
      </c>
      <c r="B382" s="77"/>
      <c r="C382" s="91"/>
      <c r="D382" s="91"/>
      <c r="E382" s="91"/>
      <c r="F382" s="83"/>
      <c r="G382" s="82">
        <f>SUM(G375:G379)</f>
        <v>283.75</v>
      </c>
      <c r="H382" s="83"/>
    </row>
    <row r="383" spans="1:8" ht="24.95" customHeight="1">
      <c r="A383" s="77" t="s">
        <v>140</v>
      </c>
      <c r="B383" s="77"/>
      <c r="C383" s="91"/>
      <c r="D383" s="91"/>
      <c r="E383" s="91"/>
      <c r="F383" s="83"/>
      <c r="G383" s="82">
        <f>G382/450*100</f>
        <v>63.055555555555557</v>
      </c>
      <c r="H383" s="83" t="str">
        <f>IF(G383&gt;=91,"A1",IF(G383&gt;=81,"A2",IF(G383&gt;=71,"B1",IF(G383&gt;=61,"B2",IF(G383&gt;=51,"C1",IF(G383&gt;=41,"C2",IF(G383&gt;=33,"D","E")))))))</f>
        <v>B2</v>
      </c>
    </row>
    <row r="384" spans="1:8" ht="24.95" customHeight="1">
      <c r="A384" s="448" t="s">
        <v>274</v>
      </c>
      <c r="B384" s="439"/>
      <c r="C384" s="439"/>
      <c r="D384" s="439"/>
      <c r="E384" s="439"/>
      <c r="F384" s="439"/>
      <c r="G384" s="439"/>
      <c r="H384" s="439"/>
    </row>
    <row r="385" spans="1:8" ht="24.95" customHeight="1">
      <c r="A385" s="449" t="s">
        <v>227</v>
      </c>
      <c r="B385" s="449"/>
      <c r="C385" s="449"/>
      <c r="D385" s="449"/>
      <c r="E385" s="449"/>
      <c r="F385" s="449"/>
      <c r="G385" s="449"/>
      <c r="H385" s="449"/>
    </row>
    <row r="386" spans="1:8" ht="24.95" customHeight="1">
      <c r="A386" s="445" t="s">
        <v>228</v>
      </c>
      <c r="B386" s="445"/>
      <c r="C386" s="445"/>
      <c r="D386" s="445"/>
      <c r="E386" s="445"/>
      <c r="F386" s="445"/>
      <c r="G386" s="445"/>
      <c r="H386" s="445"/>
    </row>
    <row r="387" spans="1:8" ht="24.95" customHeight="1">
      <c r="A387" s="445" t="s">
        <v>229</v>
      </c>
      <c r="B387" s="445"/>
      <c r="C387" s="445"/>
      <c r="D387" s="445"/>
      <c r="E387" s="445"/>
      <c r="F387" s="445"/>
      <c r="G387" s="445" t="s">
        <v>230</v>
      </c>
      <c r="H387" s="445"/>
    </row>
    <row r="388" spans="1:8" ht="24.95" customHeight="1">
      <c r="A388" s="92" t="s">
        <v>231</v>
      </c>
      <c r="B388" s="92"/>
      <c r="C388" s="92"/>
      <c r="D388" s="92"/>
      <c r="E388" s="92"/>
      <c r="F388" s="93"/>
      <c r="G388" s="93" t="s">
        <v>232</v>
      </c>
      <c r="H388" s="93"/>
    </row>
    <row r="389" spans="1:8" ht="24.95" customHeight="1">
      <c r="A389" s="445" t="s">
        <v>233</v>
      </c>
      <c r="B389" s="445"/>
      <c r="C389" s="445"/>
      <c r="D389" s="445"/>
      <c r="E389" s="445"/>
      <c r="F389" s="445"/>
      <c r="G389" s="94"/>
      <c r="H389" s="94"/>
    </row>
    <row r="390" spans="1:8" ht="24.95" customHeight="1">
      <c r="A390" s="445" t="s">
        <v>229</v>
      </c>
      <c r="B390" s="445"/>
      <c r="C390" s="445"/>
      <c r="D390" s="445"/>
      <c r="E390" s="445"/>
      <c r="F390" s="445"/>
      <c r="G390" s="445" t="s">
        <v>230</v>
      </c>
      <c r="H390" s="445"/>
    </row>
    <row r="391" spans="1:8" ht="24.95" customHeight="1">
      <c r="A391" s="447" t="s">
        <v>234</v>
      </c>
      <c r="B391" s="447"/>
      <c r="C391" s="447"/>
      <c r="D391" s="447"/>
      <c r="E391" s="447"/>
      <c r="F391" s="447"/>
      <c r="G391" s="94" t="s">
        <v>232</v>
      </c>
      <c r="H391" s="94"/>
    </row>
    <row r="392" spans="1:8" ht="24.95" customHeight="1">
      <c r="A392" s="447" t="s">
        <v>235</v>
      </c>
      <c r="B392" s="447"/>
      <c r="C392" s="447"/>
      <c r="D392" s="447"/>
      <c r="E392" s="447"/>
      <c r="F392" s="447"/>
      <c r="G392" s="95" t="s">
        <v>236</v>
      </c>
      <c r="H392" s="93"/>
    </row>
    <row r="393" spans="1:8" ht="24.95" customHeight="1">
      <c r="A393" s="447" t="s">
        <v>237</v>
      </c>
      <c r="B393" s="447"/>
      <c r="C393" s="447"/>
      <c r="D393" s="447"/>
      <c r="E393" s="447"/>
      <c r="F393" s="447"/>
      <c r="G393" s="95" t="s">
        <v>232</v>
      </c>
      <c r="H393" s="93"/>
    </row>
    <row r="394" spans="1:8" ht="24.95" customHeight="1">
      <c r="A394" s="447" t="s">
        <v>238</v>
      </c>
      <c r="B394" s="447"/>
      <c r="C394" s="447"/>
      <c r="D394" s="447"/>
      <c r="E394" s="447"/>
      <c r="F394" s="447"/>
      <c r="G394" s="95" t="s">
        <v>236</v>
      </c>
      <c r="H394" s="93"/>
    </row>
    <row r="395" spans="1:8" ht="24.95" customHeight="1">
      <c r="A395" s="445" t="s">
        <v>239</v>
      </c>
      <c r="B395" s="445"/>
      <c r="C395" s="445"/>
      <c r="D395" s="445"/>
      <c r="E395" s="445"/>
      <c r="F395" s="445"/>
      <c r="G395" s="445"/>
      <c r="H395" s="445"/>
    </row>
    <row r="396" spans="1:8" ht="24.95" customHeight="1">
      <c r="A396" s="445" t="s">
        <v>229</v>
      </c>
      <c r="B396" s="445"/>
      <c r="C396" s="445"/>
      <c r="D396" s="445"/>
      <c r="E396" s="445"/>
      <c r="F396" s="445"/>
      <c r="G396" s="445"/>
      <c r="H396" s="445"/>
    </row>
    <row r="397" spans="1:8" ht="24.95" customHeight="1">
      <c r="A397" s="92" t="s">
        <v>240</v>
      </c>
      <c r="B397" s="445" t="s">
        <v>291</v>
      </c>
      <c r="C397" s="445"/>
      <c r="D397" s="445"/>
      <c r="E397" s="445"/>
      <c r="F397" s="445"/>
      <c r="G397" s="445"/>
      <c r="H397" s="445"/>
    </row>
    <row r="398" spans="1:8" ht="24.95" customHeight="1">
      <c r="A398" s="96" t="s">
        <v>195</v>
      </c>
      <c r="B398" s="443" t="s">
        <v>242</v>
      </c>
      <c r="C398" s="444"/>
      <c r="D398" s="444"/>
      <c r="E398" s="444"/>
      <c r="F398" s="444"/>
      <c r="G398" s="444"/>
      <c r="H398" s="444"/>
    </row>
    <row r="399" spans="1:8" ht="24.95" customHeight="1">
      <c r="A399" s="445" t="s">
        <v>243</v>
      </c>
      <c r="B399" s="445"/>
      <c r="C399" s="445"/>
      <c r="D399" s="445"/>
      <c r="E399" s="96"/>
      <c r="F399" s="97"/>
      <c r="G399" s="94" t="s">
        <v>244</v>
      </c>
      <c r="H399" s="97"/>
    </row>
    <row r="400" spans="1:8" ht="40.5" customHeight="1">
      <c r="A400" s="98" t="s">
        <v>245</v>
      </c>
      <c r="B400" s="99" t="s">
        <v>12</v>
      </c>
      <c r="C400" s="100" t="s">
        <v>245</v>
      </c>
      <c r="D400" s="99" t="s">
        <v>12</v>
      </c>
      <c r="E400" s="101"/>
      <c r="F400" s="446" t="s">
        <v>246</v>
      </c>
      <c r="G400" s="446"/>
      <c r="H400" s="102" t="s">
        <v>12</v>
      </c>
    </row>
    <row r="401" spans="1:8" ht="24.95" customHeight="1">
      <c r="A401" s="103" t="s">
        <v>247</v>
      </c>
      <c r="B401" s="103" t="s">
        <v>221</v>
      </c>
      <c r="C401" s="103" t="s">
        <v>248</v>
      </c>
      <c r="D401" s="103" t="s">
        <v>249</v>
      </c>
      <c r="E401" s="97"/>
      <c r="F401" s="437">
        <v>3</v>
      </c>
      <c r="G401" s="437"/>
      <c r="H401" s="103" t="s">
        <v>236</v>
      </c>
    </row>
    <row r="402" spans="1:8" ht="24.95" customHeight="1">
      <c r="A402" s="103" t="s">
        <v>250</v>
      </c>
      <c r="B402" s="103" t="s">
        <v>251</v>
      </c>
      <c r="C402" s="103" t="s">
        <v>252</v>
      </c>
      <c r="D402" s="103" t="s">
        <v>253</v>
      </c>
      <c r="E402" s="97"/>
      <c r="F402" s="437">
        <v>2</v>
      </c>
      <c r="G402" s="437"/>
      <c r="H402" s="103" t="s">
        <v>232</v>
      </c>
    </row>
    <row r="403" spans="1:8" ht="24.95" customHeight="1">
      <c r="A403" s="103" t="s">
        <v>254</v>
      </c>
      <c r="B403" s="103" t="s">
        <v>255</v>
      </c>
      <c r="C403" s="103" t="s">
        <v>256</v>
      </c>
      <c r="D403" s="103" t="s">
        <v>257</v>
      </c>
      <c r="E403" s="97"/>
      <c r="F403" s="437">
        <v>1</v>
      </c>
      <c r="G403" s="437"/>
      <c r="H403" s="103" t="s">
        <v>258</v>
      </c>
    </row>
    <row r="404" spans="1:8" ht="24.95" customHeight="1">
      <c r="A404" s="103" t="s">
        <v>259</v>
      </c>
      <c r="B404" s="103" t="s">
        <v>260</v>
      </c>
      <c r="C404" s="103" t="s">
        <v>261</v>
      </c>
      <c r="D404" s="103" t="s">
        <v>262</v>
      </c>
      <c r="E404" s="104"/>
      <c r="F404" s="437"/>
      <c r="G404" s="437"/>
      <c r="H404" s="104"/>
    </row>
    <row r="405" spans="1:8" ht="54" customHeight="1">
      <c r="A405" s="438">
        <v>45206</v>
      </c>
      <c r="B405" s="439"/>
      <c r="C405" s="440" t="s">
        <v>141</v>
      </c>
      <c r="D405" s="441"/>
      <c r="E405" s="441"/>
      <c r="F405" s="441"/>
      <c r="G405" s="442" t="s">
        <v>142</v>
      </c>
      <c r="H405" s="439"/>
    </row>
    <row r="406" spans="1:8" ht="24.95" customHeight="1">
      <c r="A406" s="442" t="s">
        <v>49</v>
      </c>
      <c r="B406" s="456"/>
      <c r="C406" s="456"/>
      <c r="D406" s="456"/>
      <c r="E406" s="456"/>
      <c r="F406" s="456"/>
      <c r="G406" s="456"/>
      <c r="H406" s="456"/>
    </row>
    <row r="407" spans="1:8" ht="24.95" customHeight="1">
      <c r="A407" s="442" t="s">
        <v>50</v>
      </c>
      <c r="B407" s="456"/>
      <c r="C407" s="456"/>
      <c r="D407" s="456"/>
      <c r="E407" s="456"/>
      <c r="F407" s="456"/>
      <c r="G407" s="456"/>
      <c r="H407" s="456"/>
    </row>
    <row r="408" spans="1:8" ht="24.95" customHeight="1">
      <c r="A408" s="442" t="s">
        <v>51</v>
      </c>
      <c r="B408" s="456"/>
      <c r="C408" s="456"/>
      <c r="D408" s="456"/>
      <c r="E408" s="456"/>
      <c r="F408" s="456"/>
      <c r="G408" s="456"/>
      <c r="H408" s="456"/>
    </row>
    <row r="409" spans="1:8" ht="24.95" customHeight="1">
      <c r="A409" s="442" t="s">
        <v>130</v>
      </c>
      <c r="B409" s="456"/>
      <c r="C409" s="456"/>
      <c r="D409" s="456"/>
      <c r="E409" s="456"/>
      <c r="F409" s="456"/>
      <c r="G409" s="456"/>
      <c r="H409" s="456"/>
    </row>
    <row r="410" spans="1:8" ht="24.95" customHeight="1">
      <c r="A410" s="442" t="s">
        <v>131</v>
      </c>
      <c r="B410" s="456"/>
      <c r="C410" s="456"/>
      <c r="D410" s="456"/>
      <c r="E410" s="456"/>
      <c r="F410" s="456"/>
      <c r="G410" s="456"/>
      <c r="H410" s="456"/>
    </row>
    <row r="411" spans="1:8" ht="24.95" customHeight="1">
      <c r="A411" s="453" t="s">
        <v>55</v>
      </c>
      <c r="B411" s="454"/>
      <c r="C411" s="455" t="s">
        <v>56</v>
      </c>
      <c r="D411" s="456"/>
      <c r="E411" s="456"/>
      <c r="F411" s="77"/>
      <c r="G411" s="442"/>
      <c r="H411" s="456"/>
    </row>
    <row r="412" spans="1:8" ht="24.95" customHeight="1">
      <c r="A412" s="453" t="s">
        <v>4</v>
      </c>
      <c r="B412" s="454"/>
      <c r="C412" s="455" t="s">
        <v>292</v>
      </c>
      <c r="D412" s="456"/>
      <c r="E412" s="456"/>
      <c r="F412" s="78" t="s">
        <v>132</v>
      </c>
      <c r="G412" s="442">
        <v>10</v>
      </c>
      <c r="H412" s="456"/>
    </row>
    <row r="413" spans="1:8" ht="24.95" customHeight="1">
      <c r="A413" s="453" t="s">
        <v>133</v>
      </c>
      <c r="B413" s="454"/>
      <c r="C413" s="455" t="s">
        <v>293</v>
      </c>
      <c r="D413" s="456"/>
      <c r="E413" s="456"/>
      <c r="F413" s="77"/>
      <c r="G413" s="442"/>
      <c r="H413" s="456"/>
    </row>
    <row r="414" spans="1:8" ht="24.95" customHeight="1">
      <c r="A414" s="77" t="s">
        <v>134</v>
      </c>
      <c r="B414" s="77"/>
      <c r="C414" s="455" t="s">
        <v>90</v>
      </c>
      <c r="D414" s="456"/>
      <c r="E414" s="456"/>
      <c r="F414" s="77" t="s">
        <v>135</v>
      </c>
      <c r="G414" s="442">
        <v>1410</v>
      </c>
      <c r="H414" s="456"/>
    </row>
    <row r="415" spans="1:8" ht="24.95" customHeight="1">
      <c r="A415" s="442" t="s">
        <v>136</v>
      </c>
      <c r="B415" s="439"/>
      <c r="C415" s="439"/>
      <c r="D415" s="439"/>
      <c r="E415" s="439"/>
      <c r="F415" s="439"/>
      <c r="G415" s="439"/>
      <c r="H415" s="439"/>
    </row>
    <row r="416" spans="1:8" ht="24.95" customHeight="1">
      <c r="A416" s="442" t="s">
        <v>119</v>
      </c>
      <c r="B416" s="439"/>
      <c r="C416" s="439"/>
      <c r="D416" s="439"/>
      <c r="E416" s="439"/>
      <c r="F416" s="439"/>
      <c r="G416" s="439"/>
      <c r="H416" s="439"/>
    </row>
    <row r="417" spans="1:8" ht="24.95" customHeight="1">
      <c r="A417" s="450" t="s">
        <v>63</v>
      </c>
      <c r="B417" s="450" t="s">
        <v>64</v>
      </c>
      <c r="C417" s="451" t="s">
        <v>294</v>
      </c>
      <c r="D417" s="451" t="s">
        <v>137</v>
      </c>
      <c r="E417" s="451" t="s">
        <v>123</v>
      </c>
      <c r="F417" s="451" t="s">
        <v>124</v>
      </c>
      <c r="G417" s="451" t="s">
        <v>125</v>
      </c>
      <c r="H417" s="451" t="s">
        <v>12</v>
      </c>
    </row>
    <row r="418" spans="1:8" ht="24.95" customHeight="1">
      <c r="A418" s="439"/>
      <c r="B418" s="439"/>
      <c r="C418" s="452"/>
      <c r="D418" s="452"/>
      <c r="E418" s="452"/>
      <c r="F418" s="452"/>
      <c r="G418" s="452"/>
      <c r="H418" s="452"/>
    </row>
    <row r="419" spans="1:8" ht="24.95" customHeight="1">
      <c r="A419" s="439"/>
      <c r="B419" s="439"/>
      <c r="C419" s="452"/>
      <c r="D419" s="452"/>
      <c r="E419" s="452"/>
      <c r="F419" s="452"/>
      <c r="G419" s="452"/>
      <c r="H419" s="452"/>
    </row>
    <row r="420" spans="1:8" ht="24.95" customHeight="1">
      <c r="A420" s="79">
        <v>1</v>
      </c>
      <c r="B420" s="78" t="s">
        <v>5</v>
      </c>
      <c r="C420" s="86">
        <v>7.75</v>
      </c>
      <c r="D420" s="86">
        <v>5</v>
      </c>
      <c r="E420" s="86">
        <v>4</v>
      </c>
      <c r="F420" s="86">
        <v>66</v>
      </c>
      <c r="G420" s="82">
        <f t="shared" ref="G420:G424" si="18">C420+D420+E420+F420</f>
        <v>82.75</v>
      </c>
      <c r="H420" s="83" t="str">
        <f t="shared" ref="H420:H423" si="19">IF(G420&gt;=91,"A1",IF(G420&gt;=81,"A2",IF(G420&gt;=71,"B1",IF(G420&gt;=61,"B2",IF(G420&gt;=51,"C1",IF(G420&gt;=41,"C2",IF(G420&gt;=33,"D","E")))))))</f>
        <v>A2</v>
      </c>
    </row>
    <row r="421" spans="1:8" ht="24.95" customHeight="1">
      <c r="A421" s="79">
        <v>2</v>
      </c>
      <c r="B421" s="78" t="s">
        <v>6</v>
      </c>
      <c r="C421" s="85">
        <v>8.25</v>
      </c>
      <c r="D421" s="86">
        <v>5</v>
      </c>
      <c r="E421" s="86">
        <v>4</v>
      </c>
      <c r="F421" s="85">
        <v>70</v>
      </c>
      <c r="G421" s="82">
        <f t="shared" si="18"/>
        <v>87.25</v>
      </c>
      <c r="H421" s="83" t="str">
        <f t="shared" si="19"/>
        <v>A2</v>
      </c>
    </row>
    <row r="422" spans="1:8" ht="24.95" customHeight="1">
      <c r="A422" s="79">
        <v>3</v>
      </c>
      <c r="B422" s="78" t="s">
        <v>7</v>
      </c>
      <c r="C422" s="86">
        <v>9</v>
      </c>
      <c r="D422" s="86">
        <v>5</v>
      </c>
      <c r="E422" s="86">
        <v>4</v>
      </c>
      <c r="F422" s="86">
        <v>60</v>
      </c>
      <c r="G422" s="87">
        <f t="shared" si="18"/>
        <v>78</v>
      </c>
      <c r="H422" s="83" t="str">
        <f t="shared" si="19"/>
        <v>B1</v>
      </c>
    </row>
    <row r="423" spans="1:8" ht="24.95" customHeight="1">
      <c r="A423" s="79">
        <v>4</v>
      </c>
      <c r="B423" s="78" t="s">
        <v>8</v>
      </c>
      <c r="C423" s="85">
        <v>7.75</v>
      </c>
      <c r="D423" s="86">
        <v>5</v>
      </c>
      <c r="E423" s="86">
        <v>4</v>
      </c>
      <c r="F423" s="85">
        <v>63</v>
      </c>
      <c r="G423" s="82">
        <f t="shared" si="18"/>
        <v>79.75</v>
      </c>
      <c r="H423" s="83" t="str">
        <f t="shared" si="19"/>
        <v>B1</v>
      </c>
    </row>
    <row r="424" spans="1:8" ht="24.95" customHeight="1">
      <c r="A424" s="79">
        <v>5</v>
      </c>
      <c r="B424" s="88" t="s">
        <v>295</v>
      </c>
      <c r="C424" s="79"/>
      <c r="D424" s="89"/>
      <c r="E424" s="90"/>
      <c r="F424" s="79">
        <v>40.5</v>
      </c>
      <c r="G424" s="105">
        <f t="shared" si="18"/>
        <v>40.5</v>
      </c>
      <c r="H424" s="83"/>
    </row>
    <row r="425" spans="1:8" ht="24.95" customHeight="1">
      <c r="A425" s="79">
        <v>6</v>
      </c>
      <c r="B425" s="77" t="s">
        <v>138</v>
      </c>
      <c r="C425" s="91"/>
      <c r="D425" s="91"/>
      <c r="E425" s="91"/>
      <c r="F425" s="83" t="s">
        <v>276</v>
      </c>
      <c r="G425" s="87"/>
      <c r="H425" s="83"/>
    </row>
    <row r="426" spans="1:8" ht="24.95" customHeight="1">
      <c r="A426" s="79">
        <v>7</v>
      </c>
      <c r="B426" s="77" t="s">
        <v>139</v>
      </c>
      <c r="C426" s="91"/>
      <c r="D426" s="91"/>
      <c r="E426" s="91"/>
      <c r="F426" s="83" t="s">
        <v>272</v>
      </c>
      <c r="G426" s="87"/>
      <c r="H426" s="83"/>
    </row>
    <row r="427" spans="1:8" ht="24.95" customHeight="1">
      <c r="A427" s="77" t="s">
        <v>10</v>
      </c>
      <c r="B427" s="77"/>
      <c r="C427" s="91"/>
      <c r="D427" s="91"/>
      <c r="E427" s="91"/>
      <c r="F427" s="83"/>
      <c r="G427" s="82">
        <f>SUM(G420:G424)</f>
        <v>368.25</v>
      </c>
      <c r="H427" s="83"/>
    </row>
    <row r="428" spans="1:8" ht="24.95" customHeight="1">
      <c r="A428" s="77" t="s">
        <v>140</v>
      </c>
      <c r="B428" s="77"/>
      <c r="C428" s="91"/>
      <c r="D428" s="91"/>
      <c r="E428" s="91"/>
      <c r="F428" s="83"/>
      <c r="G428" s="82">
        <f>G427/450*100</f>
        <v>81.833333333333343</v>
      </c>
      <c r="H428" s="83" t="str">
        <f>IF(G428&gt;=91,"A1",IF(G428&gt;=81,"A2",IF(G428&gt;=71,"B1",IF(G428&gt;=61,"B2",IF(G428&gt;=51,"C1",IF(G428&gt;=41,"C2",IF(G428&gt;=33,"D","E")))))))</f>
        <v>A2</v>
      </c>
    </row>
    <row r="429" spans="1:8" ht="24.95" customHeight="1">
      <c r="A429" s="448" t="s">
        <v>287</v>
      </c>
      <c r="B429" s="439"/>
      <c r="C429" s="439"/>
      <c r="D429" s="439"/>
      <c r="E429" s="439"/>
      <c r="F429" s="439"/>
      <c r="G429" s="439"/>
      <c r="H429" s="439"/>
    </row>
    <row r="430" spans="1:8" ht="24.95" customHeight="1">
      <c r="A430" s="449" t="s">
        <v>227</v>
      </c>
      <c r="B430" s="449"/>
      <c r="C430" s="449"/>
      <c r="D430" s="449"/>
      <c r="E430" s="449"/>
      <c r="F430" s="449"/>
      <c r="G430" s="449"/>
      <c r="H430" s="449"/>
    </row>
    <row r="431" spans="1:8" ht="24.95" customHeight="1">
      <c r="A431" s="445" t="s">
        <v>228</v>
      </c>
      <c r="B431" s="445"/>
      <c r="C431" s="445"/>
      <c r="D431" s="445"/>
      <c r="E431" s="445"/>
      <c r="F431" s="445"/>
      <c r="G431" s="445"/>
      <c r="H431" s="445"/>
    </row>
    <row r="432" spans="1:8" ht="24.95" customHeight="1">
      <c r="A432" s="445" t="s">
        <v>229</v>
      </c>
      <c r="B432" s="445"/>
      <c r="C432" s="445"/>
      <c r="D432" s="445"/>
      <c r="E432" s="445"/>
      <c r="F432" s="445"/>
      <c r="G432" s="445" t="s">
        <v>230</v>
      </c>
      <c r="H432" s="445"/>
    </row>
    <row r="433" spans="1:8" ht="24.95" customHeight="1">
      <c r="A433" s="92" t="s">
        <v>231</v>
      </c>
      <c r="B433" s="92"/>
      <c r="C433" s="92"/>
      <c r="D433" s="92"/>
      <c r="E433" s="92"/>
      <c r="F433" s="93"/>
      <c r="G433" s="93" t="s">
        <v>232</v>
      </c>
      <c r="H433" s="93"/>
    </row>
    <row r="434" spans="1:8" ht="24.95" customHeight="1">
      <c r="A434" s="445" t="s">
        <v>233</v>
      </c>
      <c r="B434" s="445"/>
      <c r="C434" s="445"/>
      <c r="D434" s="445"/>
      <c r="E434" s="445"/>
      <c r="F434" s="445"/>
      <c r="G434" s="94"/>
      <c r="H434" s="94"/>
    </row>
    <row r="435" spans="1:8" ht="24.95" customHeight="1">
      <c r="A435" s="445" t="s">
        <v>229</v>
      </c>
      <c r="B435" s="445"/>
      <c r="C435" s="445"/>
      <c r="D435" s="445"/>
      <c r="E435" s="445"/>
      <c r="F435" s="445"/>
      <c r="G435" s="445" t="s">
        <v>230</v>
      </c>
      <c r="H435" s="445"/>
    </row>
    <row r="436" spans="1:8" ht="24.95" customHeight="1">
      <c r="A436" s="447" t="s">
        <v>234</v>
      </c>
      <c r="B436" s="447"/>
      <c r="C436" s="447"/>
      <c r="D436" s="447"/>
      <c r="E436" s="447"/>
      <c r="F436" s="447"/>
      <c r="G436" s="94" t="s">
        <v>232</v>
      </c>
      <c r="H436" s="94"/>
    </row>
    <row r="437" spans="1:8" ht="24.95" customHeight="1">
      <c r="A437" s="447" t="s">
        <v>235</v>
      </c>
      <c r="B437" s="447"/>
      <c r="C437" s="447"/>
      <c r="D437" s="447"/>
      <c r="E437" s="447"/>
      <c r="F437" s="447"/>
      <c r="G437" s="95" t="s">
        <v>236</v>
      </c>
      <c r="H437" s="93"/>
    </row>
    <row r="438" spans="1:8" ht="24.95" customHeight="1">
      <c r="A438" s="447" t="s">
        <v>237</v>
      </c>
      <c r="B438" s="447"/>
      <c r="C438" s="447"/>
      <c r="D438" s="447"/>
      <c r="E438" s="447"/>
      <c r="F438" s="447"/>
      <c r="G438" s="95" t="s">
        <v>232</v>
      </c>
      <c r="H438" s="93"/>
    </row>
    <row r="439" spans="1:8" ht="24.95" customHeight="1">
      <c r="A439" s="447" t="s">
        <v>238</v>
      </c>
      <c r="B439" s="447"/>
      <c r="C439" s="447"/>
      <c r="D439" s="447"/>
      <c r="E439" s="447"/>
      <c r="F439" s="447"/>
      <c r="G439" s="95" t="s">
        <v>236</v>
      </c>
      <c r="H439" s="93"/>
    </row>
    <row r="440" spans="1:8" ht="24.95" customHeight="1">
      <c r="A440" s="445" t="s">
        <v>239</v>
      </c>
      <c r="B440" s="445"/>
      <c r="C440" s="445"/>
      <c r="D440" s="445"/>
      <c r="E440" s="445"/>
      <c r="F440" s="445"/>
      <c r="G440" s="445"/>
      <c r="H440" s="445"/>
    </row>
    <row r="441" spans="1:8" ht="24.95" customHeight="1">
      <c r="A441" s="445" t="s">
        <v>229</v>
      </c>
      <c r="B441" s="445"/>
      <c r="C441" s="445"/>
      <c r="D441" s="445"/>
      <c r="E441" s="445"/>
      <c r="F441" s="445"/>
      <c r="G441" s="445"/>
      <c r="H441" s="445"/>
    </row>
    <row r="442" spans="1:8" ht="24.95" customHeight="1">
      <c r="A442" s="92" t="s">
        <v>240</v>
      </c>
      <c r="B442" s="445" t="s">
        <v>296</v>
      </c>
      <c r="C442" s="445"/>
      <c r="D442" s="445"/>
      <c r="E442" s="445"/>
      <c r="F442" s="445"/>
      <c r="G442" s="445"/>
      <c r="H442" s="445"/>
    </row>
    <row r="443" spans="1:8" ht="24.95" customHeight="1">
      <c r="A443" s="96" t="s">
        <v>195</v>
      </c>
      <c r="B443" s="443" t="s">
        <v>242</v>
      </c>
      <c r="C443" s="444"/>
      <c r="D443" s="444"/>
      <c r="E443" s="444"/>
      <c r="F443" s="444"/>
      <c r="G443" s="444"/>
      <c r="H443" s="444"/>
    </row>
    <row r="444" spans="1:8" ht="24.95" customHeight="1">
      <c r="A444" s="445" t="s">
        <v>243</v>
      </c>
      <c r="B444" s="445"/>
      <c r="C444" s="445"/>
      <c r="D444" s="445"/>
      <c r="E444" s="96"/>
      <c r="F444" s="97"/>
      <c r="G444" s="94" t="s">
        <v>244</v>
      </c>
      <c r="H444" s="97"/>
    </row>
    <row r="445" spans="1:8" ht="40.5" customHeight="1">
      <c r="A445" s="98" t="s">
        <v>245</v>
      </c>
      <c r="B445" s="99" t="s">
        <v>12</v>
      </c>
      <c r="C445" s="100" t="s">
        <v>245</v>
      </c>
      <c r="D445" s="99" t="s">
        <v>12</v>
      </c>
      <c r="E445" s="101"/>
      <c r="F445" s="446" t="s">
        <v>246</v>
      </c>
      <c r="G445" s="446"/>
      <c r="H445" s="102" t="s">
        <v>12</v>
      </c>
    </row>
    <row r="446" spans="1:8" ht="24.95" customHeight="1">
      <c r="A446" s="103" t="s">
        <v>247</v>
      </c>
      <c r="B446" s="103" t="s">
        <v>221</v>
      </c>
      <c r="C446" s="103" t="s">
        <v>248</v>
      </c>
      <c r="D446" s="103" t="s">
        <v>249</v>
      </c>
      <c r="E446" s="97"/>
      <c r="F446" s="437">
        <v>3</v>
      </c>
      <c r="G446" s="437"/>
      <c r="H446" s="103" t="s">
        <v>236</v>
      </c>
    </row>
    <row r="447" spans="1:8" ht="24.95" customHeight="1">
      <c r="A447" s="103" t="s">
        <v>250</v>
      </c>
      <c r="B447" s="103" t="s">
        <v>251</v>
      </c>
      <c r="C447" s="103" t="s">
        <v>252</v>
      </c>
      <c r="D447" s="103" t="s">
        <v>253</v>
      </c>
      <c r="E447" s="97"/>
      <c r="F447" s="437">
        <v>2</v>
      </c>
      <c r="G447" s="437"/>
      <c r="H447" s="103" t="s">
        <v>232</v>
      </c>
    </row>
    <row r="448" spans="1:8" ht="24.95" customHeight="1">
      <c r="A448" s="103" t="s">
        <v>254</v>
      </c>
      <c r="B448" s="103" t="s">
        <v>255</v>
      </c>
      <c r="C448" s="103" t="s">
        <v>256</v>
      </c>
      <c r="D448" s="103" t="s">
        <v>257</v>
      </c>
      <c r="E448" s="97"/>
      <c r="F448" s="437">
        <v>1</v>
      </c>
      <c r="G448" s="437"/>
      <c r="H448" s="103" t="s">
        <v>258</v>
      </c>
    </row>
    <row r="449" spans="1:8" ht="24.95" customHeight="1">
      <c r="A449" s="103" t="s">
        <v>259</v>
      </c>
      <c r="B449" s="103" t="s">
        <v>260</v>
      </c>
      <c r="C449" s="103" t="s">
        <v>261</v>
      </c>
      <c r="D449" s="103" t="s">
        <v>262</v>
      </c>
      <c r="E449" s="104"/>
      <c r="F449" s="437"/>
      <c r="G449" s="437"/>
      <c r="H449" s="104"/>
    </row>
    <row r="450" spans="1:8" ht="66.75" customHeight="1">
      <c r="A450" s="438">
        <v>45206</v>
      </c>
      <c r="B450" s="439"/>
      <c r="C450" s="440" t="s">
        <v>141</v>
      </c>
      <c r="D450" s="441"/>
      <c r="E450" s="441"/>
      <c r="F450" s="441"/>
      <c r="G450" s="442" t="s">
        <v>142</v>
      </c>
      <c r="H450" s="439"/>
    </row>
    <row r="451" spans="1:8" ht="27" customHeight="1">
      <c r="A451" s="442" t="s">
        <v>49</v>
      </c>
      <c r="B451" s="456"/>
      <c r="C451" s="456"/>
      <c r="D451" s="456"/>
      <c r="E451" s="456"/>
      <c r="F451" s="456"/>
      <c r="G451" s="456"/>
      <c r="H451" s="456"/>
    </row>
    <row r="452" spans="1:8" ht="24.95" customHeight="1">
      <c r="A452" s="442" t="s">
        <v>50</v>
      </c>
      <c r="B452" s="456"/>
      <c r="C452" s="456"/>
      <c r="D452" s="456"/>
      <c r="E452" s="456"/>
      <c r="F452" s="456"/>
      <c r="G452" s="456"/>
      <c r="H452" s="456"/>
    </row>
    <row r="453" spans="1:8" ht="24.95" customHeight="1">
      <c r="A453" s="442" t="s">
        <v>51</v>
      </c>
      <c r="B453" s="456"/>
      <c r="C453" s="456"/>
      <c r="D453" s="456"/>
      <c r="E453" s="456"/>
      <c r="F453" s="456"/>
      <c r="G453" s="456"/>
      <c r="H453" s="456"/>
    </row>
    <row r="454" spans="1:8" ht="24.95" customHeight="1">
      <c r="A454" s="442" t="s">
        <v>130</v>
      </c>
      <c r="B454" s="456"/>
      <c r="C454" s="456"/>
      <c r="D454" s="456"/>
      <c r="E454" s="456"/>
      <c r="F454" s="456"/>
      <c r="G454" s="456"/>
      <c r="H454" s="456"/>
    </row>
    <row r="455" spans="1:8" ht="24.95" customHeight="1">
      <c r="A455" s="442" t="s">
        <v>131</v>
      </c>
      <c r="B455" s="456"/>
      <c r="C455" s="456"/>
      <c r="D455" s="456"/>
      <c r="E455" s="456"/>
      <c r="F455" s="456"/>
      <c r="G455" s="456"/>
      <c r="H455" s="456"/>
    </row>
    <row r="456" spans="1:8" ht="24.95" customHeight="1">
      <c r="A456" s="453" t="s">
        <v>55</v>
      </c>
      <c r="B456" s="454"/>
      <c r="C456" s="455" t="s">
        <v>56</v>
      </c>
      <c r="D456" s="456"/>
      <c r="E456" s="456"/>
      <c r="F456" s="77"/>
      <c r="G456" s="442"/>
      <c r="H456" s="456"/>
    </row>
    <row r="457" spans="1:8" ht="24.95" customHeight="1">
      <c r="A457" s="453" t="s">
        <v>4</v>
      </c>
      <c r="B457" s="454"/>
      <c r="C457" s="455" t="s">
        <v>23</v>
      </c>
      <c r="D457" s="456"/>
      <c r="E457" s="456"/>
      <c r="F457" s="78" t="s">
        <v>132</v>
      </c>
      <c r="G457" s="442">
        <v>11</v>
      </c>
      <c r="H457" s="456"/>
    </row>
    <row r="458" spans="1:8" ht="24.95" customHeight="1">
      <c r="A458" s="453" t="s">
        <v>133</v>
      </c>
      <c r="B458" s="454"/>
      <c r="C458" s="455" t="s">
        <v>93</v>
      </c>
      <c r="D458" s="456"/>
      <c r="E458" s="456"/>
      <c r="F458" s="77"/>
      <c r="G458" s="442"/>
      <c r="H458" s="456"/>
    </row>
    <row r="459" spans="1:8" ht="24.95" customHeight="1">
      <c r="A459" s="77" t="s">
        <v>134</v>
      </c>
      <c r="B459" s="77"/>
      <c r="C459" s="455" t="s">
        <v>92</v>
      </c>
      <c r="D459" s="456"/>
      <c r="E459" s="456"/>
      <c r="F459" s="77" t="s">
        <v>135</v>
      </c>
      <c r="G459" s="442">
        <v>1377</v>
      </c>
      <c r="H459" s="456"/>
    </row>
    <row r="460" spans="1:8" ht="24.95" customHeight="1">
      <c r="A460" s="442" t="s">
        <v>136</v>
      </c>
      <c r="B460" s="439"/>
      <c r="C460" s="439"/>
      <c r="D460" s="439"/>
      <c r="E460" s="439"/>
      <c r="F460" s="439"/>
      <c r="G460" s="439"/>
      <c r="H460" s="439"/>
    </row>
    <row r="461" spans="1:8" ht="24.95" customHeight="1">
      <c r="A461" s="442" t="s">
        <v>119</v>
      </c>
      <c r="B461" s="439"/>
      <c r="C461" s="439"/>
      <c r="D461" s="439"/>
      <c r="E461" s="439"/>
      <c r="F461" s="439"/>
      <c r="G461" s="439"/>
      <c r="H461" s="439"/>
    </row>
    <row r="462" spans="1:8" ht="24.95" customHeight="1">
      <c r="A462" s="450" t="s">
        <v>63</v>
      </c>
      <c r="B462" s="450" t="s">
        <v>64</v>
      </c>
      <c r="C462" s="451" t="s">
        <v>121</v>
      </c>
      <c r="D462" s="451" t="s">
        <v>137</v>
      </c>
      <c r="E462" s="451" t="s">
        <v>123</v>
      </c>
      <c r="F462" s="451" t="s">
        <v>124</v>
      </c>
      <c r="G462" s="451" t="s">
        <v>125</v>
      </c>
      <c r="H462" s="451" t="s">
        <v>12</v>
      </c>
    </row>
    <row r="463" spans="1:8" ht="24.95" customHeight="1">
      <c r="A463" s="439"/>
      <c r="B463" s="439"/>
      <c r="C463" s="452"/>
      <c r="D463" s="452"/>
      <c r="E463" s="452"/>
      <c r="F463" s="452"/>
      <c r="G463" s="452"/>
      <c r="H463" s="452"/>
    </row>
    <row r="464" spans="1:8" ht="24.95" customHeight="1">
      <c r="A464" s="439"/>
      <c r="B464" s="439"/>
      <c r="C464" s="452"/>
      <c r="D464" s="452"/>
      <c r="E464" s="452"/>
      <c r="F464" s="452"/>
      <c r="G464" s="452"/>
      <c r="H464" s="452"/>
    </row>
    <row r="465" spans="1:8" ht="24.95" customHeight="1">
      <c r="A465" s="79">
        <v>1</v>
      </c>
      <c r="B465" s="78" t="s">
        <v>5</v>
      </c>
      <c r="C465" s="86">
        <v>10</v>
      </c>
      <c r="D465" s="86">
        <v>5</v>
      </c>
      <c r="E465" s="86">
        <v>5</v>
      </c>
      <c r="F465" s="86">
        <v>78</v>
      </c>
      <c r="G465" s="87">
        <f t="shared" ref="G465:G469" si="20">C465+D465+E465+F465</f>
        <v>98</v>
      </c>
      <c r="H465" s="83" t="str">
        <f t="shared" ref="H465:H468" si="21">IF(G465&gt;=91,"A1",IF(G465&gt;=81,"A2",IF(G465&gt;=71,"B1",IF(G465&gt;=61,"B2",IF(G465&gt;=51,"C1",IF(G465&gt;=41,"C2",IF(G465&gt;=33,"D","E")))))))</f>
        <v>A1</v>
      </c>
    </row>
    <row r="466" spans="1:8" ht="24.95" customHeight="1">
      <c r="A466" s="79">
        <v>2</v>
      </c>
      <c r="B466" s="78" t="s">
        <v>6</v>
      </c>
      <c r="C466" s="85">
        <v>10</v>
      </c>
      <c r="D466" s="86">
        <v>5</v>
      </c>
      <c r="E466" s="86">
        <v>5</v>
      </c>
      <c r="F466" s="85">
        <v>80</v>
      </c>
      <c r="G466" s="87">
        <f t="shared" si="20"/>
        <v>100</v>
      </c>
      <c r="H466" s="83" t="str">
        <f t="shared" si="21"/>
        <v>A1</v>
      </c>
    </row>
    <row r="467" spans="1:8" ht="24.95" customHeight="1">
      <c r="A467" s="79">
        <v>3</v>
      </c>
      <c r="B467" s="78" t="s">
        <v>7</v>
      </c>
      <c r="C467" s="86">
        <v>10</v>
      </c>
      <c r="D467" s="86">
        <v>5</v>
      </c>
      <c r="E467" s="86">
        <v>5</v>
      </c>
      <c r="F467" s="86">
        <v>80</v>
      </c>
      <c r="G467" s="87">
        <f t="shared" si="20"/>
        <v>100</v>
      </c>
      <c r="H467" s="83" t="str">
        <f t="shared" si="21"/>
        <v>A1</v>
      </c>
    </row>
    <row r="468" spans="1:8" ht="24.95" customHeight="1">
      <c r="A468" s="79">
        <v>4</v>
      </c>
      <c r="B468" s="78" t="s">
        <v>8</v>
      </c>
      <c r="C468" s="85">
        <v>10</v>
      </c>
      <c r="D468" s="86">
        <v>5</v>
      </c>
      <c r="E468" s="86">
        <v>5</v>
      </c>
      <c r="F468" s="85">
        <v>80</v>
      </c>
      <c r="G468" s="87">
        <f t="shared" si="20"/>
        <v>100</v>
      </c>
      <c r="H468" s="83" t="str">
        <f t="shared" si="21"/>
        <v>A1</v>
      </c>
    </row>
    <row r="469" spans="1:8" ht="24.95" customHeight="1">
      <c r="A469" s="79">
        <v>5</v>
      </c>
      <c r="B469" s="88" t="s">
        <v>295</v>
      </c>
      <c r="C469" s="79"/>
      <c r="D469" s="89"/>
      <c r="E469" s="90"/>
      <c r="F469" s="79">
        <v>48</v>
      </c>
      <c r="G469" s="87">
        <f t="shared" si="20"/>
        <v>48</v>
      </c>
      <c r="H469" s="83"/>
    </row>
    <row r="470" spans="1:8" ht="24.95" customHeight="1">
      <c r="A470" s="79">
        <v>6</v>
      </c>
      <c r="B470" s="77" t="s">
        <v>138</v>
      </c>
      <c r="C470" s="91"/>
      <c r="D470" s="91"/>
      <c r="E470" s="91"/>
      <c r="F470" s="83" t="s">
        <v>225</v>
      </c>
      <c r="G470" s="87"/>
      <c r="H470" s="83"/>
    </row>
    <row r="471" spans="1:8" ht="24.95" customHeight="1">
      <c r="A471" s="79">
        <v>7</v>
      </c>
      <c r="B471" s="77" t="s">
        <v>139</v>
      </c>
      <c r="C471" s="91"/>
      <c r="D471" s="91"/>
      <c r="E471" s="91"/>
      <c r="F471" s="83" t="s">
        <v>225</v>
      </c>
      <c r="G471" s="87"/>
      <c r="H471" s="83"/>
    </row>
    <row r="472" spans="1:8" ht="24.95" customHeight="1">
      <c r="A472" s="77" t="s">
        <v>10</v>
      </c>
      <c r="B472" s="77"/>
      <c r="C472" s="91"/>
      <c r="D472" s="91"/>
      <c r="E472" s="91"/>
      <c r="F472" s="83"/>
      <c r="G472" s="87">
        <f>SUM(G465:G469)</f>
        <v>446</v>
      </c>
      <c r="H472" s="83"/>
    </row>
    <row r="473" spans="1:8" ht="24.95" customHeight="1">
      <c r="A473" s="77" t="s">
        <v>140</v>
      </c>
      <c r="B473" s="77"/>
      <c r="C473" s="91"/>
      <c r="D473" s="91"/>
      <c r="E473" s="91"/>
      <c r="F473" s="83"/>
      <c r="G473" s="82">
        <f>G472/450*100</f>
        <v>99.111111111111114</v>
      </c>
      <c r="H473" s="83" t="str">
        <f>IF(G473&gt;=91,"A1",IF(G473&gt;=81,"A2",IF(G473&gt;=71,"B1",IF(G473&gt;=61,"B2",IF(G473&gt;=51,"C1",IF(G473&gt;=41,"C2",IF(G473&gt;=33,"D","E")))))))</f>
        <v>A1</v>
      </c>
    </row>
    <row r="474" spans="1:8" ht="24.95" customHeight="1">
      <c r="A474" s="448" t="s">
        <v>297</v>
      </c>
      <c r="B474" s="439"/>
      <c r="C474" s="439"/>
      <c r="D474" s="439"/>
      <c r="E474" s="439"/>
      <c r="F474" s="439"/>
      <c r="G474" s="439"/>
      <c r="H474" s="439"/>
    </row>
    <row r="475" spans="1:8" ht="24.95" customHeight="1">
      <c r="A475" s="449" t="s">
        <v>227</v>
      </c>
      <c r="B475" s="449"/>
      <c r="C475" s="449"/>
      <c r="D475" s="449"/>
      <c r="E475" s="449"/>
      <c r="F475" s="449"/>
      <c r="G475" s="449"/>
      <c r="H475" s="449"/>
    </row>
    <row r="476" spans="1:8" ht="24.95" customHeight="1">
      <c r="A476" s="445" t="s">
        <v>228</v>
      </c>
      <c r="B476" s="445"/>
      <c r="C476" s="445"/>
      <c r="D476" s="445"/>
      <c r="E476" s="445"/>
      <c r="F476" s="445"/>
      <c r="G476" s="445"/>
      <c r="H476" s="445"/>
    </row>
    <row r="477" spans="1:8" ht="24.95" customHeight="1">
      <c r="A477" s="445" t="s">
        <v>229</v>
      </c>
      <c r="B477" s="445"/>
      <c r="C477" s="445"/>
      <c r="D477" s="445"/>
      <c r="E477" s="445"/>
      <c r="F477" s="445"/>
      <c r="G477" s="445" t="s">
        <v>230</v>
      </c>
      <c r="H477" s="445"/>
    </row>
    <row r="478" spans="1:8" ht="24.95" customHeight="1">
      <c r="A478" s="92" t="s">
        <v>231</v>
      </c>
      <c r="B478" s="92"/>
      <c r="C478" s="92"/>
      <c r="D478" s="92"/>
      <c r="E478" s="92"/>
      <c r="F478" s="93"/>
      <c r="G478" s="93" t="s">
        <v>236</v>
      </c>
      <c r="H478" s="93"/>
    </row>
    <row r="479" spans="1:8" ht="24.95" customHeight="1">
      <c r="A479" s="445" t="s">
        <v>233</v>
      </c>
      <c r="B479" s="445"/>
      <c r="C479" s="445"/>
      <c r="D479" s="445"/>
      <c r="E479" s="445"/>
      <c r="F479" s="445"/>
      <c r="G479" s="94"/>
      <c r="H479" s="94"/>
    </row>
    <row r="480" spans="1:8" ht="24.95" customHeight="1">
      <c r="A480" s="445" t="s">
        <v>229</v>
      </c>
      <c r="B480" s="445"/>
      <c r="C480" s="445"/>
      <c r="D480" s="445"/>
      <c r="E480" s="445"/>
      <c r="F480" s="445"/>
      <c r="G480" s="445" t="s">
        <v>230</v>
      </c>
      <c r="H480" s="445"/>
    </row>
    <row r="481" spans="1:8" ht="24.95" customHeight="1">
      <c r="A481" s="447" t="s">
        <v>234</v>
      </c>
      <c r="B481" s="447"/>
      <c r="C481" s="447"/>
      <c r="D481" s="447"/>
      <c r="E481" s="447"/>
      <c r="F481" s="447"/>
      <c r="G481" s="94" t="s">
        <v>236</v>
      </c>
      <c r="H481" s="94"/>
    </row>
    <row r="482" spans="1:8" ht="24.95" customHeight="1">
      <c r="A482" s="447" t="s">
        <v>235</v>
      </c>
      <c r="B482" s="447"/>
      <c r="C482" s="447"/>
      <c r="D482" s="447"/>
      <c r="E482" s="447"/>
      <c r="F482" s="447"/>
      <c r="G482" s="95" t="s">
        <v>236</v>
      </c>
      <c r="H482" s="93"/>
    </row>
    <row r="483" spans="1:8" ht="24.95" customHeight="1">
      <c r="A483" s="447" t="s">
        <v>237</v>
      </c>
      <c r="B483" s="447"/>
      <c r="C483" s="447"/>
      <c r="D483" s="447"/>
      <c r="E483" s="447"/>
      <c r="F483" s="447"/>
      <c r="G483" s="95" t="s">
        <v>236</v>
      </c>
      <c r="H483" s="93"/>
    </row>
    <row r="484" spans="1:8" ht="24.95" customHeight="1">
      <c r="A484" s="447" t="s">
        <v>238</v>
      </c>
      <c r="B484" s="447"/>
      <c r="C484" s="447"/>
      <c r="D484" s="447"/>
      <c r="E484" s="447"/>
      <c r="F484" s="447"/>
      <c r="G484" s="95" t="s">
        <v>236</v>
      </c>
      <c r="H484" s="93"/>
    </row>
    <row r="485" spans="1:8" ht="24.95" customHeight="1">
      <c r="A485" s="445" t="s">
        <v>239</v>
      </c>
      <c r="B485" s="445"/>
      <c r="C485" s="445"/>
      <c r="D485" s="445"/>
      <c r="E485" s="445"/>
      <c r="F485" s="445"/>
      <c r="G485" s="445"/>
      <c r="H485" s="445"/>
    </row>
    <row r="486" spans="1:8" ht="24.95" customHeight="1">
      <c r="A486" s="445" t="s">
        <v>229</v>
      </c>
      <c r="B486" s="445"/>
      <c r="C486" s="445"/>
      <c r="D486" s="445"/>
      <c r="E486" s="445"/>
      <c r="F486" s="445"/>
      <c r="G486" s="445"/>
      <c r="H486" s="445"/>
    </row>
    <row r="487" spans="1:8" ht="24.95" customHeight="1">
      <c r="A487" s="92" t="s">
        <v>240</v>
      </c>
      <c r="B487" s="445" t="s">
        <v>298</v>
      </c>
      <c r="C487" s="445"/>
      <c r="D487" s="445"/>
      <c r="E487" s="445"/>
      <c r="F487" s="445"/>
      <c r="G487" s="445"/>
      <c r="H487" s="445"/>
    </row>
    <row r="488" spans="1:8" ht="24.95" customHeight="1">
      <c r="A488" s="96" t="s">
        <v>195</v>
      </c>
      <c r="B488" s="443" t="s">
        <v>242</v>
      </c>
      <c r="C488" s="444"/>
      <c r="D488" s="444"/>
      <c r="E488" s="444"/>
      <c r="F488" s="444"/>
      <c r="G488" s="444"/>
      <c r="H488" s="444"/>
    </row>
    <row r="489" spans="1:8" ht="24.95" customHeight="1">
      <c r="A489" s="445" t="s">
        <v>243</v>
      </c>
      <c r="B489" s="445"/>
      <c r="C489" s="445"/>
      <c r="D489" s="445"/>
      <c r="E489" s="96"/>
      <c r="F489" s="97"/>
      <c r="G489" s="94" t="s">
        <v>244</v>
      </c>
      <c r="H489" s="97"/>
    </row>
    <row r="490" spans="1:8" ht="40.5" customHeight="1">
      <c r="A490" s="98" t="s">
        <v>245</v>
      </c>
      <c r="B490" s="99" t="s">
        <v>12</v>
      </c>
      <c r="C490" s="100" t="s">
        <v>245</v>
      </c>
      <c r="D490" s="99" t="s">
        <v>12</v>
      </c>
      <c r="E490" s="101"/>
      <c r="F490" s="446" t="s">
        <v>246</v>
      </c>
      <c r="G490" s="446"/>
      <c r="H490" s="102" t="s">
        <v>12</v>
      </c>
    </row>
    <row r="491" spans="1:8" ht="24.95" customHeight="1">
      <c r="A491" s="103" t="s">
        <v>247</v>
      </c>
      <c r="B491" s="103" t="s">
        <v>221</v>
      </c>
      <c r="C491" s="103" t="s">
        <v>248</v>
      </c>
      <c r="D491" s="103" t="s">
        <v>249</v>
      </c>
      <c r="E491" s="97"/>
      <c r="F491" s="437">
        <v>3</v>
      </c>
      <c r="G491" s="437"/>
      <c r="H491" s="103" t="s">
        <v>236</v>
      </c>
    </row>
    <row r="492" spans="1:8" ht="24.95" customHeight="1">
      <c r="A492" s="103" t="s">
        <v>250</v>
      </c>
      <c r="B492" s="103" t="s">
        <v>251</v>
      </c>
      <c r="C492" s="103" t="s">
        <v>252</v>
      </c>
      <c r="D492" s="103" t="s">
        <v>253</v>
      </c>
      <c r="E492" s="97"/>
      <c r="F492" s="437">
        <v>2</v>
      </c>
      <c r="G492" s="437"/>
      <c r="H492" s="103" t="s">
        <v>232</v>
      </c>
    </row>
    <row r="493" spans="1:8" ht="24.95" customHeight="1">
      <c r="A493" s="103" t="s">
        <v>254</v>
      </c>
      <c r="B493" s="103" t="s">
        <v>255</v>
      </c>
      <c r="C493" s="103" t="s">
        <v>256</v>
      </c>
      <c r="D493" s="103" t="s">
        <v>257</v>
      </c>
      <c r="E493" s="97"/>
      <c r="F493" s="437">
        <v>1</v>
      </c>
      <c r="G493" s="437"/>
      <c r="H493" s="103" t="s">
        <v>258</v>
      </c>
    </row>
    <row r="494" spans="1:8" ht="24.95" customHeight="1">
      <c r="A494" s="103" t="s">
        <v>259</v>
      </c>
      <c r="B494" s="103" t="s">
        <v>260</v>
      </c>
      <c r="C494" s="103" t="s">
        <v>261</v>
      </c>
      <c r="D494" s="103" t="s">
        <v>262</v>
      </c>
      <c r="E494" s="104"/>
      <c r="F494" s="437"/>
      <c r="G494" s="437"/>
      <c r="H494" s="104"/>
    </row>
    <row r="495" spans="1:8" ht="61.5" customHeight="1">
      <c r="A495" s="438">
        <v>45206</v>
      </c>
      <c r="B495" s="439"/>
      <c r="C495" s="440" t="s">
        <v>141</v>
      </c>
      <c r="D495" s="441"/>
      <c r="E495" s="441"/>
      <c r="F495" s="441"/>
      <c r="G495" s="442" t="s">
        <v>142</v>
      </c>
      <c r="H495" s="439"/>
    </row>
    <row r="496" spans="1:8" ht="24.95" customHeight="1">
      <c r="A496" s="442" t="s">
        <v>49</v>
      </c>
      <c r="B496" s="456"/>
      <c r="C496" s="456"/>
      <c r="D496" s="456"/>
      <c r="E496" s="456"/>
      <c r="F496" s="456"/>
      <c r="G496" s="456"/>
      <c r="H496" s="456"/>
    </row>
    <row r="497" spans="1:8" ht="24.95" customHeight="1">
      <c r="A497" s="442" t="s">
        <v>50</v>
      </c>
      <c r="B497" s="456"/>
      <c r="C497" s="456"/>
      <c r="D497" s="456"/>
      <c r="E497" s="456"/>
      <c r="F497" s="456"/>
      <c r="G497" s="456"/>
      <c r="H497" s="456"/>
    </row>
    <row r="498" spans="1:8" ht="24.95" customHeight="1">
      <c r="A498" s="442" t="s">
        <v>51</v>
      </c>
      <c r="B498" s="456"/>
      <c r="C498" s="456"/>
      <c r="D498" s="456"/>
      <c r="E498" s="456"/>
      <c r="F498" s="456"/>
      <c r="G498" s="456"/>
      <c r="H498" s="456"/>
    </row>
    <row r="499" spans="1:8" ht="24.95" customHeight="1">
      <c r="A499" s="442" t="s">
        <v>130</v>
      </c>
      <c r="B499" s="456"/>
      <c r="C499" s="456"/>
      <c r="D499" s="456"/>
      <c r="E499" s="456"/>
      <c r="F499" s="456"/>
      <c r="G499" s="456"/>
      <c r="H499" s="456"/>
    </row>
    <row r="500" spans="1:8" ht="24.95" customHeight="1">
      <c r="A500" s="442" t="s">
        <v>131</v>
      </c>
      <c r="B500" s="456"/>
      <c r="C500" s="456"/>
      <c r="D500" s="456"/>
      <c r="E500" s="456"/>
      <c r="F500" s="456"/>
      <c r="G500" s="456"/>
      <c r="H500" s="456"/>
    </row>
    <row r="501" spans="1:8" ht="24.95" customHeight="1">
      <c r="A501" s="453" t="s">
        <v>55</v>
      </c>
      <c r="B501" s="454"/>
      <c r="C501" s="455" t="s">
        <v>56</v>
      </c>
      <c r="D501" s="456"/>
      <c r="E501" s="456"/>
      <c r="F501" s="77"/>
      <c r="G501" s="442"/>
      <c r="H501" s="456"/>
    </row>
    <row r="502" spans="1:8" ht="24.95" customHeight="1">
      <c r="A502" s="453" t="s">
        <v>4</v>
      </c>
      <c r="B502" s="454"/>
      <c r="C502" s="455" t="s">
        <v>24</v>
      </c>
      <c r="D502" s="456"/>
      <c r="E502" s="456"/>
      <c r="F502" s="78" t="s">
        <v>132</v>
      </c>
      <c r="G502" s="442">
        <v>12</v>
      </c>
      <c r="H502" s="456"/>
    </row>
    <row r="503" spans="1:8" ht="24.95" customHeight="1">
      <c r="A503" s="453" t="s">
        <v>133</v>
      </c>
      <c r="B503" s="454"/>
      <c r="C503" s="455" t="s">
        <v>299</v>
      </c>
      <c r="D503" s="456"/>
      <c r="E503" s="456"/>
      <c r="F503" s="77"/>
      <c r="G503" s="442"/>
      <c r="H503" s="456"/>
    </row>
    <row r="504" spans="1:8" ht="24.95" customHeight="1">
      <c r="A504" s="77" t="s">
        <v>134</v>
      </c>
      <c r="B504" s="77"/>
      <c r="C504" s="455" t="s">
        <v>300</v>
      </c>
      <c r="D504" s="456"/>
      <c r="E504" s="456"/>
      <c r="F504" s="77" t="s">
        <v>135</v>
      </c>
      <c r="G504" s="442">
        <v>1469</v>
      </c>
      <c r="H504" s="456"/>
    </row>
    <row r="505" spans="1:8" ht="24.95" customHeight="1">
      <c r="A505" s="442" t="s">
        <v>136</v>
      </c>
      <c r="B505" s="439"/>
      <c r="C505" s="439"/>
      <c r="D505" s="439"/>
      <c r="E505" s="439"/>
      <c r="F505" s="439"/>
      <c r="G505" s="439"/>
      <c r="H505" s="439"/>
    </row>
    <row r="506" spans="1:8" ht="24.95" customHeight="1">
      <c r="A506" s="442" t="s">
        <v>119</v>
      </c>
      <c r="B506" s="439"/>
      <c r="C506" s="439"/>
      <c r="D506" s="439"/>
      <c r="E506" s="439"/>
      <c r="F506" s="439"/>
      <c r="G506" s="439"/>
      <c r="H506" s="439"/>
    </row>
    <row r="507" spans="1:8" ht="24.95" customHeight="1">
      <c r="A507" s="450" t="s">
        <v>63</v>
      </c>
      <c r="B507" s="450" t="s">
        <v>64</v>
      </c>
      <c r="C507" s="451" t="s">
        <v>121</v>
      </c>
      <c r="D507" s="451" t="s">
        <v>137</v>
      </c>
      <c r="E507" s="451" t="s">
        <v>123</v>
      </c>
      <c r="F507" s="451" t="s">
        <v>124</v>
      </c>
      <c r="G507" s="451" t="s">
        <v>125</v>
      </c>
      <c r="H507" s="451" t="s">
        <v>12</v>
      </c>
    </row>
    <row r="508" spans="1:8" ht="24.95" customHeight="1">
      <c r="A508" s="439"/>
      <c r="B508" s="439"/>
      <c r="C508" s="452"/>
      <c r="D508" s="452"/>
      <c r="E508" s="452"/>
      <c r="F508" s="452"/>
      <c r="G508" s="452"/>
      <c r="H508" s="452"/>
    </row>
    <row r="509" spans="1:8" ht="24.95" customHeight="1">
      <c r="A509" s="439"/>
      <c r="B509" s="439"/>
      <c r="C509" s="452"/>
      <c r="D509" s="452"/>
      <c r="E509" s="452"/>
      <c r="F509" s="452"/>
      <c r="G509" s="452"/>
      <c r="H509" s="452"/>
    </row>
    <row r="510" spans="1:8" ht="24.95" customHeight="1">
      <c r="A510" s="79">
        <v>1</v>
      </c>
      <c r="B510" s="78" t="s">
        <v>5</v>
      </c>
      <c r="C510" s="86">
        <v>9.25</v>
      </c>
      <c r="D510" s="86">
        <v>5</v>
      </c>
      <c r="E510" s="86">
        <v>5</v>
      </c>
      <c r="F510" s="86">
        <v>72</v>
      </c>
      <c r="G510" s="82">
        <f t="shared" ref="G510:G514" si="22">C510+D510+E510+F510</f>
        <v>91.25</v>
      </c>
      <c r="H510" s="83" t="str">
        <f t="shared" ref="H510:H513" si="23">IF(G510&gt;=91,"A1",IF(G510&gt;=81,"A2",IF(G510&gt;=71,"B1",IF(G510&gt;=61,"B2",IF(G510&gt;=51,"C1",IF(G510&gt;=41,"C2",IF(G510&gt;=33,"D","E")))))))</f>
        <v>A1</v>
      </c>
    </row>
    <row r="511" spans="1:8" ht="24.95" customHeight="1">
      <c r="A511" s="79">
        <v>2</v>
      </c>
      <c r="B511" s="78" t="s">
        <v>6</v>
      </c>
      <c r="C511" s="85">
        <v>8.75</v>
      </c>
      <c r="D511" s="86">
        <v>5</v>
      </c>
      <c r="E511" s="86">
        <v>5</v>
      </c>
      <c r="F511" s="85">
        <v>66</v>
      </c>
      <c r="G511" s="82">
        <f t="shared" si="22"/>
        <v>84.75</v>
      </c>
      <c r="H511" s="83" t="str">
        <f t="shared" si="23"/>
        <v>A2</v>
      </c>
    </row>
    <row r="512" spans="1:8" ht="24.95" customHeight="1">
      <c r="A512" s="79">
        <v>3</v>
      </c>
      <c r="B512" s="78" t="s">
        <v>7</v>
      </c>
      <c r="C512" s="86">
        <v>8.75</v>
      </c>
      <c r="D512" s="86">
        <v>5</v>
      </c>
      <c r="E512" s="86">
        <v>5</v>
      </c>
      <c r="F512" s="86">
        <v>72</v>
      </c>
      <c r="G512" s="82">
        <f t="shared" si="22"/>
        <v>90.75</v>
      </c>
      <c r="H512" s="83" t="str">
        <f t="shared" si="23"/>
        <v>A2</v>
      </c>
    </row>
    <row r="513" spans="1:8" ht="24.95" customHeight="1">
      <c r="A513" s="79">
        <v>4</v>
      </c>
      <c r="B513" s="78" t="s">
        <v>8</v>
      </c>
      <c r="C513" s="85">
        <v>8.5</v>
      </c>
      <c r="D513" s="86">
        <v>5</v>
      </c>
      <c r="E513" s="86">
        <v>5</v>
      </c>
      <c r="F513" s="85">
        <v>70</v>
      </c>
      <c r="G513" s="105">
        <f t="shared" si="22"/>
        <v>88.5</v>
      </c>
      <c r="H513" s="83" t="str">
        <f t="shared" si="23"/>
        <v>A2</v>
      </c>
    </row>
    <row r="514" spans="1:8" ht="24.95" customHeight="1">
      <c r="A514" s="79">
        <v>5</v>
      </c>
      <c r="B514" s="88" t="s">
        <v>301</v>
      </c>
      <c r="C514" s="79"/>
      <c r="D514" s="89"/>
      <c r="E514" s="90"/>
      <c r="F514" s="79">
        <v>49.5</v>
      </c>
      <c r="G514" s="105">
        <f t="shared" si="22"/>
        <v>49.5</v>
      </c>
      <c r="H514" s="83"/>
    </row>
    <row r="515" spans="1:8" ht="24.95" customHeight="1">
      <c r="A515" s="79">
        <v>6</v>
      </c>
      <c r="B515" s="77" t="s">
        <v>138</v>
      </c>
      <c r="C515" s="91"/>
      <c r="D515" s="91"/>
      <c r="E515" s="91"/>
      <c r="F515" s="83" t="s">
        <v>225</v>
      </c>
      <c r="G515" s="87"/>
      <c r="H515" s="83"/>
    </row>
    <row r="516" spans="1:8" ht="24.95" customHeight="1">
      <c r="A516" s="79">
        <v>7</v>
      </c>
      <c r="B516" s="77" t="s">
        <v>139</v>
      </c>
      <c r="C516" s="91"/>
      <c r="D516" s="91"/>
      <c r="E516" s="91"/>
      <c r="F516" s="83" t="s">
        <v>225</v>
      </c>
      <c r="G516" s="87"/>
      <c r="H516" s="83"/>
    </row>
    <row r="517" spans="1:8" ht="24.95" customHeight="1">
      <c r="A517" s="77" t="s">
        <v>10</v>
      </c>
      <c r="B517" s="77"/>
      <c r="C517" s="91"/>
      <c r="D517" s="91"/>
      <c r="E517" s="91"/>
      <c r="F517" s="83"/>
      <c r="G517" s="82">
        <f>SUM(G510:G514)</f>
        <v>404.75</v>
      </c>
      <c r="H517" s="83"/>
    </row>
    <row r="518" spans="1:8" ht="24.95" customHeight="1">
      <c r="A518" s="77" t="s">
        <v>140</v>
      </c>
      <c r="B518" s="77"/>
      <c r="C518" s="91"/>
      <c r="D518" s="91"/>
      <c r="E518" s="91"/>
      <c r="F518" s="83"/>
      <c r="G518" s="82">
        <f>G517/450*100</f>
        <v>89.944444444444443</v>
      </c>
      <c r="H518" s="83" t="str">
        <f>IF(G518&gt;=91,"A1",IF(G518&gt;=81,"A2",IF(G518&gt;=71,"B1",IF(G518&gt;=61,"B2",IF(G518&gt;=51,"C1",IF(G518&gt;=41,"C2",IF(G518&gt;=33,"D","E")))))))</f>
        <v>A2</v>
      </c>
    </row>
    <row r="519" spans="1:8" ht="24.95" customHeight="1">
      <c r="A519" s="448" t="s">
        <v>302</v>
      </c>
      <c r="B519" s="439"/>
      <c r="C519" s="439"/>
      <c r="D519" s="439"/>
      <c r="E519" s="439"/>
      <c r="F519" s="439"/>
      <c r="G519" s="439"/>
      <c r="H519" s="439"/>
    </row>
    <row r="520" spans="1:8" ht="24.95" customHeight="1">
      <c r="A520" s="449" t="s">
        <v>227</v>
      </c>
      <c r="B520" s="449"/>
      <c r="C520" s="449"/>
      <c r="D520" s="449"/>
      <c r="E520" s="449"/>
      <c r="F520" s="449"/>
      <c r="G520" s="449"/>
      <c r="H520" s="449"/>
    </row>
    <row r="521" spans="1:8" ht="24.95" customHeight="1">
      <c r="A521" s="445" t="s">
        <v>228</v>
      </c>
      <c r="B521" s="445"/>
      <c r="C521" s="445"/>
      <c r="D521" s="445"/>
      <c r="E521" s="445"/>
      <c r="F521" s="445"/>
      <c r="G521" s="445"/>
      <c r="H521" s="445"/>
    </row>
    <row r="522" spans="1:8" ht="24.95" customHeight="1">
      <c r="A522" s="445" t="s">
        <v>229</v>
      </c>
      <c r="B522" s="445"/>
      <c r="C522" s="445"/>
      <c r="D522" s="445"/>
      <c r="E522" s="445"/>
      <c r="F522" s="445"/>
      <c r="G522" s="445" t="s">
        <v>230</v>
      </c>
      <c r="H522" s="445"/>
    </row>
    <row r="523" spans="1:8" ht="24.95" customHeight="1">
      <c r="A523" s="92" t="s">
        <v>231</v>
      </c>
      <c r="B523" s="92"/>
      <c r="C523" s="92"/>
      <c r="D523" s="92"/>
      <c r="E523" s="92"/>
      <c r="F523" s="93"/>
      <c r="G523" s="93" t="s">
        <v>232</v>
      </c>
      <c r="H523" s="93"/>
    </row>
    <row r="524" spans="1:8" ht="24.95" customHeight="1">
      <c r="A524" s="445" t="s">
        <v>233</v>
      </c>
      <c r="B524" s="445"/>
      <c r="C524" s="445"/>
      <c r="D524" s="445"/>
      <c r="E524" s="445"/>
      <c r="F524" s="445"/>
      <c r="G524" s="94"/>
      <c r="H524" s="94"/>
    </row>
    <row r="525" spans="1:8" ht="24.95" customHeight="1">
      <c r="A525" s="445" t="s">
        <v>229</v>
      </c>
      <c r="B525" s="445"/>
      <c r="C525" s="445"/>
      <c r="D525" s="445"/>
      <c r="E525" s="445"/>
      <c r="F525" s="445"/>
      <c r="G525" s="445" t="s">
        <v>230</v>
      </c>
      <c r="H525" s="445"/>
    </row>
    <row r="526" spans="1:8" ht="24.95" customHeight="1">
      <c r="A526" s="447" t="s">
        <v>234</v>
      </c>
      <c r="B526" s="447"/>
      <c r="C526" s="447"/>
      <c r="D526" s="447"/>
      <c r="E526" s="447"/>
      <c r="F526" s="447"/>
      <c r="G526" s="94" t="s">
        <v>232</v>
      </c>
      <c r="H526" s="94"/>
    </row>
    <row r="527" spans="1:8" ht="24.95" customHeight="1">
      <c r="A527" s="447" t="s">
        <v>235</v>
      </c>
      <c r="B527" s="447"/>
      <c r="C527" s="447"/>
      <c r="D527" s="447"/>
      <c r="E527" s="447"/>
      <c r="F527" s="447"/>
      <c r="G527" s="95" t="s">
        <v>236</v>
      </c>
      <c r="H527" s="93"/>
    </row>
    <row r="528" spans="1:8" ht="24.95" customHeight="1">
      <c r="A528" s="447" t="s">
        <v>237</v>
      </c>
      <c r="B528" s="447"/>
      <c r="C528" s="447"/>
      <c r="D528" s="447"/>
      <c r="E528" s="447"/>
      <c r="F528" s="447"/>
      <c r="G528" s="95" t="s">
        <v>232</v>
      </c>
      <c r="H528" s="93"/>
    </row>
    <row r="529" spans="1:8" ht="24.95" customHeight="1">
      <c r="A529" s="447" t="s">
        <v>238</v>
      </c>
      <c r="B529" s="447"/>
      <c r="C529" s="447"/>
      <c r="D529" s="447"/>
      <c r="E529" s="447"/>
      <c r="F529" s="447"/>
      <c r="G529" s="95" t="s">
        <v>236</v>
      </c>
      <c r="H529" s="93"/>
    </row>
    <row r="530" spans="1:8" ht="24.95" customHeight="1">
      <c r="A530" s="445" t="s">
        <v>239</v>
      </c>
      <c r="B530" s="445"/>
      <c r="C530" s="445"/>
      <c r="D530" s="445"/>
      <c r="E530" s="445"/>
      <c r="F530" s="445"/>
      <c r="G530" s="445"/>
      <c r="H530" s="445"/>
    </row>
    <row r="531" spans="1:8" ht="24.95" customHeight="1">
      <c r="A531" s="445" t="s">
        <v>229</v>
      </c>
      <c r="B531" s="445"/>
      <c r="C531" s="445"/>
      <c r="D531" s="445"/>
      <c r="E531" s="445"/>
      <c r="F531" s="445"/>
      <c r="G531" s="445"/>
      <c r="H531" s="445"/>
    </row>
    <row r="532" spans="1:8" ht="24.95" customHeight="1">
      <c r="A532" s="92" t="s">
        <v>240</v>
      </c>
      <c r="B532" s="445" t="s">
        <v>303</v>
      </c>
      <c r="C532" s="445"/>
      <c r="D532" s="445"/>
      <c r="E532" s="445"/>
      <c r="F532" s="445"/>
      <c r="G532" s="445"/>
      <c r="H532" s="445"/>
    </row>
    <row r="533" spans="1:8" ht="24.95" customHeight="1">
      <c r="A533" s="96" t="s">
        <v>195</v>
      </c>
      <c r="B533" s="443" t="s">
        <v>242</v>
      </c>
      <c r="C533" s="444"/>
      <c r="D533" s="444"/>
      <c r="E533" s="444"/>
      <c r="F533" s="444"/>
      <c r="G533" s="444"/>
      <c r="H533" s="444"/>
    </row>
    <row r="534" spans="1:8" ht="24.95" customHeight="1">
      <c r="A534" s="445" t="s">
        <v>243</v>
      </c>
      <c r="B534" s="445"/>
      <c r="C534" s="445"/>
      <c r="D534" s="445"/>
      <c r="E534" s="96"/>
      <c r="F534" s="97"/>
      <c r="G534" s="94" t="s">
        <v>244</v>
      </c>
      <c r="H534" s="97"/>
    </row>
    <row r="535" spans="1:8" ht="40.5" customHeight="1">
      <c r="A535" s="98" t="s">
        <v>245</v>
      </c>
      <c r="B535" s="99" t="s">
        <v>12</v>
      </c>
      <c r="C535" s="100" t="s">
        <v>245</v>
      </c>
      <c r="D535" s="99" t="s">
        <v>12</v>
      </c>
      <c r="E535" s="101"/>
      <c r="F535" s="446" t="s">
        <v>246</v>
      </c>
      <c r="G535" s="446"/>
      <c r="H535" s="102" t="s">
        <v>12</v>
      </c>
    </row>
    <row r="536" spans="1:8" ht="24.95" customHeight="1">
      <c r="A536" s="103" t="s">
        <v>247</v>
      </c>
      <c r="B536" s="103" t="s">
        <v>221</v>
      </c>
      <c r="C536" s="103" t="s">
        <v>248</v>
      </c>
      <c r="D536" s="103" t="s">
        <v>249</v>
      </c>
      <c r="E536" s="97"/>
      <c r="F536" s="437">
        <v>3</v>
      </c>
      <c r="G536" s="437"/>
      <c r="H536" s="103" t="s">
        <v>236</v>
      </c>
    </row>
    <row r="537" spans="1:8" ht="24.95" customHeight="1">
      <c r="A537" s="103" t="s">
        <v>250</v>
      </c>
      <c r="B537" s="103" t="s">
        <v>251</v>
      </c>
      <c r="C537" s="103" t="s">
        <v>252</v>
      </c>
      <c r="D537" s="103" t="s">
        <v>253</v>
      </c>
      <c r="E537" s="97"/>
      <c r="F537" s="437">
        <v>2</v>
      </c>
      <c r="G537" s="437"/>
      <c r="H537" s="103" t="s">
        <v>232</v>
      </c>
    </row>
    <row r="538" spans="1:8" ht="24.95" customHeight="1">
      <c r="A538" s="103" t="s">
        <v>254</v>
      </c>
      <c r="B538" s="103" t="s">
        <v>255</v>
      </c>
      <c r="C538" s="103" t="s">
        <v>256</v>
      </c>
      <c r="D538" s="103" t="s">
        <v>257</v>
      </c>
      <c r="E538" s="97"/>
      <c r="F538" s="437">
        <v>1</v>
      </c>
      <c r="G538" s="437"/>
      <c r="H538" s="103" t="s">
        <v>258</v>
      </c>
    </row>
    <row r="539" spans="1:8" ht="24.95" customHeight="1">
      <c r="A539" s="103" t="s">
        <v>259</v>
      </c>
      <c r="B539" s="103" t="s">
        <v>260</v>
      </c>
      <c r="C539" s="103" t="s">
        <v>261</v>
      </c>
      <c r="D539" s="103" t="s">
        <v>262</v>
      </c>
      <c r="E539" s="104"/>
      <c r="F539" s="437"/>
      <c r="G539" s="437"/>
      <c r="H539" s="104"/>
    </row>
    <row r="540" spans="1:8" ht="60" customHeight="1">
      <c r="A540" s="438">
        <v>45206</v>
      </c>
      <c r="B540" s="439"/>
      <c r="C540" s="440" t="s">
        <v>141</v>
      </c>
      <c r="D540" s="441"/>
      <c r="E540" s="441"/>
      <c r="F540" s="441"/>
      <c r="G540" s="442" t="s">
        <v>142</v>
      </c>
      <c r="H540" s="439"/>
    </row>
    <row r="541" spans="1:8" ht="24.95" customHeight="1">
      <c r="A541" s="442" t="s">
        <v>49</v>
      </c>
      <c r="B541" s="456"/>
      <c r="C541" s="456"/>
      <c r="D541" s="456"/>
      <c r="E541" s="456"/>
      <c r="F541" s="456"/>
      <c r="G541" s="456"/>
      <c r="H541" s="456"/>
    </row>
    <row r="542" spans="1:8" ht="24.95" customHeight="1">
      <c r="A542" s="442" t="s">
        <v>50</v>
      </c>
      <c r="B542" s="456"/>
      <c r="C542" s="456"/>
      <c r="D542" s="456"/>
      <c r="E542" s="456"/>
      <c r="F542" s="456"/>
      <c r="G542" s="456"/>
      <c r="H542" s="456"/>
    </row>
    <row r="543" spans="1:8" ht="24.95" customHeight="1">
      <c r="A543" s="442" t="s">
        <v>51</v>
      </c>
      <c r="B543" s="456"/>
      <c r="C543" s="456"/>
      <c r="D543" s="456"/>
      <c r="E543" s="456"/>
      <c r="F543" s="456"/>
      <c r="G543" s="456"/>
      <c r="H543" s="456"/>
    </row>
    <row r="544" spans="1:8" ht="24.95" customHeight="1">
      <c r="A544" s="442" t="s">
        <v>130</v>
      </c>
      <c r="B544" s="456"/>
      <c r="C544" s="456"/>
      <c r="D544" s="456"/>
      <c r="E544" s="456"/>
      <c r="F544" s="456"/>
      <c r="G544" s="456"/>
      <c r="H544" s="456"/>
    </row>
    <row r="545" spans="1:8" ht="24.95" customHeight="1">
      <c r="A545" s="442" t="s">
        <v>131</v>
      </c>
      <c r="B545" s="456"/>
      <c r="C545" s="456"/>
      <c r="D545" s="456"/>
      <c r="E545" s="456"/>
      <c r="F545" s="456"/>
      <c r="G545" s="456"/>
      <c r="H545" s="456"/>
    </row>
    <row r="546" spans="1:8" ht="24.95" customHeight="1">
      <c r="A546" s="453" t="s">
        <v>55</v>
      </c>
      <c r="B546" s="454"/>
      <c r="C546" s="455" t="s">
        <v>56</v>
      </c>
      <c r="D546" s="456"/>
      <c r="E546" s="456"/>
      <c r="F546" s="77"/>
      <c r="G546" s="442"/>
      <c r="H546" s="456"/>
    </row>
    <row r="547" spans="1:8" ht="24.95" customHeight="1">
      <c r="A547" s="453" t="s">
        <v>4</v>
      </c>
      <c r="B547" s="454"/>
      <c r="C547" s="455" t="s">
        <v>304</v>
      </c>
      <c r="D547" s="456"/>
      <c r="E547" s="456"/>
      <c r="F547" s="78" t="s">
        <v>132</v>
      </c>
      <c r="G547" s="442">
        <v>13</v>
      </c>
      <c r="H547" s="456"/>
    </row>
    <row r="548" spans="1:8" ht="24.95" customHeight="1">
      <c r="A548" s="453" t="s">
        <v>133</v>
      </c>
      <c r="B548" s="454"/>
      <c r="C548" s="455" t="s">
        <v>305</v>
      </c>
      <c r="D548" s="456"/>
      <c r="E548" s="456"/>
      <c r="F548" s="77"/>
      <c r="G548" s="442"/>
      <c r="H548" s="456"/>
    </row>
    <row r="549" spans="1:8" ht="24.95" customHeight="1">
      <c r="A549" s="77" t="s">
        <v>134</v>
      </c>
      <c r="B549" s="77"/>
      <c r="C549" s="455" t="s">
        <v>306</v>
      </c>
      <c r="D549" s="456"/>
      <c r="E549" s="456"/>
      <c r="F549" s="77" t="s">
        <v>135</v>
      </c>
      <c r="G549" s="442">
        <v>1296</v>
      </c>
      <c r="H549" s="456"/>
    </row>
    <row r="550" spans="1:8" ht="24.95" customHeight="1">
      <c r="A550" s="442" t="s">
        <v>136</v>
      </c>
      <c r="B550" s="439"/>
      <c r="C550" s="439"/>
      <c r="D550" s="439"/>
      <c r="E550" s="439"/>
      <c r="F550" s="439"/>
      <c r="G550" s="439"/>
      <c r="H550" s="439"/>
    </row>
    <row r="551" spans="1:8" ht="24.95" customHeight="1">
      <c r="A551" s="442" t="s">
        <v>119</v>
      </c>
      <c r="B551" s="439"/>
      <c r="C551" s="439"/>
      <c r="D551" s="439"/>
      <c r="E551" s="439"/>
      <c r="F551" s="439"/>
      <c r="G551" s="439"/>
      <c r="H551" s="439"/>
    </row>
    <row r="552" spans="1:8" ht="24.95" customHeight="1">
      <c r="A552" s="450" t="s">
        <v>63</v>
      </c>
      <c r="B552" s="450" t="s">
        <v>64</v>
      </c>
      <c r="C552" s="451" t="s">
        <v>121</v>
      </c>
      <c r="D552" s="451" t="s">
        <v>137</v>
      </c>
      <c r="E552" s="451" t="s">
        <v>123</v>
      </c>
      <c r="F552" s="451" t="s">
        <v>124</v>
      </c>
      <c r="G552" s="451" t="s">
        <v>125</v>
      </c>
      <c r="H552" s="451" t="s">
        <v>12</v>
      </c>
    </row>
    <row r="553" spans="1:8" ht="24.95" customHeight="1">
      <c r="A553" s="439"/>
      <c r="B553" s="439"/>
      <c r="C553" s="452"/>
      <c r="D553" s="452"/>
      <c r="E553" s="452"/>
      <c r="F553" s="452"/>
      <c r="G553" s="452"/>
      <c r="H553" s="452"/>
    </row>
    <row r="554" spans="1:8" ht="24.95" customHeight="1">
      <c r="A554" s="439"/>
      <c r="B554" s="439"/>
      <c r="C554" s="452"/>
      <c r="D554" s="452"/>
      <c r="E554" s="452"/>
      <c r="F554" s="452"/>
      <c r="G554" s="452"/>
      <c r="H554" s="452"/>
    </row>
    <row r="555" spans="1:8" ht="24.95" customHeight="1">
      <c r="A555" s="79">
        <v>1</v>
      </c>
      <c r="B555" s="78" t="s">
        <v>5</v>
      </c>
      <c r="C555" s="86">
        <v>9.75</v>
      </c>
      <c r="D555" s="86">
        <v>5</v>
      </c>
      <c r="E555" s="86">
        <v>5</v>
      </c>
      <c r="F555" s="86">
        <v>76</v>
      </c>
      <c r="G555" s="82">
        <f t="shared" ref="G555:G559" si="24">C555+D555+E555+F555</f>
        <v>95.75</v>
      </c>
      <c r="H555" s="83" t="str">
        <f t="shared" ref="H555:H557" si="25">IF(G555&gt;=91,"A1",IF(G555&gt;=81,"A2",IF(G555&gt;=71,"B1",IF(G555&gt;=61,"B2",IF(G555&gt;=51,"C1",IF(G555&gt;=41,"C2",IF(G555&gt;=33,"D","E")))))))</f>
        <v>A1</v>
      </c>
    </row>
    <row r="556" spans="1:8" ht="24.95" customHeight="1">
      <c r="A556" s="79">
        <v>2</v>
      </c>
      <c r="B556" s="78" t="s">
        <v>6</v>
      </c>
      <c r="C556" s="85">
        <v>9.5</v>
      </c>
      <c r="D556" s="86">
        <v>5</v>
      </c>
      <c r="E556" s="86">
        <v>5</v>
      </c>
      <c r="F556" s="85">
        <v>78</v>
      </c>
      <c r="G556" s="105">
        <f t="shared" si="24"/>
        <v>97.5</v>
      </c>
      <c r="H556" s="83" t="str">
        <f t="shared" si="25"/>
        <v>A1</v>
      </c>
    </row>
    <row r="557" spans="1:8" ht="24.95" customHeight="1">
      <c r="A557" s="79">
        <v>3</v>
      </c>
      <c r="B557" s="78" t="s">
        <v>7</v>
      </c>
      <c r="C557" s="86">
        <v>10</v>
      </c>
      <c r="D557" s="86">
        <v>5</v>
      </c>
      <c r="E557" s="86">
        <v>5</v>
      </c>
      <c r="F557" s="86">
        <v>78</v>
      </c>
      <c r="G557" s="87">
        <f t="shared" si="24"/>
        <v>98</v>
      </c>
      <c r="H557" s="83" t="str">
        <f t="shared" si="25"/>
        <v>A1</v>
      </c>
    </row>
    <row r="558" spans="1:8" ht="24.95" customHeight="1">
      <c r="A558" s="79">
        <v>4</v>
      </c>
      <c r="B558" s="78" t="s">
        <v>8</v>
      </c>
      <c r="C558" s="85">
        <v>10</v>
      </c>
      <c r="D558" s="86">
        <v>5</v>
      </c>
      <c r="E558" s="86">
        <v>5</v>
      </c>
      <c r="F558" s="85" t="s">
        <v>220</v>
      </c>
      <c r="G558" s="87"/>
      <c r="H558" s="83"/>
    </row>
    <row r="559" spans="1:8" ht="24.95" customHeight="1">
      <c r="A559" s="79">
        <v>5</v>
      </c>
      <c r="B559" s="88" t="s">
        <v>295</v>
      </c>
      <c r="C559" s="79"/>
      <c r="D559" s="89"/>
      <c r="E559" s="90"/>
      <c r="F559" s="79">
        <v>50</v>
      </c>
      <c r="G559" s="87">
        <f t="shared" si="24"/>
        <v>50</v>
      </c>
      <c r="H559" s="83"/>
    </row>
    <row r="560" spans="1:8" ht="24.95" customHeight="1">
      <c r="A560" s="79">
        <v>6</v>
      </c>
      <c r="B560" s="77" t="s">
        <v>138</v>
      </c>
      <c r="C560" s="91"/>
      <c r="D560" s="91"/>
      <c r="E560" s="91"/>
      <c r="F560" s="83" t="s">
        <v>225</v>
      </c>
      <c r="G560" s="87"/>
      <c r="H560" s="83"/>
    </row>
    <row r="561" spans="1:8" ht="24.95" customHeight="1">
      <c r="A561" s="79">
        <v>7</v>
      </c>
      <c r="B561" s="77" t="s">
        <v>139</v>
      </c>
      <c r="C561" s="91"/>
      <c r="D561" s="91"/>
      <c r="E561" s="91"/>
      <c r="F561" s="83" t="s">
        <v>225</v>
      </c>
      <c r="G561" s="87"/>
      <c r="H561" s="83"/>
    </row>
    <row r="562" spans="1:8" ht="24.95" customHeight="1">
      <c r="A562" s="77" t="s">
        <v>10</v>
      </c>
      <c r="B562" s="77"/>
      <c r="C562" s="91"/>
      <c r="D562" s="91"/>
      <c r="E562" s="91"/>
      <c r="F562" s="83"/>
      <c r="G562" s="82">
        <f>SUM(G555:G559)</f>
        <v>341.25</v>
      </c>
      <c r="H562" s="83"/>
    </row>
    <row r="563" spans="1:8" ht="24.95" customHeight="1">
      <c r="A563" s="77" t="s">
        <v>140</v>
      </c>
      <c r="B563" s="77"/>
      <c r="C563" s="91"/>
      <c r="D563" s="91"/>
      <c r="E563" s="91"/>
      <c r="F563" s="83"/>
      <c r="G563" s="82">
        <f>G562/450*100</f>
        <v>75.833333333333329</v>
      </c>
      <c r="H563" s="83" t="str">
        <f>IF(G563&gt;=91,"A1",IF(G563&gt;=81,"A2",IF(G563&gt;=71,"B1",IF(G563&gt;=61,"B2",IF(G563&gt;=51,"C1",IF(G563&gt;=41,"C2",IF(G563&gt;=33,"D","E")))))))</f>
        <v>B1</v>
      </c>
    </row>
    <row r="564" spans="1:8" ht="24.95" customHeight="1">
      <c r="A564" s="448" t="s">
        <v>279</v>
      </c>
      <c r="B564" s="439"/>
      <c r="C564" s="439"/>
      <c r="D564" s="439"/>
      <c r="E564" s="439"/>
      <c r="F564" s="439"/>
      <c r="G564" s="439"/>
      <c r="H564" s="439"/>
    </row>
    <row r="565" spans="1:8" ht="24.95" customHeight="1">
      <c r="A565" s="449" t="s">
        <v>227</v>
      </c>
      <c r="B565" s="449"/>
      <c r="C565" s="449"/>
      <c r="D565" s="449"/>
      <c r="E565" s="449"/>
      <c r="F565" s="449"/>
      <c r="G565" s="449"/>
      <c r="H565" s="449"/>
    </row>
    <row r="566" spans="1:8" ht="24.95" customHeight="1">
      <c r="A566" s="445" t="s">
        <v>228</v>
      </c>
      <c r="B566" s="445"/>
      <c r="C566" s="445"/>
      <c r="D566" s="445"/>
      <c r="E566" s="445"/>
      <c r="F566" s="445"/>
      <c r="G566" s="445"/>
      <c r="H566" s="445"/>
    </row>
    <row r="567" spans="1:8" ht="24.95" customHeight="1">
      <c r="A567" s="445" t="s">
        <v>229</v>
      </c>
      <c r="B567" s="445"/>
      <c r="C567" s="445"/>
      <c r="D567" s="445"/>
      <c r="E567" s="445"/>
      <c r="F567" s="445"/>
      <c r="G567" s="445" t="s">
        <v>230</v>
      </c>
      <c r="H567" s="445"/>
    </row>
    <row r="568" spans="1:8" ht="24.95" customHeight="1">
      <c r="A568" s="92" t="s">
        <v>231</v>
      </c>
      <c r="B568" s="92"/>
      <c r="C568" s="92"/>
      <c r="D568" s="92"/>
      <c r="E568" s="92"/>
      <c r="F568" s="93"/>
      <c r="G568" s="93" t="s">
        <v>232</v>
      </c>
      <c r="H568" s="93"/>
    </row>
    <row r="569" spans="1:8" ht="24.95" customHeight="1">
      <c r="A569" s="445" t="s">
        <v>233</v>
      </c>
      <c r="B569" s="445"/>
      <c r="C569" s="445"/>
      <c r="D569" s="445"/>
      <c r="E569" s="445"/>
      <c r="F569" s="445"/>
      <c r="G569" s="94"/>
      <c r="H569" s="94"/>
    </row>
    <row r="570" spans="1:8" ht="24.95" customHeight="1">
      <c r="A570" s="445" t="s">
        <v>229</v>
      </c>
      <c r="B570" s="445"/>
      <c r="C570" s="445"/>
      <c r="D570" s="445"/>
      <c r="E570" s="445"/>
      <c r="F570" s="445"/>
      <c r="G570" s="445" t="s">
        <v>230</v>
      </c>
      <c r="H570" s="445"/>
    </row>
    <row r="571" spans="1:8" ht="24.95" customHeight="1">
      <c r="A571" s="447" t="s">
        <v>234</v>
      </c>
      <c r="B571" s="447"/>
      <c r="C571" s="447"/>
      <c r="D571" s="447"/>
      <c r="E571" s="447"/>
      <c r="F571" s="447"/>
      <c r="G571" s="94" t="s">
        <v>232</v>
      </c>
      <c r="H571" s="94"/>
    </row>
    <row r="572" spans="1:8" ht="24.95" customHeight="1">
      <c r="A572" s="447" t="s">
        <v>235</v>
      </c>
      <c r="B572" s="447"/>
      <c r="C572" s="447"/>
      <c r="D572" s="447"/>
      <c r="E572" s="447"/>
      <c r="F572" s="447"/>
      <c r="G572" s="95" t="s">
        <v>236</v>
      </c>
      <c r="H572" s="93"/>
    </row>
    <row r="573" spans="1:8" ht="24.95" customHeight="1">
      <c r="A573" s="447" t="s">
        <v>237</v>
      </c>
      <c r="B573" s="447"/>
      <c r="C573" s="447"/>
      <c r="D573" s="447"/>
      <c r="E573" s="447"/>
      <c r="F573" s="447"/>
      <c r="G573" s="95" t="s">
        <v>236</v>
      </c>
      <c r="H573" s="93"/>
    </row>
    <row r="574" spans="1:8" ht="24.95" customHeight="1">
      <c r="A574" s="447" t="s">
        <v>238</v>
      </c>
      <c r="B574" s="447"/>
      <c r="C574" s="447"/>
      <c r="D574" s="447"/>
      <c r="E574" s="447"/>
      <c r="F574" s="447"/>
      <c r="G574" s="95" t="s">
        <v>232</v>
      </c>
      <c r="H574" s="93"/>
    </row>
    <row r="575" spans="1:8" ht="24.95" customHeight="1">
      <c r="A575" s="445" t="s">
        <v>239</v>
      </c>
      <c r="B575" s="445"/>
      <c r="C575" s="445"/>
      <c r="D575" s="445"/>
      <c r="E575" s="445"/>
      <c r="F575" s="445"/>
      <c r="G575" s="445"/>
      <c r="H575" s="445"/>
    </row>
    <row r="576" spans="1:8" ht="24.95" customHeight="1">
      <c r="A576" s="445" t="s">
        <v>229</v>
      </c>
      <c r="B576" s="445"/>
      <c r="C576" s="445"/>
      <c r="D576" s="445"/>
      <c r="E576" s="445"/>
      <c r="F576" s="445"/>
      <c r="G576" s="445"/>
      <c r="H576" s="445"/>
    </row>
    <row r="577" spans="1:8" ht="24.95" customHeight="1">
      <c r="A577" s="92" t="s">
        <v>240</v>
      </c>
      <c r="B577" s="445" t="s">
        <v>307</v>
      </c>
      <c r="C577" s="445"/>
      <c r="D577" s="445"/>
      <c r="E577" s="445"/>
      <c r="F577" s="445"/>
      <c r="G577" s="445"/>
      <c r="H577" s="445"/>
    </row>
    <row r="578" spans="1:8" ht="24.95" customHeight="1">
      <c r="A578" s="96" t="s">
        <v>195</v>
      </c>
      <c r="B578" s="443" t="s">
        <v>242</v>
      </c>
      <c r="C578" s="444"/>
      <c r="D578" s="444"/>
      <c r="E578" s="444"/>
      <c r="F578" s="444"/>
      <c r="G578" s="444"/>
      <c r="H578" s="444"/>
    </row>
    <row r="579" spans="1:8" ht="24.95" customHeight="1">
      <c r="A579" s="445" t="s">
        <v>243</v>
      </c>
      <c r="B579" s="445"/>
      <c r="C579" s="445"/>
      <c r="D579" s="445"/>
      <c r="E579" s="96"/>
      <c r="F579" s="97"/>
      <c r="G579" s="94" t="s">
        <v>244</v>
      </c>
      <c r="H579" s="97"/>
    </row>
    <row r="580" spans="1:8" ht="40.5" customHeight="1">
      <c r="A580" s="98" t="s">
        <v>245</v>
      </c>
      <c r="B580" s="99" t="s">
        <v>12</v>
      </c>
      <c r="C580" s="100" t="s">
        <v>245</v>
      </c>
      <c r="D580" s="99" t="s">
        <v>12</v>
      </c>
      <c r="E580" s="101"/>
      <c r="F580" s="446" t="s">
        <v>246</v>
      </c>
      <c r="G580" s="446"/>
      <c r="H580" s="102" t="s">
        <v>12</v>
      </c>
    </row>
    <row r="581" spans="1:8" ht="24.95" customHeight="1">
      <c r="A581" s="103" t="s">
        <v>247</v>
      </c>
      <c r="B581" s="103" t="s">
        <v>221</v>
      </c>
      <c r="C581" s="103" t="s">
        <v>248</v>
      </c>
      <c r="D581" s="103" t="s">
        <v>249</v>
      </c>
      <c r="E581" s="97"/>
      <c r="F581" s="437">
        <v>3</v>
      </c>
      <c r="G581" s="437"/>
      <c r="H581" s="103" t="s">
        <v>236</v>
      </c>
    </row>
    <row r="582" spans="1:8" ht="24.95" customHeight="1">
      <c r="A582" s="103" t="s">
        <v>250</v>
      </c>
      <c r="B582" s="103" t="s">
        <v>251</v>
      </c>
      <c r="C582" s="103" t="s">
        <v>252</v>
      </c>
      <c r="D582" s="103" t="s">
        <v>253</v>
      </c>
      <c r="E582" s="97"/>
      <c r="F582" s="437">
        <v>2</v>
      </c>
      <c r="G582" s="437"/>
      <c r="H582" s="103" t="s">
        <v>232</v>
      </c>
    </row>
    <row r="583" spans="1:8" ht="24.95" customHeight="1">
      <c r="A583" s="103" t="s">
        <v>254</v>
      </c>
      <c r="B583" s="103" t="s">
        <v>255</v>
      </c>
      <c r="C583" s="103" t="s">
        <v>256</v>
      </c>
      <c r="D583" s="103" t="s">
        <v>257</v>
      </c>
      <c r="E583" s="97"/>
      <c r="F583" s="437">
        <v>1</v>
      </c>
      <c r="G583" s="437"/>
      <c r="H583" s="103" t="s">
        <v>258</v>
      </c>
    </row>
    <row r="584" spans="1:8" ht="24.95" customHeight="1">
      <c r="A584" s="103" t="s">
        <v>259</v>
      </c>
      <c r="B584" s="103" t="s">
        <v>260</v>
      </c>
      <c r="C584" s="103" t="s">
        <v>261</v>
      </c>
      <c r="D584" s="103" t="s">
        <v>262</v>
      </c>
      <c r="E584" s="104"/>
      <c r="F584" s="437"/>
      <c r="G584" s="437"/>
      <c r="H584" s="104"/>
    </row>
    <row r="585" spans="1:8" ht="73.5" customHeight="1">
      <c r="A585" s="438">
        <v>45206</v>
      </c>
      <c r="B585" s="439"/>
      <c r="C585" s="440" t="s">
        <v>141</v>
      </c>
      <c r="D585" s="441"/>
      <c r="E585" s="441"/>
      <c r="F585" s="441"/>
      <c r="G585" s="442" t="s">
        <v>142</v>
      </c>
      <c r="H585" s="439"/>
    </row>
    <row r="586" spans="1:8" ht="24.95" customHeight="1">
      <c r="A586" s="442" t="s">
        <v>49</v>
      </c>
      <c r="B586" s="456"/>
      <c r="C586" s="456"/>
      <c r="D586" s="456"/>
      <c r="E586" s="456"/>
      <c r="F586" s="456"/>
      <c r="G586" s="456"/>
      <c r="H586" s="456"/>
    </row>
    <row r="587" spans="1:8" ht="24.95" customHeight="1">
      <c r="A587" s="442" t="s">
        <v>50</v>
      </c>
      <c r="B587" s="456"/>
      <c r="C587" s="456"/>
      <c r="D587" s="456"/>
      <c r="E587" s="456"/>
      <c r="F587" s="456"/>
      <c r="G587" s="456"/>
      <c r="H587" s="456"/>
    </row>
    <row r="588" spans="1:8" ht="24.95" customHeight="1">
      <c r="A588" s="442" t="s">
        <v>51</v>
      </c>
      <c r="B588" s="456"/>
      <c r="C588" s="456"/>
      <c r="D588" s="456"/>
      <c r="E588" s="456"/>
      <c r="F588" s="456"/>
      <c r="G588" s="456"/>
      <c r="H588" s="456"/>
    </row>
    <row r="589" spans="1:8" ht="24.95" customHeight="1">
      <c r="A589" s="442" t="s">
        <v>130</v>
      </c>
      <c r="B589" s="456"/>
      <c r="C589" s="456"/>
      <c r="D589" s="456"/>
      <c r="E589" s="456"/>
      <c r="F589" s="456"/>
      <c r="G589" s="456"/>
      <c r="H589" s="456"/>
    </row>
    <row r="590" spans="1:8" ht="24.95" customHeight="1">
      <c r="A590" s="442" t="s">
        <v>131</v>
      </c>
      <c r="B590" s="456"/>
      <c r="C590" s="456"/>
      <c r="D590" s="456"/>
      <c r="E590" s="456"/>
      <c r="F590" s="456"/>
      <c r="G590" s="456"/>
      <c r="H590" s="456"/>
    </row>
    <row r="591" spans="1:8" ht="24.95" customHeight="1">
      <c r="A591" s="453" t="s">
        <v>55</v>
      </c>
      <c r="B591" s="454"/>
      <c r="C591" s="455" t="s">
        <v>56</v>
      </c>
      <c r="D591" s="456"/>
      <c r="E591" s="456"/>
      <c r="F591" s="77"/>
      <c r="G591" s="442"/>
      <c r="H591" s="456"/>
    </row>
    <row r="592" spans="1:8" ht="24.95" customHeight="1">
      <c r="A592" s="453" t="s">
        <v>4</v>
      </c>
      <c r="B592" s="454"/>
      <c r="C592" s="455" t="s">
        <v>308</v>
      </c>
      <c r="D592" s="456"/>
      <c r="E592" s="456"/>
      <c r="F592" s="78" t="s">
        <v>132</v>
      </c>
      <c r="G592" s="442">
        <v>14</v>
      </c>
      <c r="H592" s="456"/>
    </row>
    <row r="593" spans="1:8" ht="24.95" customHeight="1">
      <c r="A593" s="453" t="s">
        <v>133</v>
      </c>
      <c r="B593" s="454"/>
      <c r="C593" s="455" t="s">
        <v>309</v>
      </c>
      <c r="D593" s="456"/>
      <c r="E593" s="456"/>
      <c r="F593" s="77"/>
      <c r="G593" s="442"/>
      <c r="H593" s="456"/>
    </row>
    <row r="594" spans="1:8" ht="24.95" customHeight="1">
      <c r="A594" s="77" t="s">
        <v>134</v>
      </c>
      <c r="B594" s="77"/>
      <c r="C594" s="455" t="s">
        <v>310</v>
      </c>
      <c r="D594" s="456"/>
      <c r="E594" s="456"/>
      <c r="F594" s="77" t="s">
        <v>135</v>
      </c>
      <c r="G594" s="442">
        <v>1566</v>
      </c>
      <c r="H594" s="456"/>
    </row>
    <row r="595" spans="1:8" ht="24.95" customHeight="1">
      <c r="A595" s="442" t="s">
        <v>136</v>
      </c>
      <c r="B595" s="439"/>
      <c r="C595" s="439"/>
      <c r="D595" s="439"/>
      <c r="E595" s="439"/>
      <c r="F595" s="439"/>
      <c r="G595" s="439"/>
      <c r="H595" s="439"/>
    </row>
    <row r="596" spans="1:8" ht="24.95" customHeight="1">
      <c r="A596" s="442" t="s">
        <v>119</v>
      </c>
      <c r="B596" s="439"/>
      <c r="C596" s="439"/>
      <c r="D596" s="439"/>
      <c r="E596" s="439"/>
      <c r="F596" s="439"/>
      <c r="G596" s="439"/>
      <c r="H596" s="439"/>
    </row>
    <row r="597" spans="1:8" ht="24.95" customHeight="1">
      <c r="A597" s="450" t="s">
        <v>63</v>
      </c>
      <c r="B597" s="450" t="s">
        <v>64</v>
      </c>
      <c r="C597" s="451" t="s">
        <v>121</v>
      </c>
      <c r="D597" s="451" t="s">
        <v>137</v>
      </c>
      <c r="E597" s="451" t="s">
        <v>123</v>
      </c>
      <c r="F597" s="451" t="s">
        <v>124</v>
      </c>
      <c r="G597" s="451" t="s">
        <v>125</v>
      </c>
      <c r="H597" s="451" t="s">
        <v>12</v>
      </c>
    </row>
    <row r="598" spans="1:8" ht="24.95" customHeight="1">
      <c r="A598" s="439"/>
      <c r="B598" s="439"/>
      <c r="C598" s="452"/>
      <c r="D598" s="452"/>
      <c r="E598" s="452"/>
      <c r="F598" s="452"/>
      <c r="G598" s="452"/>
      <c r="H598" s="452"/>
    </row>
    <row r="599" spans="1:8" ht="24.95" customHeight="1">
      <c r="A599" s="439"/>
      <c r="B599" s="439"/>
      <c r="C599" s="452"/>
      <c r="D599" s="452"/>
      <c r="E599" s="452"/>
      <c r="F599" s="452"/>
      <c r="G599" s="452"/>
      <c r="H599" s="452"/>
    </row>
    <row r="600" spans="1:8" ht="24.95" customHeight="1">
      <c r="A600" s="79">
        <v>1</v>
      </c>
      <c r="B600" s="78" t="s">
        <v>5</v>
      </c>
      <c r="C600" s="86">
        <v>9</v>
      </c>
      <c r="D600" s="86">
        <v>5</v>
      </c>
      <c r="E600" s="86">
        <v>5</v>
      </c>
      <c r="F600" s="86">
        <v>67</v>
      </c>
      <c r="G600" s="87">
        <f t="shared" ref="G600:G604" si="26">C600+D600+E600+F600</f>
        <v>86</v>
      </c>
      <c r="H600" s="83" t="str">
        <f t="shared" ref="H600:H603" si="27">IF(G600&gt;=91,"A1",IF(G600&gt;=81,"A2",IF(G600&gt;=71,"B1",IF(G600&gt;=61,"B2",IF(G600&gt;=51,"C1",IF(G600&gt;=41,"C2",IF(G600&gt;=33,"D","E")))))))</f>
        <v>A2</v>
      </c>
    </row>
    <row r="601" spans="1:8" ht="24.95" customHeight="1">
      <c r="A601" s="79">
        <v>2</v>
      </c>
      <c r="B601" s="78" t="s">
        <v>6</v>
      </c>
      <c r="C601" s="85">
        <v>9.25</v>
      </c>
      <c r="D601" s="86">
        <v>5</v>
      </c>
      <c r="E601" s="86">
        <v>5</v>
      </c>
      <c r="F601" s="85">
        <v>75</v>
      </c>
      <c r="G601" s="82">
        <f t="shared" si="26"/>
        <v>94.25</v>
      </c>
      <c r="H601" s="83" t="str">
        <f t="shared" si="27"/>
        <v>A1</v>
      </c>
    </row>
    <row r="602" spans="1:8" ht="24.95" customHeight="1">
      <c r="A602" s="79">
        <v>3</v>
      </c>
      <c r="B602" s="78" t="s">
        <v>7</v>
      </c>
      <c r="C602" s="86">
        <v>9.75</v>
      </c>
      <c r="D602" s="86">
        <v>5</v>
      </c>
      <c r="E602" s="86">
        <v>5</v>
      </c>
      <c r="F602" s="86">
        <v>75</v>
      </c>
      <c r="G602" s="82">
        <f t="shared" si="26"/>
        <v>94.75</v>
      </c>
      <c r="H602" s="83" t="str">
        <f t="shared" si="27"/>
        <v>A1</v>
      </c>
    </row>
    <row r="603" spans="1:8" ht="24.95" customHeight="1">
      <c r="A603" s="79">
        <v>4</v>
      </c>
      <c r="B603" s="78" t="s">
        <v>8</v>
      </c>
      <c r="C603" s="85">
        <v>9.75</v>
      </c>
      <c r="D603" s="86">
        <v>5</v>
      </c>
      <c r="E603" s="86">
        <v>5</v>
      </c>
      <c r="F603" s="85">
        <v>73</v>
      </c>
      <c r="G603" s="82">
        <f t="shared" si="26"/>
        <v>92.75</v>
      </c>
      <c r="H603" s="83" t="str">
        <f t="shared" si="27"/>
        <v>A1</v>
      </c>
    </row>
    <row r="604" spans="1:8" ht="24.95" customHeight="1">
      <c r="A604" s="79">
        <v>5</v>
      </c>
      <c r="B604" s="88" t="s">
        <v>301</v>
      </c>
      <c r="C604" s="79"/>
      <c r="D604" s="89"/>
      <c r="E604" s="90"/>
      <c r="F604" s="79">
        <v>49</v>
      </c>
      <c r="G604" s="87">
        <f t="shared" si="26"/>
        <v>49</v>
      </c>
      <c r="H604" s="83"/>
    </row>
    <row r="605" spans="1:8" ht="24.95" customHeight="1">
      <c r="A605" s="79">
        <v>6</v>
      </c>
      <c r="B605" s="77" t="s">
        <v>138</v>
      </c>
      <c r="C605" s="91"/>
      <c r="D605" s="91"/>
      <c r="E605" s="91"/>
      <c r="F605" s="83" t="s">
        <v>225</v>
      </c>
      <c r="G605" s="87"/>
      <c r="H605" s="83"/>
    </row>
    <row r="606" spans="1:8" ht="24.95" customHeight="1">
      <c r="A606" s="79">
        <v>7</v>
      </c>
      <c r="B606" s="77" t="s">
        <v>139</v>
      </c>
      <c r="C606" s="91"/>
      <c r="D606" s="91"/>
      <c r="E606" s="91"/>
      <c r="F606" s="83" t="s">
        <v>225</v>
      </c>
      <c r="G606" s="87"/>
      <c r="H606" s="83"/>
    </row>
    <row r="607" spans="1:8" ht="24.95" customHeight="1">
      <c r="A607" s="77" t="s">
        <v>10</v>
      </c>
      <c r="B607" s="77"/>
      <c r="C607" s="91"/>
      <c r="D607" s="91"/>
      <c r="E607" s="91"/>
      <c r="F607" s="83"/>
      <c r="G607" s="82">
        <f>SUM(G600:G604)</f>
        <v>416.75</v>
      </c>
      <c r="H607" s="83"/>
    </row>
    <row r="608" spans="1:8" ht="24.95" customHeight="1">
      <c r="A608" s="77" t="s">
        <v>140</v>
      </c>
      <c r="B608" s="77"/>
      <c r="C608" s="91"/>
      <c r="D608" s="91"/>
      <c r="E608" s="91"/>
      <c r="F608" s="83"/>
      <c r="G608" s="82">
        <f>G607/450*100</f>
        <v>92.611111111111114</v>
      </c>
      <c r="H608" s="83" t="str">
        <f>IF(G608&gt;=91,"A1",IF(G608&gt;=81,"A2",IF(G608&gt;=71,"B1",IF(G608&gt;=61,"B2",IF(G608&gt;=51,"C1",IF(G608&gt;=41,"C2",IF(G608&gt;=33,"D","E")))))))</f>
        <v>A1</v>
      </c>
    </row>
    <row r="609" spans="1:8" ht="24.95" customHeight="1">
      <c r="A609" s="448" t="s">
        <v>264</v>
      </c>
      <c r="B609" s="439"/>
      <c r="C609" s="439"/>
      <c r="D609" s="439"/>
      <c r="E609" s="439"/>
      <c r="F609" s="439"/>
      <c r="G609" s="439"/>
      <c r="H609" s="439"/>
    </row>
    <row r="610" spans="1:8" ht="24.95" customHeight="1">
      <c r="A610" s="449" t="s">
        <v>227</v>
      </c>
      <c r="B610" s="449"/>
      <c r="C610" s="449"/>
      <c r="D610" s="449"/>
      <c r="E610" s="449"/>
      <c r="F610" s="449"/>
      <c r="G610" s="449"/>
      <c r="H610" s="449"/>
    </row>
    <row r="611" spans="1:8" ht="24.95" customHeight="1">
      <c r="A611" s="445" t="s">
        <v>228</v>
      </c>
      <c r="B611" s="445"/>
      <c r="C611" s="445"/>
      <c r="D611" s="445"/>
      <c r="E611" s="445"/>
      <c r="F611" s="445"/>
      <c r="G611" s="445"/>
      <c r="H611" s="445"/>
    </row>
    <row r="612" spans="1:8" ht="24.95" customHeight="1">
      <c r="A612" s="445" t="s">
        <v>229</v>
      </c>
      <c r="B612" s="445"/>
      <c r="C612" s="445"/>
      <c r="D612" s="445"/>
      <c r="E612" s="445"/>
      <c r="F612" s="445"/>
      <c r="G612" s="445" t="s">
        <v>230</v>
      </c>
      <c r="H612" s="445"/>
    </row>
    <row r="613" spans="1:8" ht="24.95" customHeight="1">
      <c r="A613" s="92" t="s">
        <v>231</v>
      </c>
      <c r="B613" s="92"/>
      <c r="C613" s="92"/>
      <c r="D613" s="92"/>
      <c r="E613" s="92"/>
      <c r="F613" s="93"/>
      <c r="G613" s="93" t="s">
        <v>232</v>
      </c>
      <c r="H613" s="93"/>
    </row>
    <row r="614" spans="1:8" ht="24.95" customHeight="1">
      <c r="A614" s="445" t="s">
        <v>233</v>
      </c>
      <c r="B614" s="445"/>
      <c r="C614" s="445"/>
      <c r="D614" s="445"/>
      <c r="E614" s="445"/>
      <c r="F614" s="445"/>
      <c r="G614" s="94"/>
      <c r="H614" s="94"/>
    </row>
    <row r="615" spans="1:8" ht="24.95" customHeight="1">
      <c r="A615" s="445" t="s">
        <v>229</v>
      </c>
      <c r="B615" s="445"/>
      <c r="C615" s="445"/>
      <c r="D615" s="445"/>
      <c r="E615" s="445"/>
      <c r="F615" s="445"/>
      <c r="G615" s="445" t="s">
        <v>230</v>
      </c>
      <c r="H615" s="445"/>
    </row>
    <row r="616" spans="1:8" ht="24.95" customHeight="1">
      <c r="A616" s="447" t="s">
        <v>234</v>
      </c>
      <c r="B616" s="447"/>
      <c r="C616" s="447"/>
      <c r="D616" s="447"/>
      <c r="E616" s="447"/>
      <c r="F616" s="447"/>
      <c r="G616" s="94" t="s">
        <v>232</v>
      </c>
      <c r="H616" s="94"/>
    </row>
    <row r="617" spans="1:8" ht="24.95" customHeight="1">
      <c r="A617" s="447" t="s">
        <v>235</v>
      </c>
      <c r="B617" s="447"/>
      <c r="C617" s="447"/>
      <c r="D617" s="447"/>
      <c r="E617" s="447"/>
      <c r="F617" s="447"/>
      <c r="G617" s="95" t="s">
        <v>236</v>
      </c>
      <c r="H617" s="93"/>
    </row>
    <row r="618" spans="1:8" ht="24.95" customHeight="1">
      <c r="A618" s="447" t="s">
        <v>237</v>
      </c>
      <c r="B618" s="447"/>
      <c r="C618" s="447"/>
      <c r="D618" s="447"/>
      <c r="E618" s="447"/>
      <c r="F618" s="447"/>
      <c r="G618" s="95" t="s">
        <v>236</v>
      </c>
      <c r="H618" s="93"/>
    </row>
    <row r="619" spans="1:8" ht="24.95" customHeight="1">
      <c r="A619" s="447" t="s">
        <v>238</v>
      </c>
      <c r="B619" s="447"/>
      <c r="C619" s="447"/>
      <c r="D619" s="447"/>
      <c r="E619" s="447"/>
      <c r="F619" s="447"/>
      <c r="G619" s="95" t="s">
        <v>236</v>
      </c>
      <c r="H619" s="93"/>
    </row>
    <row r="620" spans="1:8" ht="24.95" customHeight="1">
      <c r="A620" s="445" t="s">
        <v>236</v>
      </c>
      <c r="B620" s="445"/>
      <c r="C620" s="445"/>
      <c r="D620" s="445"/>
      <c r="E620" s="445"/>
      <c r="F620" s="445"/>
      <c r="G620" s="445"/>
      <c r="H620" s="445"/>
    </row>
    <row r="621" spans="1:8" ht="24.95" customHeight="1">
      <c r="A621" s="445" t="s">
        <v>229</v>
      </c>
      <c r="B621" s="445"/>
      <c r="C621" s="445"/>
      <c r="D621" s="445"/>
      <c r="E621" s="445"/>
      <c r="F621" s="445"/>
      <c r="G621" s="445"/>
      <c r="H621" s="445"/>
    </row>
    <row r="622" spans="1:8" ht="24.95" customHeight="1">
      <c r="A622" s="92" t="s">
        <v>240</v>
      </c>
      <c r="B622" s="445" t="s">
        <v>298</v>
      </c>
      <c r="C622" s="445"/>
      <c r="D622" s="445"/>
      <c r="E622" s="445"/>
      <c r="F622" s="445"/>
      <c r="G622" s="445"/>
      <c r="H622" s="445"/>
    </row>
    <row r="623" spans="1:8" ht="24.95" customHeight="1">
      <c r="A623" s="96" t="s">
        <v>195</v>
      </c>
      <c r="B623" s="443" t="s">
        <v>242</v>
      </c>
      <c r="C623" s="444"/>
      <c r="D623" s="444"/>
      <c r="E623" s="444"/>
      <c r="F623" s="444"/>
      <c r="G623" s="444"/>
      <c r="H623" s="444"/>
    </row>
    <row r="624" spans="1:8" ht="24.95" customHeight="1">
      <c r="A624" s="445" t="s">
        <v>243</v>
      </c>
      <c r="B624" s="445"/>
      <c r="C624" s="445"/>
      <c r="D624" s="445"/>
      <c r="E624" s="96"/>
      <c r="F624" s="97"/>
      <c r="G624" s="94" t="s">
        <v>244</v>
      </c>
      <c r="H624" s="97"/>
    </row>
    <row r="625" spans="1:8" ht="40.5" customHeight="1">
      <c r="A625" s="98" t="s">
        <v>245</v>
      </c>
      <c r="B625" s="99" t="s">
        <v>12</v>
      </c>
      <c r="C625" s="100" t="s">
        <v>245</v>
      </c>
      <c r="D625" s="99" t="s">
        <v>12</v>
      </c>
      <c r="E625" s="101"/>
      <c r="F625" s="446" t="s">
        <v>246</v>
      </c>
      <c r="G625" s="446"/>
      <c r="H625" s="102" t="s">
        <v>12</v>
      </c>
    </row>
    <row r="626" spans="1:8" ht="24.95" customHeight="1">
      <c r="A626" s="103" t="s">
        <v>247</v>
      </c>
      <c r="B626" s="103" t="s">
        <v>221</v>
      </c>
      <c r="C626" s="103" t="s">
        <v>248</v>
      </c>
      <c r="D626" s="103" t="s">
        <v>249</v>
      </c>
      <c r="E626" s="97"/>
      <c r="F626" s="437">
        <v>3</v>
      </c>
      <c r="G626" s="437"/>
      <c r="H626" s="103" t="s">
        <v>236</v>
      </c>
    </row>
    <row r="627" spans="1:8" ht="24.95" customHeight="1">
      <c r="A627" s="103" t="s">
        <v>250</v>
      </c>
      <c r="B627" s="103" t="s">
        <v>251</v>
      </c>
      <c r="C627" s="103" t="s">
        <v>252</v>
      </c>
      <c r="D627" s="103" t="s">
        <v>253</v>
      </c>
      <c r="E627" s="97"/>
      <c r="F627" s="437">
        <v>2</v>
      </c>
      <c r="G627" s="437"/>
      <c r="H627" s="103" t="s">
        <v>232</v>
      </c>
    </row>
    <row r="628" spans="1:8" ht="24.95" customHeight="1">
      <c r="A628" s="103" t="s">
        <v>254</v>
      </c>
      <c r="B628" s="103" t="s">
        <v>255</v>
      </c>
      <c r="C628" s="103" t="s">
        <v>256</v>
      </c>
      <c r="D628" s="103" t="s">
        <v>257</v>
      </c>
      <c r="E628" s="97"/>
      <c r="F628" s="437">
        <v>1</v>
      </c>
      <c r="G628" s="437"/>
      <c r="H628" s="103" t="s">
        <v>258</v>
      </c>
    </row>
    <row r="629" spans="1:8" ht="24.95" customHeight="1">
      <c r="A629" s="103" t="s">
        <v>259</v>
      </c>
      <c r="B629" s="103" t="s">
        <v>260</v>
      </c>
      <c r="C629" s="103" t="s">
        <v>261</v>
      </c>
      <c r="D629" s="103" t="s">
        <v>262</v>
      </c>
      <c r="E629" s="104"/>
      <c r="F629" s="437"/>
      <c r="G629" s="437"/>
      <c r="H629" s="104"/>
    </row>
    <row r="630" spans="1:8" ht="67.5" customHeight="1">
      <c r="A630" s="438">
        <v>45206</v>
      </c>
      <c r="B630" s="439"/>
      <c r="C630" s="440" t="s">
        <v>141</v>
      </c>
      <c r="D630" s="441"/>
      <c r="E630" s="441"/>
      <c r="F630" s="441"/>
      <c r="G630" s="442" t="s">
        <v>142</v>
      </c>
      <c r="H630" s="439"/>
    </row>
    <row r="631" spans="1:8" ht="24.95" customHeight="1">
      <c r="A631" s="442" t="s">
        <v>49</v>
      </c>
      <c r="B631" s="456"/>
      <c r="C631" s="456"/>
      <c r="D631" s="456"/>
      <c r="E631" s="456"/>
      <c r="F631" s="456"/>
      <c r="G631" s="456"/>
      <c r="H631" s="456"/>
    </row>
    <row r="632" spans="1:8" ht="24.95" customHeight="1">
      <c r="A632" s="442" t="s">
        <v>50</v>
      </c>
      <c r="B632" s="456"/>
      <c r="C632" s="456"/>
      <c r="D632" s="456"/>
      <c r="E632" s="456"/>
      <c r="F632" s="456"/>
      <c r="G632" s="456"/>
      <c r="H632" s="456"/>
    </row>
    <row r="633" spans="1:8" ht="24.95" customHeight="1">
      <c r="A633" s="442" t="s">
        <v>51</v>
      </c>
      <c r="B633" s="456"/>
      <c r="C633" s="456"/>
      <c r="D633" s="456"/>
      <c r="E633" s="456"/>
      <c r="F633" s="456"/>
      <c r="G633" s="456"/>
      <c r="H633" s="456"/>
    </row>
    <row r="634" spans="1:8" ht="24.95" customHeight="1">
      <c r="A634" s="442" t="s">
        <v>130</v>
      </c>
      <c r="B634" s="456"/>
      <c r="C634" s="456"/>
      <c r="D634" s="456"/>
      <c r="E634" s="456"/>
      <c r="F634" s="456"/>
      <c r="G634" s="456"/>
      <c r="H634" s="456"/>
    </row>
    <row r="635" spans="1:8" ht="24.95" customHeight="1">
      <c r="A635" s="442" t="s">
        <v>131</v>
      </c>
      <c r="B635" s="456"/>
      <c r="C635" s="456"/>
      <c r="D635" s="456"/>
      <c r="E635" s="456"/>
      <c r="F635" s="456"/>
      <c r="G635" s="456"/>
      <c r="H635" s="456"/>
    </row>
    <row r="636" spans="1:8" ht="24.95" customHeight="1">
      <c r="A636" s="453" t="s">
        <v>55</v>
      </c>
      <c r="B636" s="454"/>
      <c r="C636" s="455" t="s">
        <v>56</v>
      </c>
      <c r="D636" s="456"/>
      <c r="E636" s="456"/>
      <c r="F636" s="77"/>
      <c r="G636" s="442"/>
      <c r="H636" s="456"/>
    </row>
    <row r="637" spans="1:8" ht="24.95" customHeight="1">
      <c r="A637" s="453" t="s">
        <v>4</v>
      </c>
      <c r="B637" s="454"/>
      <c r="C637" s="455" t="s">
        <v>311</v>
      </c>
      <c r="D637" s="456"/>
      <c r="E637" s="456"/>
      <c r="F637" s="78" t="s">
        <v>132</v>
      </c>
      <c r="G637" s="442">
        <v>15</v>
      </c>
      <c r="H637" s="456"/>
    </row>
    <row r="638" spans="1:8" ht="24.95" customHeight="1">
      <c r="A638" s="453" t="s">
        <v>133</v>
      </c>
      <c r="B638" s="454"/>
      <c r="C638" s="455" t="s">
        <v>312</v>
      </c>
      <c r="D638" s="456"/>
      <c r="E638" s="456"/>
      <c r="F638" s="77"/>
      <c r="G638" s="442"/>
      <c r="H638" s="456"/>
    </row>
    <row r="639" spans="1:8" ht="24.95" customHeight="1">
      <c r="A639" s="77" t="s">
        <v>134</v>
      </c>
      <c r="B639" s="77"/>
      <c r="C639" s="455" t="s">
        <v>313</v>
      </c>
      <c r="D639" s="456"/>
      <c r="E639" s="456"/>
      <c r="F639" s="77" t="s">
        <v>135</v>
      </c>
      <c r="G639" s="442">
        <v>1397</v>
      </c>
      <c r="H639" s="456"/>
    </row>
    <row r="640" spans="1:8" ht="24.95" customHeight="1">
      <c r="A640" s="442" t="s">
        <v>136</v>
      </c>
      <c r="B640" s="439"/>
      <c r="C640" s="439"/>
      <c r="D640" s="439"/>
      <c r="E640" s="439"/>
      <c r="F640" s="439"/>
      <c r="G640" s="439"/>
      <c r="H640" s="439"/>
    </row>
    <row r="641" spans="1:8" ht="24.95" customHeight="1">
      <c r="A641" s="442" t="s">
        <v>119</v>
      </c>
      <c r="B641" s="439"/>
      <c r="C641" s="439"/>
      <c r="D641" s="439"/>
      <c r="E641" s="439"/>
      <c r="F641" s="439"/>
      <c r="G641" s="439"/>
      <c r="H641" s="439"/>
    </row>
    <row r="642" spans="1:8" ht="24.95" customHeight="1">
      <c r="A642" s="450" t="s">
        <v>63</v>
      </c>
      <c r="B642" s="450" t="s">
        <v>64</v>
      </c>
      <c r="C642" s="451" t="s">
        <v>121</v>
      </c>
      <c r="D642" s="451" t="s">
        <v>137</v>
      </c>
      <c r="E642" s="451" t="s">
        <v>123</v>
      </c>
      <c r="F642" s="451" t="s">
        <v>124</v>
      </c>
      <c r="G642" s="451" t="s">
        <v>125</v>
      </c>
      <c r="H642" s="451" t="s">
        <v>12</v>
      </c>
    </row>
    <row r="643" spans="1:8" ht="24.95" customHeight="1">
      <c r="A643" s="439"/>
      <c r="B643" s="439"/>
      <c r="C643" s="452"/>
      <c r="D643" s="452"/>
      <c r="E643" s="452"/>
      <c r="F643" s="452"/>
      <c r="G643" s="452"/>
      <c r="H643" s="452"/>
    </row>
    <row r="644" spans="1:8" ht="24.95" customHeight="1">
      <c r="A644" s="439"/>
      <c r="B644" s="439"/>
      <c r="C644" s="452"/>
      <c r="D644" s="452"/>
      <c r="E644" s="452"/>
      <c r="F644" s="452"/>
      <c r="G644" s="452"/>
      <c r="H644" s="452"/>
    </row>
    <row r="645" spans="1:8" ht="24.95" customHeight="1">
      <c r="A645" s="79">
        <v>1</v>
      </c>
      <c r="B645" s="78" t="s">
        <v>5</v>
      </c>
      <c r="C645" s="86">
        <v>9</v>
      </c>
      <c r="D645" s="86">
        <v>5</v>
      </c>
      <c r="E645" s="86">
        <v>4</v>
      </c>
      <c r="F645" s="86">
        <v>69</v>
      </c>
      <c r="G645" s="87">
        <f t="shared" ref="G645:G649" si="28">C645+D645+E645+F645</f>
        <v>87</v>
      </c>
      <c r="H645" s="83" t="str">
        <f t="shared" ref="H645:H648" si="29">IF(G645&gt;=91,"A1",IF(G645&gt;=81,"A2",IF(G645&gt;=71,"B1",IF(G645&gt;=61,"B2",IF(G645&gt;=51,"C1",IF(G645&gt;=41,"C2",IF(G645&gt;=33,"D","E")))))))</f>
        <v>A2</v>
      </c>
    </row>
    <row r="646" spans="1:8" ht="24.95" customHeight="1">
      <c r="A646" s="79">
        <v>2</v>
      </c>
      <c r="B646" s="78" t="s">
        <v>6</v>
      </c>
      <c r="C646" s="85">
        <v>9</v>
      </c>
      <c r="D646" s="86">
        <v>5</v>
      </c>
      <c r="E646" s="86">
        <v>4</v>
      </c>
      <c r="F646" s="85">
        <v>77</v>
      </c>
      <c r="G646" s="87">
        <f t="shared" si="28"/>
        <v>95</v>
      </c>
      <c r="H646" s="83" t="str">
        <f t="shared" si="29"/>
        <v>A1</v>
      </c>
    </row>
    <row r="647" spans="1:8" ht="24.95" customHeight="1">
      <c r="A647" s="79">
        <v>3</v>
      </c>
      <c r="B647" s="78" t="s">
        <v>7</v>
      </c>
      <c r="C647" s="86">
        <v>9</v>
      </c>
      <c r="D647" s="86">
        <v>5</v>
      </c>
      <c r="E647" s="86">
        <v>4</v>
      </c>
      <c r="F647" s="86">
        <v>75</v>
      </c>
      <c r="G647" s="87">
        <f t="shared" si="28"/>
        <v>93</v>
      </c>
      <c r="H647" s="83" t="str">
        <f t="shared" si="29"/>
        <v>A1</v>
      </c>
    </row>
    <row r="648" spans="1:8" ht="24.95" customHeight="1">
      <c r="A648" s="79">
        <v>4</v>
      </c>
      <c r="B648" s="78" t="s">
        <v>8</v>
      </c>
      <c r="C648" s="85">
        <v>10</v>
      </c>
      <c r="D648" s="86">
        <v>5</v>
      </c>
      <c r="E648" s="86">
        <v>4</v>
      </c>
      <c r="F648" s="85">
        <v>75</v>
      </c>
      <c r="G648" s="87">
        <f t="shared" si="28"/>
        <v>94</v>
      </c>
      <c r="H648" s="83" t="str">
        <f t="shared" si="29"/>
        <v>A1</v>
      </c>
    </row>
    <row r="649" spans="1:8" ht="24.95" customHeight="1">
      <c r="A649" s="79">
        <v>5</v>
      </c>
      <c r="B649" s="88" t="s">
        <v>301</v>
      </c>
      <c r="C649" s="79"/>
      <c r="D649" s="89"/>
      <c r="E649" s="90"/>
      <c r="F649" s="79">
        <v>41</v>
      </c>
      <c r="G649" s="87">
        <f t="shared" si="28"/>
        <v>41</v>
      </c>
      <c r="H649" s="83"/>
    </row>
    <row r="650" spans="1:8" ht="24.95" customHeight="1">
      <c r="A650" s="79">
        <v>6</v>
      </c>
      <c r="B650" s="77" t="s">
        <v>138</v>
      </c>
      <c r="C650" s="91"/>
      <c r="D650" s="91"/>
      <c r="E650" s="91"/>
      <c r="F650" s="83" t="s">
        <v>225</v>
      </c>
      <c r="G650" s="87"/>
      <c r="H650" s="83"/>
    </row>
    <row r="651" spans="1:8" ht="24.95" customHeight="1">
      <c r="A651" s="79">
        <v>7</v>
      </c>
      <c r="B651" s="77" t="s">
        <v>139</v>
      </c>
      <c r="C651" s="91"/>
      <c r="D651" s="91"/>
      <c r="E651" s="91"/>
      <c r="F651" s="83" t="s">
        <v>276</v>
      </c>
      <c r="G651" s="87"/>
      <c r="H651" s="83"/>
    </row>
    <row r="652" spans="1:8" ht="24.95" customHeight="1">
      <c r="A652" s="77" t="s">
        <v>10</v>
      </c>
      <c r="B652" s="77"/>
      <c r="C652" s="91"/>
      <c r="D652" s="91"/>
      <c r="E652" s="91"/>
      <c r="F652" s="83"/>
      <c r="G652" s="87">
        <f>SUM(G645:G649)</f>
        <v>410</v>
      </c>
      <c r="H652" s="83"/>
    </row>
    <row r="653" spans="1:8" ht="24.95" customHeight="1">
      <c r="A653" s="77" t="s">
        <v>140</v>
      </c>
      <c r="B653" s="77"/>
      <c r="C653" s="91"/>
      <c r="D653" s="91"/>
      <c r="E653" s="91"/>
      <c r="F653" s="83"/>
      <c r="G653" s="82">
        <f>G652/450*100</f>
        <v>91.111111111111114</v>
      </c>
      <c r="H653" s="83" t="str">
        <f>IF(G653&gt;=91,"A1",IF(G653&gt;=81,"A2",IF(G653&gt;=71,"B1",IF(G653&gt;=61,"B2",IF(G653&gt;=51,"C1",IF(G653&gt;=41,"C2",IF(G653&gt;=33,"D","E")))))))</f>
        <v>A1</v>
      </c>
    </row>
    <row r="654" spans="1:8" ht="24.95" customHeight="1">
      <c r="A654" s="448" t="s">
        <v>264</v>
      </c>
      <c r="B654" s="439"/>
      <c r="C654" s="439"/>
      <c r="D654" s="439"/>
      <c r="E654" s="439"/>
      <c r="F654" s="439"/>
      <c r="G654" s="439"/>
      <c r="H654" s="439"/>
    </row>
    <row r="655" spans="1:8" ht="24.95" customHeight="1">
      <c r="A655" s="449" t="s">
        <v>227</v>
      </c>
      <c r="B655" s="449"/>
      <c r="C655" s="449"/>
      <c r="D655" s="449"/>
      <c r="E655" s="449"/>
      <c r="F655" s="449"/>
      <c r="G655" s="449"/>
      <c r="H655" s="449"/>
    </row>
    <row r="656" spans="1:8" ht="24.95" customHeight="1">
      <c r="A656" s="445" t="s">
        <v>228</v>
      </c>
      <c r="B656" s="445"/>
      <c r="C656" s="445"/>
      <c r="D656" s="445"/>
      <c r="E656" s="445"/>
      <c r="F656" s="445"/>
      <c r="G656" s="445"/>
      <c r="H656" s="445"/>
    </row>
    <row r="657" spans="1:8" ht="24.95" customHeight="1">
      <c r="A657" s="445" t="e">
        <f t="shared" ref="A657:F657" si="30">A656/450*100</f>
        <v>#VALUE!</v>
      </c>
      <c r="B657" s="445">
        <f t="shared" si="30"/>
        <v>0</v>
      </c>
      <c r="C657" s="445">
        <f t="shared" si="30"/>
        <v>0</v>
      </c>
      <c r="D657" s="445">
        <f t="shared" si="30"/>
        <v>0</v>
      </c>
      <c r="E657" s="445">
        <f t="shared" si="30"/>
        <v>0</v>
      </c>
      <c r="F657" s="445">
        <f t="shared" si="30"/>
        <v>0</v>
      </c>
      <c r="G657" s="445" t="s">
        <v>230</v>
      </c>
      <c r="H657" s="445"/>
    </row>
    <row r="658" spans="1:8" ht="24.95" customHeight="1">
      <c r="A658" s="92" t="s">
        <v>231</v>
      </c>
      <c r="B658" s="92"/>
      <c r="C658" s="92"/>
      <c r="D658" s="92"/>
      <c r="E658" s="92"/>
      <c r="F658" s="93"/>
      <c r="G658" s="93" t="s">
        <v>232</v>
      </c>
      <c r="H658" s="93"/>
    </row>
    <row r="659" spans="1:8" ht="24.95" customHeight="1">
      <c r="A659" s="445" t="s">
        <v>233</v>
      </c>
      <c r="B659" s="445"/>
      <c r="C659" s="445"/>
      <c r="D659" s="445"/>
      <c r="E659" s="445"/>
      <c r="F659" s="445"/>
      <c r="G659" s="94"/>
      <c r="H659" s="94"/>
    </row>
    <row r="660" spans="1:8" ht="24.95" customHeight="1">
      <c r="A660" s="445" t="s">
        <v>229</v>
      </c>
      <c r="B660" s="445"/>
      <c r="C660" s="445"/>
      <c r="D660" s="445"/>
      <c r="E660" s="445"/>
      <c r="F660" s="445"/>
      <c r="G660" s="445" t="s">
        <v>230</v>
      </c>
      <c r="H660" s="445"/>
    </row>
    <row r="661" spans="1:8" ht="24.95" customHeight="1">
      <c r="A661" s="447" t="s">
        <v>234</v>
      </c>
      <c r="B661" s="447"/>
      <c r="C661" s="447"/>
      <c r="D661" s="447"/>
      <c r="E661" s="447"/>
      <c r="F661" s="447"/>
      <c r="G661" s="94" t="s">
        <v>236</v>
      </c>
      <c r="H661" s="94"/>
    </row>
    <row r="662" spans="1:8" ht="24.95" customHeight="1">
      <c r="A662" s="447" t="s">
        <v>235</v>
      </c>
      <c r="B662" s="447"/>
      <c r="C662" s="447"/>
      <c r="D662" s="447"/>
      <c r="E662" s="447"/>
      <c r="F662" s="447"/>
      <c r="G662" s="95" t="s">
        <v>236</v>
      </c>
      <c r="H662" s="93"/>
    </row>
    <row r="663" spans="1:8" ht="24.95" customHeight="1">
      <c r="A663" s="447" t="s">
        <v>237</v>
      </c>
      <c r="B663" s="447"/>
      <c r="C663" s="447"/>
      <c r="D663" s="447"/>
      <c r="E663" s="447"/>
      <c r="F663" s="447"/>
      <c r="G663" s="95" t="s">
        <v>236</v>
      </c>
      <c r="H663" s="93"/>
    </row>
    <row r="664" spans="1:8" ht="24.95" customHeight="1">
      <c r="A664" s="447" t="s">
        <v>238</v>
      </c>
      <c r="B664" s="447"/>
      <c r="C664" s="447"/>
      <c r="D664" s="447"/>
      <c r="E664" s="447"/>
      <c r="F664" s="447"/>
      <c r="G664" s="95" t="s">
        <v>236</v>
      </c>
      <c r="H664" s="93"/>
    </row>
    <row r="665" spans="1:8" ht="24.95" customHeight="1">
      <c r="A665" s="445" t="s">
        <v>239</v>
      </c>
      <c r="B665" s="445"/>
      <c r="C665" s="445"/>
      <c r="D665" s="445"/>
      <c r="E665" s="445"/>
      <c r="F665" s="445"/>
      <c r="G665" s="445"/>
      <c r="H665" s="445"/>
    </row>
    <row r="666" spans="1:8" ht="24.95" customHeight="1">
      <c r="A666" s="445" t="s">
        <v>229</v>
      </c>
      <c r="B666" s="445"/>
      <c r="C666" s="445"/>
      <c r="D666" s="445"/>
      <c r="E666" s="445"/>
      <c r="F666" s="445"/>
      <c r="G666" s="445"/>
      <c r="H666" s="445"/>
    </row>
    <row r="667" spans="1:8" ht="24.95" customHeight="1">
      <c r="A667" s="92" t="s">
        <v>240</v>
      </c>
      <c r="B667" s="445" t="s">
        <v>314</v>
      </c>
      <c r="C667" s="445"/>
      <c r="D667" s="445"/>
      <c r="E667" s="445"/>
      <c r="F667" s="445"/>
      <c r="G667" s="445"/>
      <c r="H667" s="445"/>
    </row>
    <row r="668" spans="1:8" ht="24.95" customHeight="1">
      <c r="A668" s="96" t="s">
        <v>195</v>
      </c>
      <c r="B668" s="443" t="s">
        <v>242</v>
      </c>
      <c r="C668" s="444"/>
      <c r="D668" s="444"/>
      <c r="E668" s="444"/>
      <c r="F668" s="444"/>
      <c r="G668" s="444"/>
      <c r="H668" s="444"/>
    </row>
    <row r="669" spans="1:8" ht="24.95" customHeight="1">
      <c r="A669" s="445" t="s">
        <v>243</v>
      </c>
      <c r="B669" s="445"/>
      <c r="C669" s="445"/>
      <c r="D669" s="445"/>
      <c r="E669" s="96"/>
      <c r="F669" s="97"/>
      <c r="G669" s="94" t="s">
        <v>244</v>
      </c>
      <c r="H669" s="97"/>
    </row>
    <row r="670" spans="1:8" ht="40.5" customHeight="1">
      <c r="A670" s="98" t="s">
        <v>245</v>
      </c>
      <c r="B670" s="99" t="s">
        <v>12</v>
      </c>
      <c r="C670" s="100" t="s">
        <v>245</v>
      </c>
      <c r="D670" s="99" t="s">
        <v>12</v>
      </c>
      <c r="E670" s="101"/>
      <c r="F670" s="446" t="s">
        <v>246</v>
      </c>
      <c r="G670" s="446"/>
      <c r="H670" s="102" t="s">
        <v>12</v>
      </c>
    </row>
    <row r="671" spans="1:8" ht="24.95" customHeight="1">
      <c r="A671" s="103" t="s">
        <v>247</v>
      </c>
      <c r="B671" s="103" t="s">
        <v>221</v>
      </c>
      <c r="C671" s="103" t="s">
        <v>248</v>
      </c>
      <c r="D671" s="103" t="s">
        <v>249</v>
      </c>
      <c r="E671" s="97"/>
      <c r="F671" s="437">
        <v>3</v>
      </c>
      <c r="G671" s="437"/>
      <c r="H671" s="103" t="s">
        <v>236</v>
      </c>
    </row>
    <row r="672" spans="1:8" ht="24.95" customHeight="1">
      <c r="A672" s="103" t="s">
        <v>250</v>
      </c>
      <c r="B672" s="103" t="s">
        <v>251</v>
      </c>
      <c r="C672" s="103" t="s">
        <v>252</v>
      </c>
      <c r="D672" s="103" t="s">
        <v>253</v>
      </c>
      <c r="E672" s="97"/>
      <c r="F672" s="437">
        <v>2</v>
      </c>
      <c r="G672" s="437"/>
      <c r="H672" s="103" t="s">
        <v>232</v>
      </c>
    </row>
    <row r="673" spans="1:8" ht="24.95" customHeight="1">
      <c r="A673" s="103" t="s">
        <v>254</v>
      </c>
      <c r="B673" s="103" t="s">
        <v>255</v>
      </c>
      <c r="C673" s="103" t="s">
        <v>256</v>
      </c>
      <c r="D673" s="103" t="s">
        <v>257</v>
      </c>
      <c r="E673" s="97"/>
      <c r="F673" s="437">
        <v>1</v>
      </c>
      <c r="G673" s="437"/>
      <c r="H673" s="103" t="s">
        <v>258</v>
      </c>
    </row>
    <row r="674" spans="1:8" ht="24.95" customHeight="1">
      <c r="A674" s="103" t="s">
        <v>259</v>
      </c>
      <c r="B674" s="103" t="s">
        <v>260</v>
      </c>
      <c r="C674" s="103" t="s">
        <v>261</v>
      </c>
      <c r="D674" s="103" t="s">
        <v>262</v>
      </c>
      <c r="E674" s="104"/>
      <c r="F674" s="437"/>
      <c r="G674" s="437"/>
      <c r="H674" s="104"/>
    </row>
    <row r="675" spans="1:8" ht="57" customHeight="1">
      <c r="A675" s="438">
        <v>45206</v>
      </c>
      <c r="B675" s="439"/>
      <c r="C675" s="440" t="s">
        <v>141</v>
      </c>
      <c r="D675" s="441"/>
      <c r="E675" s="441"/>
      <c r="F675" s="441"/>
      <c r="G675" s="442" t="s">
        <v>142</v>
      </c>
      <c r="H675" s="439"/>
    </row>
    <row r="676" spans="1:8" ht="24.95" customHeight="1">
      <c r="A676" s="442" t="s">
        <v>49</v>
      </c>
      <c r="B676" s="456"/>
      <c r="C676" s="456"/>
      <c r="D676" s="456"/>
      <c r="E676" s="456"/>
      <c r="F676" s="456"/>
      <c r="G676" s="456"/>
      <c r="H676" s="456"/>
    </row>
    <row r="677" spans="1:8" ht="24.95" customHeight="1">
      <c r="A677" s="442" t="s">
        <v>50</v>
      </c>
      <c r="B677" s="456"/>
      <c r="C677" s="456"/>
      <c r="D677" s="456"/>
      <c r="E677" s="456"/>
      <c r="F677" s="456"/>
      <c r="G677" s="456"/>
      <c r="H677" s="456"/>
    </row>
    <row r="678" spans="1:8" ht="24.95" customHeight="1">
      <c r="A678" s="442" t="s">
        <v>51</v>
      </c>
      <c r="B678" s="456"/>
      <c r="C678" s="456"/>
      <c r="D678" s="456"/>
      <c r="E678" s="456"/>
      <c r="F678" s="456"/>
      <c r="G678" s="456"/>
      <c r="H678" s="456"/>
    </row>
    <row r="679" spans="1:8" ht="24.95" customHeight="1">
      <c r="A679" s="442" t="s">
        <v>130</v>
      </c>
      <c r="B679" s="456"/>
      <c r="C679" s="456"/>
      <c r="D679" s="456"/>
      <c r="E679" s="456"/>
      <c r="F679" s="456"/>
      <c r="G679" s="456"/>
      <c r="H679" s="456"/>
    </row>
    <row r="680" spans="1:8" ht="24.95" customHeight="1">
      <c r="A680" s="442" t="s">
        <v>131</v>
      </c>
      <c r="B680" s="456"/>
      <c r="C680" s="456"/>
      <c r="D680" s="456"/>
      <c r="E680" s="456"/>
      <c r="F680" s="456"/>
      <c r="G680" s="456"/>
      <c r="H680" s="456"/>
    </row>
    <row r="681" spans="1:8" ht="24.95" customHeight="1">
      <c r="A681" s="453" t="s">
        <v>55</v>
      </c>
      <c r="B681" s="454"/>
      <c r="C681" s="455" t="s">
        <v>56</v>
      </c>
      <c r="D681" s="456"/>
      <c r="E681" s="456"/>
      <c r="F681" s="77"/>
      <c r="G681" s="442"/>
      <c r="H681" s="456"/>
    </row>
    <row r="682" spans="1:8" ht="24.95" customHeight="1">
      <c r="A682" s="453" t="s">
        <v>4</v>
      </c>
      <c r="B682" s="454"/>
      <c r="C682" s="455" t="s">
        <v>28</v>
      </c>
      <c r="D682" s="456"/>
      <c r="E682" s="456"/>
      <c r="F682" s="78" t="s">
        <v>132</v>
      </c>
      <c r="G682" s="442">
        <v>16</v>
      </c>
      <c r="H682" s="456"/>
    </row>
    <row r="683" spans="1:8" ht="24.95" customHeight="1">
      <c r="A683" s="453" t="s">
        <v>133</v>
      </c>
      <c r="B683" s="454"/>
      <c r="C683" s="455" t="s">
        <v>315</v>
      </c>
      <c r="D683" s="456"/>
      <c r="E683" s="456"/>
      <c r="F683" s="77"/>
      <c r="G683" s="442"/>
      <c r="H683" s="456"/>
    </row>
    <row r="684" spans="1:8" ht="24.95" customHeight="1">
      <c r="A684" s="77" t="s">
        <v>134</v>
      </c>
      <c r="B684" s="77"/>
      <c r="C684" s="455" t="s">
        <v>102</v>
      </c>
      <c r="D684" s="456"/>
      <c r="E684" s="456"/>
      <c r="F684" s="77" t="s">
        <v>135</v>
      </c>
      <c r="G684" s="442">
        <v>1331</v>
      </c>
      <c r="H684" s="456"/>
    </row>
    <row r="685" spans="1:8" ht="24.95" customHeight="1">
      <c r="A685" s="442" t="s">
        <v>136</v>
      </c>
      <c r="B685" s="439"/>
      <c r="C685" s="439"/>
      <c r="D685" s="439"/>
      <c r="E685" s="439"/>
      <c r="F685" s="439"/>
      <c r="G685" s="439"/>
      <c r="H685" s="439"/>
    </row>
    <row r="686" spans="1:8" ht="24.95" customHeight="1">
      <c r="A686" s="442" t="s">
        <v>119</v>
      </c>
      <c r="B686" s="439"/>
      <c r="C686" s="439"/>
      <c r="D686" s="439"/>
      <c r="E686" s="439"/>
      <c r="F686" s="439"/>
      <c r="G686" s="439"/>
      <c r="H686" s="439"/>
    </row>
    <row r="687" spans="1:8" ht="24.95" customHeight="1">
      <c r="A687" s="450" t="s">
        <v>63</v>
      </c>
      <c r="B687" s="450" t="s">
        <v>64</v>
      </c>
      <c r="C687" s="451" t="s">
        <v>121</v>
      </c>
      <c r="D687" s="451" t="s">
        <v>137</v>
      </c>
      <c r="E687" s="451" t="s">
        <v>123</v>
      </c>
      <c r="F687" s="451" t="s">
        <v>124</v>
      </c>
      <c r="G687" s="451" t="s">
        <v>125</v>
      </c>
      <c r="H687" s="451" t="s">
        <v>12</v>
      </c>
    </row>
    <row r="688" spans="1:8" ht="24.95" customHeight="1">
      <c r="A688" s="439"/>
      <c r="B688" s="439"/>
      <c r="C688" s="452"/>
      <c r="D688" s="452"/>
      <c r="E688" s="452"/>
      <c r="F688" s="452"/>
      <c r="G688" s="452"/>
      <c r="H688" s="452"/>
    </row>
    <row r="689" spans="1:8" ht="24.95" customHeight="1">
      <c r="A689" s="439"/>
      <c r="B689" s="439"/>
      <c r="C689" s="452"/>
      <c r="D689" s="452"/>
      <c r="E689" s="452"/>
      <c r="F689" s="452"/>
      <c r="G689" s="452"/>
      <c r="H689" s="452"/>
    </row>
    <row r="690" spans="1:8" ht="24.95" customHeight="1">
      <c r="A690" s="79">
        <v>1</v>
      </c>
      <c r="B690" s="78" t="s">
        <v>5</v>
      </c>
      <c r="C690" s="86">
        <v>4.5</v>
      </c>
      <c r="D690" s="86">
        <v>4</v>
      </c>
      <c r="E690" s="86">
        <v>3</v>
      </c>
      <c r="F690" s="86">
        <v>46</v>
      </c>
      <c r="G690" s="105">
        <f t="shared" ref="G690:G694" si="31">C690+D690+E690+F690</f>
        <v>57.5</v>
      </c>
      <c r="H690" s="83" t="str">
        <f t="shared" ref="H690:H693" si="32">IF(G690&gt;=91,"A1",IF(G690&gt;=81,"A2",IF(G690&gt;=71,"B1",IF(G690&gt;=61,"B2",IF(G690&gt;=51,"C1",IF(G690&gt;=41,"C2",IF(G690&gt;=33,"D","E")))))))</f>
        <v>C1</v>
      </c>
    </row>
    <row r="691" spans="1:8" ht="24.95" customHeight="1">
      <c r="A691" s="79">
        <v>2</v>
      </c>
      <c r="B691" s="78" t="s">
        <v>6</v>
      </c>
      <c r="C691" s="85">
        <v>7</v>
      </c>
      <c r="D691" s="86">
        <v>4</v>
      </c>
      <c r="E691" s="86">
        <v>3</v>
      </c>
      <c r="F691" s="85">
        <v>42</v>
      </c>
      <c r="G691" s="87">
        <f t="shared" si="31"/>
        <v>56</v>
      </c>
      <c r="H691" s="83" t="str">
        <f t="shared" si="32"/>
        <v>C1</v>
      </c>
    </row>
    <row r="692" spans="1:8" ht="24.95" customHeight="1">
      <c r="A692" s="79">
        <v>3</v>
      </c>
      <c r="B692" s="78" t="s">
        <v>7</v>
      </c>
      <c r="C692" s="86">
        <v>6</v>
      </c>
      <c r="D692" s="86">
        <v>4</v>
      </c>
      <c r="E692" s="86">
        <v>3</v>
      </c>
      <c r="F692" s="86">
        <v>54</v>
      </c>
      <c r="G692" s="87">
        <f t="shared" si="31"/>
        <v>67</v>
      </c>
      <c r="H692" s="83" t="str">
        <f t="shared" si="32"/>
        <v>B2</v>
      </c>
    </row>
    <row r="693" spans="1:8" ht="24.95" customHeight="1">
      <c r="A693" s="79">
        <v>4</v>
      </c>
      <c r="B693" s="78" t="s">
        <v>8</v>
      </c>
      <c r="C693" s="85">
        <v>6.75</v>
      </c>
      <c r="D693" s="86">
        <v>4</v>
      </c>
      <c r="E693" s="86">
        <v>3</v>
      </c>
      <c r="F693" s="85">
        <v>43</v>
      </c>
      <c r="G693" s="82">
        <f t="shared" si="31"/>
        <v>56.75</v>
      </c>
      <c r="H693" s="83" t="str">
        <f t="shared" si="32"/>
        <v>C1</v>
      </c>
    </row>
    <row r="694" spans="1:8" ht="24.95" customHeight="1">
      <c r="A694" s="79">
        <v>5</v>
      </c>
      <c r="B694" s="88" t="s">
        <v>295</v>
      </c>
      <c r="C694" s="79"/>
      <c r="D694" s="89"/>
      <c r="E694" s="90"/>
      <c r="F694" s="79">
        <v>21</v>
      </c>
      <c r="G694" s="87">
        <f t="shared" si="31"/>
        <v>21</v>
      </c>
      <c r="H694" s="83"/>
    </row>
    <row r="695" spans="1:8" ht="24.95" customHeight="1">
      <c r="A695" s="79">
        <v>6</v>
      </c>
      <c r="B695" s="77" t="s">
        <v>138</v>
      </c>
      <c r="C695" s="91"/>
      <c r="D695" s="91"/>
      <c r="E695" s="91"/>
      <c r="F695" s="83" t="s">
        <v>316</v>
      </c>
      <c r="G695" s="87"/>
      <c r="H695" s="83"/>
    </row>
    <row r="696" spans="1:8" ht="24.95" customHeight="1">
      <c r="A696" s="79">
        <v>7</v>
      </c>
      <c r="B696" s="77" t="s">
        <v>139</v>
      </c>
      <c r="C696" s="91"/>
      <c r="D696" s="91"/>
      <c r="E696" s="91"/>
      <c r="F696" s="83" t="s">
        <v>316</v>
      </c>
      <c r="G696" s="87"/>
      <c r="H696" s="83"/>
    </row>
    <row r="697" spans="1:8" ht="24.95" customHeight="1">
      <c r="A697" s="77" t="s">
        <v>10</v>
      </c>
      <c r="B697" s="77"/>
      <c r="C697" s="91"/>
      <c r="D697" s="91"/>
      <c r="E697" s="91"/>
      <c r="F697" s="83"/>
      <c r="G697" s="82">
        <f>SUM(G690:G694)</f>
        <v>258.25</v>
      </c>
      <c r="H697" s="83"/>
    </row>
    <row r="698" spans="1:8" ht="24.95" customHeight="1">
      <c r="A698" s="77" t="s">
        <v>140</v>
      </c>
      <c r="B698" s="77"/>
      <c r="C698" s="91"/>
      <c r="D698" s="91"/>
      <c r="E698" s="91"/>
      <c r="F698" s="83"/>
      <c r="G698" s="82">
        <f>G697/450*100</f>
        <v>57.388888888888886</v>
      </c>
      <c r="H698" s="83" t="str">
        <f>IF(G698&gt;=91,"A1",IF(G698&gt;=81,"A2",IF(G698&gt;=71,"B1",IF(G698&gt;=61,"B2",IF(G698&gt;=51,"C1",IF(G698&gt;=41,"C2",IF(G698&gt;=33,"D","E")))))))</f>
        <v>C1</v>
      </c>
    </row>
    <row r="699" spans="1:8" ht="24.95" customHeight="1">
      <c r="A699" s="448" t="s">
        <v>317</v>
      </c>
      <c r="B699" s="439"/>
      <c r="C699" s="439"/>
      <c r="D699" s="439"/>
      <c r="E699" s="439"/>
      <c r="F699" s="439"/>
      <c r="G699" s="439"/>
      <c r="H699" s="439"/>
    </row>
    <row r="700" spans="1:8" ht="24.95" customHeight="1">
      <c r="A700" s="449" t="s">
        <v>227</v>
      </c>
      <c r="B700" s="449"/>
      <c r="C700" s="449"/>
      <c r="D700" s="449"/>
      <c r="E700" s="449"/>
      <c r="F700" s="449"/>
      <c r="G700" s="449"/>
      <c r="H700" s="449"/>
    </row>
    <row r="701" spans="1:8" ht="24.95" customHeight="1">
      <c r="A701" s="445" t="s">
        <v>228</v>
      </c>
      <c r="B701" s="445"/>
      <c r="C701" s="445"/>
      <c r="D701" s="445"/>
      <c r="E701" s="445"/>
      <c r="F701" s="445"/>
      <c r="G701" s="445"/>
      <c r="H701" s="445"/>
    </row>
    <row r="702" spans="1:8" ht="24.95" customHeight="1">
      <c r="A702" s="445" t="s">
        <v>229</v>
      </c>
      <c r="B702" s="445"/>
      <c r="C702" s="445"/>
      <c r="D702" s="445"/>
      <c r="E702" s="445"/>
      <c r="F702" s="445"/>
      <c r="G702" s="445" t="s">
        <v>230</v>
      </c>
      <c r="H702" s="445"/>
    </row>
    <row r="703" spans="1:8" ht="24.95" customHeight="1">
      <c r="A703" s="92" t="s">
        <v>231</v>
      </c>
      <c r="B703" s="92"/>
      <c r="C703" s="92"/>
      <c r="D703" s="92"/>
      <c r="E703" s="92"/>
      <c r="F703" s="93"/>
      <c r="G703" s="93" t="s">
        <v>258</v>
      </c>
      <c r="H703" s="93"/>
    </row>
    <row r="704" spans="1:8" ht="24.95" customHeight="1">
      <c r="A704" s="445" t="s">
        <v>233</v>
      </c>
      <c r="B704" s="445"/>
      <c r="C704" s="445"/>
      <c r="D704" s="445"/>
      <c r="E704" s="445"/>
      <c r="F704" s="445"/>
      <c r="G704" s="94"/>
      <c r="H704" s="94"/>
    </row>
    <row r="705" spans="1:8" ht="24.95" customHeight="1">
      <c r="A705" s="445" t="s">
        <v>229</v>
      </c>
      <c r="B705" s="445"/>
      <c r="C705" s="445"/>
      <c r="D705" s="445"/>
      <c r="E705" s="445"/>
      <c r="F705" s="445"/>
      <c r="G705" s="445" t="s">
        <v>230</v>
      </c>
      <c r="H705" s="445"/>
    </row>
    <row r="706" spans="1:8" ht="24.95" customHeight="1">
      <c r="A706" s="447" t="s">
        <v>234</v>
      </c>
      <c r="B706" s="447"/>
      <c r="C706" s="447"/>
      <c r="D706" s="447"/>
      <c r="E706" s="447"/>
      <c r="F706" s="447"/>
      <c r="G706" s="94" t="s">
        <v>232</v>
      </c>
      <c r="H706" s="94"/>
    </row>
    <row r="707" spans="1:8" ht="24.95" customHeight="1">
      <c r="A707" s="447" t="s">
        <v>235</v>
      </c>
      <c r="B707" s="447"/>
      <c r="C707" s="447"/>
      <c r="D707" s="447"/>
      <c r="E707" s="447"/>
      <c r="F707" s="447"/>
      <c r="G707" s="95" t="s">
        <v>236</v>
      </c>
      <c r="H707" s="93"/>
    </row>
    <row r="708" spans="1:8" ht="24.95" customHeight="1">
      <c r="A708" s="447" t="s">
        <v>237</v>
      </c>
      <c r="B708" s="447"/>
      <c r="C708" s="447"/>
      <c r="D708" s="447"/>
      <c r="E708" s="447"/>
      <c r="F708" s="447"/>
      <c r="G708" s="95" t="s">
        <v>232</v>
      </c>
      <c r="H708" s="93"/>
    </row>
    <row r="709" spans="1:8" ht="24.95" customHeight="1">
      <c r="A709" s="447" t="s">
        <v>238</v>
      </c>
      <c r="B709" s="447"/>
      <c r="C709" s="447"/>
      <c r="D709" s="447"/>
      <c r="E709" s="447"/>
      <c r="F709" s="447"/>
      <c r="G709" s="93"/>
      <c r="H709" s="93"/>
    </row>
    <row r="710" spans="1:8" ht="24.95" customHeight="1">
      <c r="A710" s="445" t="s">
        <v>239</v>
      </c>
      <c r="B710" s="445"/>
      <c r="C710" s="445"/>
      <c r="D710" s="445"/>
      <c r="E710" s="445"/>
      <c r="F710" s="445"/>
      <c r="G710" s="445"/>
      <c r="H710" s="445"/>
    </row>
    <row r="711" spans="1:8" ht="24.95" customHeight="1">
      <c r="A711" s="445" t="s">
        <v>229</v>
      </c>
      <c r="B711" s="445"/>
      <c r="C711" s="445"/>
      <c r="D711" s="445"/>
      <c r="E711" s="445"/>
      <c r="F711" s="445"/>
      <c r="G711" s="445"/>
      <c r="H711" s="445"/>
    </row>
    <row r="712" spans="1:8" ht="24.95" customHeight="1">
      <c r="A712" s="92" t="s">
        <v>240</v>
      </c>
      <c r="B712" s="445" t="s">
        <v>318</v>
      </c>
      <c r="C712" s="445"/>
      <c r="D712" s="445"/>
      <c r="E712" s="445"/>
      <c r="F712" s="445"/>
      <c r="G712" s="445"/>
      <c r="H712" s="445"/>
    </row>
    <row r="713" spans="1:8" ht="24.95" customHeight="1">
      <c r="A713" s="96" t="s">
        <v>195</v>
      </c>
      <c r="B713" s="443" t="s">
        <v>242</v>
      </c>
      <c r="C713" s="444"/>
      <c r="D713" s="444"/>
      <c r="E713" s="444"/>
      <c r="F713" s="444"/>
      <c r="G713" s="444"/>
      <c r="H713" s="444"/>
    </row>
    <row r="714" spans="1:8" ht="24.95" customHeight="1">
      <c r="A714" s="445" t="s">
        <v>243</v>
      </c>
      <c r="B714" s="445"/>
      <c r="C714" s="445"/>
      <c r="D714" s="445"/>
      <c r="E714" s="96"/>
      <c r="F714" s="97"/>
      <c r="G714" s="94" t="s">
        <v>244</v>
      </c>
      <c r="H714" s="97"/>
    </row>
    <row r="715" spans="1:8" ht="40.5" customHeight="1">
      <c r="A715" s="98" t="s">
        <v>245</v>
      </c>
      <c r="B715" s="99" t="s">
        <v>12</v>
      </c>
      <c r="C715" s="100" t="s">
        <v>245</v>
      </c>
      <c r="D715" s="99" t="s">
        <v>12</v>
      </c>
      <c r="E715" s="101"/>
      <c r="F715" s="446" t="s">
        <v>246</v>
      </c>
      <c r="G715" s="446"/>
      <c r="H715" s="102" t="s">
        <v>12</v>
      </c>
    </row>
    <row r="716" spans="1:8" ht="24.95" customHeight="1">
      <c r="A716" s="103" t="s">
        <v>247</v>
      </c>
      <c r="B716" s="103" t="s">
        <v>221</v>
      </c>
      <c r="C716" s="103" t="s">
        <v>248</v>
      </c>
      <c r="D716" s="103" t="s">
        <v>249</v>
      </c>
      <c r="E716" s="97"/>
      <c r="F716" s="437">
        <v>3</v>
      </c>
      <c r="G716" s="437"/>
      <c r="H716" s="103" t="s">
        <v>236</v>
      </c>
    </row>
    <row r="717" spans="1:8" ht="24.95" customHeight="1">
      <c r="A717" s="103" t="s">
        <v>250</v>
      </c>
      <c r="B717" s="103" t="s">
        <v>251</v>
      </c>
      <c r="C717" s="103" t="s">
        <v>252</v>
      </c>
      <c r="D717" s="103" t="s">
        <v>253</v>
      </c>
      <c r="E717" s="97"/>
      <c r="F717" s="437">
        <v>2</v>
      </c>
      <c r="G717" s="437"/>
      <c r="H717" s="103" t="s">
        <v>232</v>
      </c>
    </row>
    <row r="718" spans="1:8" ht="24.95" customHeight="1">
      <c r="A718" s="103" t="s">
        <v>254</v>
      </c>
      <c r="B718" s="103" t="s">
        <v>255</v>
      </c>
      <c r="C718" s="103" t="s">
        <v>256</v>
      </c>
      <c r="D718" s="103" t="s">
        <v>257</v>
      </c>
      <c r="E718" s="97"/>
      <c r="F718" s="437">
        <v>1</v>
      </c>
      <c r="G718" s="437"/>
      <c r="H718" s="103" t="s">
        <v>258</v>
      </c>
    </row>
    <row r="719" spans="1:8" ht="24.95" customHeight="1">
      <c r="A719" s="103" t="s">
        <v>259</v>
      </c>
      <c r="B719" s="103" t="s">
        <v>260</v>
      </c>
      <c r="C719" s="103" t="s">
        <v>261</v>
      </c>
      <c r="D719" s="103" t="s">
        <v>262</v>
      </c>
      <c r="E719" s="104"/>
      <c r="F719" s="437"/>
      <c r="G719" s="437"/>
      <c r="H719" s="104"/>
    </row>
    <row r="720" spans="1:8" ht="72.75" customHeight="1">
      <c r="A720" s="438">
        <v>45206</v>
      </c>
      <c r="B720" s="439"/>
      <c r="C720" s="440" t="s">
        <v>141</v>
      </c>
      <c r="D720" s="441"/>
      <c r="E720" s="441"/>
      <c r="F720" s="441"/>
      <c r="G720" s="442" t="s">
        <v>142</v>
      </c>
      <c r="H720" s="439"/>
    </row>
    <row r="721" spans="1:8" ht="24.95" customHeight="1">
      <c r="A721" s="442" t="s">
        <v>49</v>
      </c>
      <c r="B721" s="456"/>
      <c r="C721" s="456"/>
      <c r="D721" s="456"/>
      <c r="E721" s="456"/>
      <c r="F721" s="456"/>
      <c r="G721" s="456"/>
      <c r="H721" s="456"/>
    </row>
    <row r="722" spans="1:8" ht="24.95" customHeight="1">
      <c r="A722" s="442" t="s">
        <v>50</v>
      </c>
      <c r="B722" s="456"/>
      <c r="C722" s="456"/>
      <c r="D722" s="456"/>
      <c r="E722" s="456"/>
      <c r="F722" s="456"/>
      <c r="G722" s="456"/>
      <c r="H722" s="456"/>
    </row>
    <row r="723" spans="1:8" ht="24.95" customHeight="1">
      <c r="A723" s="442" t="s">
        <v>51</v>
      </c>
      <c r="B723" s="456"/>
      <c r="C723" s="456"/>
      <c r="D723" s="456"/>
      <c r="E723" s="456"/>
      <c r="F723" s="456"/>
      <c r="G723" s="456"/>
      <c r="H723" s="456"/>
    </row>
    <row r="724" spans="1:8" ht="24.95" customHeight="1">
      <c r="A724" s="442" t="s">
        <v>130</v>
      </c>
      <c r="B724" s="456"/>
      <c r="C724" s="456"/>
      <c r="D724" s="456"/>
      <c r="E724" s="456"/>
      <c r="F724" s="456"/>
      <c r="G724" s="456"/>
      <c r="H724" s="456"/>
    </row>
    <row r="725" spans="1:8" ht="24.95" customHeight="1">
      <c r="A725" s="442" t="s">
        <v>131</v>
      </c>
      <c r="B725" s="456"/>
      <c r="C725" s="456"/>
      <c r="D725" s="456"/>
      <c r="E725" s="456"/>
      <c r="F725" s="456"/>
      <c r="G725" s="456"/>
      <c r="H725" s="456"/>
    </row>
    <row r="726" spans="1:8" ht="24.95" customHeight="1">
      <c r="A726" s="453" t="s">
        <v>55</v>
      </c>
      <c r="B726" s="454"/>
      <c r="C726" s="455" t="s">
        <v>56</v>
      </c>
      <c r="D726" s="456"/>
      <c r="E726" s="456"/>
      <c r="F726" s="77"/>
      <c r="G726" s="442"/>
      <c r="H726" s="456"/>
    </row>
    <row r="727" spans="1:8" ht="24.95" customHeight="1">
      <c r="A727" s="453" t="s">
        <v>4</v>
      </c>
      <c r="B727" s="454"/>
      <c r="C727" s="455" t="s">
        <v>319</v>
      </c>
      <c r="D727" s="456"/>
      <c r="E727" s="456"/>
      <c r="F727" s="78" t="s">
        <v>132</v>
      </c>
      <c r="G727" s="442">
        <v>17</v>
      </c>
      <c r="H727" s="456"/>
    </row>
    <row r="728" spans="1:8" ht="24.95" customHeight="1">
      <c r="A728" s="453" t="s">
        <v>133</v>
      </c>
      <c r="B728" s="454"/>
      <c r="C728" s="455" t="s">
        <v>320</v>
      </c>
      <c r="D728" s="456"/>
      <c r="E728" s="456"/>
      <c r="F728" s="77"/>
      <c r="G728" s="442"/>
      <c r="H728" s="456"/>
    </row>
    <row r="729" spans="1:8" ht="24.95" customHeight="1">
      <c r="A729" s="77" t="s">
        <v>134</v>
      </c>
      <c r="B729" s="77"/>
      <c r="C729" s="455" t="s">
        <v>321</v>
      </c>
      <c r="D729" s="456"/>
      <c r="E729" s="456"/>
      <c r="F729" s="77" t="s">
        <v>135</v>
      </c>
      <c r="G729" s="442">
        <v>1393</v>
      </c>
      <c r="H729" s="456"/>
    </row>
    <row r="730" spans="1:8" ht="24.95" customHeight="1">
      <c r="A730" s="442" t="s">
        <v>136</v>
      </c>
      <c r="B730" s="439"/>
      <c r="C730" s="439"/>
      <c r="D730" s="439"/>
      <c r="E730" s="439"/>
      <c r="F730" s="439"/>
      <c r="G730" s="439"/>
      <c r="H730" s="439"/>
    </row>
    <row r="731" spans="1:8" ht="24.95" customHeight="1">
      <c r="A731" s="442" t="s">
        <v>119</v>
      </c>
      <c r="B731" s="439"/>
      <c r="C731" s="439"/>
      <c r="D731" s="439"/>
      <c r="E731" s="439"/>
      <c r="F731" s="439"/>
      <c r="G731" s="439"/>
      <c r="H731" s="439"/>
    </row>
    <row r="732" spans="1:8" ht="24.95" customHeight="1">
      <c r="A732" s="450" t="s">
        <v>63</v>
      </c>
      <c r="B732" s="450" t="s">
        <v>64</v>
      </c>
      <c r="C732" s="451" t="s">
        <v>121</v>
      </c>
      <c r="D732" s="451" t="s">
        <v>137</v>
      </c>
      <c r="E732" s="451" t="s">
        <v>123</v>
      </c>
      <c r="F732" s="451" t="s">
        <v>124</v>
      </c>
      <c r="G732" s="451" t="s">
        <v>125</v>
      </c>
      <c r="H732" s="451" t="s">
        <v>12</v>
      </c>
    </row>
    <row r="733" spans="1:8" ht="24.95" customHeight="1">
      <c r="A733" s="439"/>
      <c r="B733" s="439"/>
      <c r="C733" s="452"/>
      <c r="D733" s="452"/>
      <c r="E733" s="452"/>
      <c r="F733" s="452"/>
      <c r="G733" s="452"/>
      <c r="H733" s="452"/>
    </row>
    <row r="734" spans="1:8" ht="24.95" customHeight="1">
      <c r="A734" s="439"/>
      <c r="B734" s="439"/>
      <c r="C734" s="452"/>
      <c r="D734" s="452"/>
      <c r="E734" s="452"/>
      <c r="F734" s="452"/>
      <c r="G734" s="452"/>
      <c r="H734" s="452"/>
    </row>
    <row r="735" spans="1:8" ht="24.95" customHeight="1">
      <c r="A735" s="79">
        <v>1</v>
      </c>
      <c r="B735" s="78" t="s">
        <v>5</v>
      </c>
      <c r="C735" s="86">
        <v>6.75</v>
      </c>
      <c r="D735" s="86">
        <v>5</v>
      </c>
      <c r="E735" s="86">
        <v>4</v>
      </c>
      <c r="F735" s="86">
        <v>58</v>
      </c>
      <c r="G735" s="82">
        <f t="shared" ref="G735:G739" si="33">C735+D735+E735+F735</f>
        <v>73.75</v>
      </c>
      <c r="H735" s="83" t="str">
        <f t="shared" ref="H735:H738" si="34">IF(G735&gt;=91,"A1",IF(G735&gt;=81,"A2",IF(G735&gt;=71,"B1",IF(G735&gt;=61,"B2",IF(G735&gt;=51,"C1",IF(G735&gt;=41,"C2",IF(G735&gt;=33,"D","E")))))))</f>
        <v>B1</v>
      </c>
    </row>
    <row r="736" spans="1:8" ht="24.95" customHeight="1">
      <c r="A736" s="79">
        <v>2</v>
      </c>
      <c r="B736" s="78" t="s">
        <v>6</v>
      </c>
      <c r="C736" s="85">
        <v>8</v>
      </c>
      <c r="D736" s="86">
        <v>5</v>
      </c>
      <c r="E736" s="86">
        <v>4</v>
      </c>
      <c r="F736" s="85">
        <v>66</v>
      </c>
      <c r="G736" s="87">
        <f t="shared" si="33"/>
        <v>83</v>
      </c>
      <c r="H736" s="83" t="str">
        <f t="shared" si="34"/>
        <v>A2</v>
      </c>
    </row>
    <row r="737" spans="1:8" ht="24.95" customHeight="1">
      <c r="A737" s="79">
        <v>3</v>
      </c>
      <c r="B737" s="78" t="s">
        <v>7</v>
      </c>
      <c r="C737" s="86">
        <v>6.5</v>
      </c>
      <c r="D737" s="86">
        <v>5</v>
      </c>
      <c r="E737" s="86">
        <v>4</v>
      </c>
      <c r="F737" s="86">
        <v>51</v>
      </c>
      <c r="G737" s="105">
        <f t="shared" si="33"/>
        <v>66.5</v>
      </c>
      <c r="H737" s="83" t="str">
        <f t="shared" si="34"/>
        <v>B2</v>
      </c>
    </row>
    <row r="738" spans="1:8" ht="24.95" customHeight="1">
      <c r="A738" s="79">
        <v>4</v>
      </c>
      <c r="B738" s="78" t="s">
        <v>8</v>
      </c>
      <c r="C738" s="85">
        <v>8.5</v>
      </c>
      <c r="D738" s="86">
        <v>5</v>
      </c>
      <c r="E738" s="86">
        <v>4</v>
      </c>
      <c r="F738" s="85">
        <v>65</v>
      </c>
      <c r="G738" s="105">
        <f t="shared" si="33"/>
        <v>82.5</v>
      </c>
      <c r="H738" s="83" t="str">
        <f t="shared" si="34"/>
        <v>A2</v>
      </c>
    </row>
    <row r="739" spans="1:8" ht="24.95" customHeight="1">
      <c r="A739" s="79">
        <v>5</v>
      </c>
      <c r="B739" s="88" t="s">
        <v>295</v>
      </c>
      <c r="C739" s="79"/>
      <c r="D739" s="89"/>
      <c r="E739" s="90"/>
      <c r="F739" s="79">
        <v>41</v>
      </c>
      <c r="G739" s="87">
        <f t="shared" si="33"/>
        <v>41</v>
      </c>
      <c r="H739" s="83"/>
    </row>
    <row r="740" spans="1:8" ht="24.95" customHeight="1">
      <c r="A740" s="79">
        <v>6</v>
      </c>
      <c r="B740" s="77" t="s">
        <v>138</v>
      </c>
      <c r="C740" s="91"/>
      <c r="D740" s="91"/>
      <c r="E740" s="91"/>
      <c r="F740" s="83" t="s">
        <v>276</v>
      </c>
      <c r="G740" s="87"/>
      <c r="H740" s="83"/>
    </row>
    <row r="741" spans="1:8" ht="24.95" customHeight="1">
      <c r="A741" s="79">
        <v>7</v>
      </c>
      <c r="B741" s="77" t="s">
        <v>139</v>
      </c>
      <c r="C741" s="91"/>
      <c r="D741" s="91"/>
      <c r="E741" s="91"/>
      <c r="F741" s="83" t="s">
        <v>322</v>
      </c>
      <c r="G741" s="87"/>
      <c r="H741" s="83"/>
    </row>
    <row r="742" spans="1:8" ht="24.95" customHeight="1">
      <c r="A742" s="77" t="s">
        <v>10</v>
      </c>
      <c r="B742" s="77"/>
      <c r="C742" s="91"/>
      <c r="D742" s="91"/>
      <c r="E742" s="91"/>
      <c r="F742" s="83"/>
      <c r="G742" s="82">
        <f>SUM(G735:G739)</f>
        <v>346.75</v>
      </c>
      <c r="H742" s="83"/>
    </row>
    <row r="743" spans="1:8" ht="24.95" customHeight="1">
      <c r="A743" s="77" t="s">
        <v>140</v>
      </c>
      <c r="B743" s="77"/>
      <c r="C743" s="91"/>
      <c r="D743" s="91"/>
      <c r="E743" s="91"/>
      <c r="F743" s="83"/>
      <c r="G743" s="82">
        <f>G742/450*100</f>
        <v>77.055555555555557</v>
      </c>
      <c r="H743" s="83" t="str">
        <f>IF(G743&gt;=91,"A1",IF(G743&gt;=81,"A2",IF(G743&gt;=71,"B1",IF(G743&gt;=61,"B2",IF(G743&gt;=51,"C1",IF(G743&gt;=41,"C2",IF(G743&gt;=33,"D","E")))))))</f>
        <v>B1</v>
      </c>
    </row>
    <row r="744" spans="1:8" ht="24.95" customHeight="1">
      <c r="A744" s="448" t="s">
        <v>287</v>
      </c>
      <c r="B744" s="439"/>
      <c r="C744" s="439"/>
      <c r="D744" s="439"/>
      <c r="E744" s="439"/>
      <c r="F744" s="439"/>
      <c r="G744" s="439"/>
      <c r="H744" s="439"/>
    </row>
    <row r="745" spans="1:8" ht="24.95" customHeight="1">
      <c r="A745" s="449" t="s">
        <v>227</v>
      </c>
      <c r="B745" s="449"/>
      <c r="C745" s="449"/>
      <c r="D745" s="449"/>
      <c r="E745" s="449"/>
      <c r="F745" s="449"/>
      <c r="G745" s="449"/>
      <c r="H745" s="449"/>
    </row>
    <row r="746" spans="1:8" ht="24.95" customHeight="1">
      <c r="A746" s="445" t="s">
        <v>228</v>
      </c>
      <c r="B746" s="445"/>
      <c r="C746" s="445"/>
      <c r="D746" s="445"/>
      <c r="E746" s="445"/>
      <c r="F746" s="445"/>
      <c r="G746" s="445"/>
      <c r="H746" s="445"/>
    </row>
    <row r="747" spans="1:8" ht="24.95" customHeight="1">
      <c r="A747" s="445" t="s">
        <v>229</v>
      </c>
      <c r="B747" s="445"/>
      <c r="C747" s="445"/>
      <c r="D747" s="445"/>
      <c r="E747" s="445"/>
      <c r="F747" s="445"/>
      <c r="G747" s="445" t="s">
        <v>230</v>
      </c>
      <c r="H747" s="445"/>
    </row>
    <row r="748" spans="1:8" ht="24.95" customHeight="1">
      <c r="A748" s="92" t="s">
        <v>231</v>
      </c>
      <c r="B748" s="92"/>
      <c r="C748" s="92"/>
      <c r="D748" s="92"/>
      <c r="E748" s="92"/>
      <c r="F748" s="93"/>
      <c r="G748" s="93" t="s">
        <v>232</v>
      </c>
      <c r="H748" s="93"/>
    </row>
    <row r="749" spans="1:8" ht="24.95" customHeight="1">
      <c r="A749" s="445" t="s">
        <v>233</v>
      </c>
      <c r="B749" s="445"/>
      <c r="C749" s="445"/>
      <c r="D749" s="445"/>
      <c r="E749" s="445"/>
      <c r="F749" s="445"/>
      <c r="G749" s="94"/>
      <c r="H749" s="94"/>
    </row>
    <row r="750" spans="1:8" ht="24.95" customHeight="1">
      <c r="A750" s="445" t="s">
        <v>229</v>
      </c>
      <c r="B750" s="445"/>
      <c r="C750" s="445"/>
      <c r="D750" s="445"/>
      <c r="E750" s="445"/>
      <c r="F750" s="445"/>
      <c r="G750" s="445" t="s">
        <v>230</v>
      </c>
      <c r="H750" s="445"/>
    </row>
    <row r="751" spans="1:8" ht="24.95" customHeight="1">
      <c r="A751" s="447" t="s">
        <v>234</v>
      </c>
      <c r="B751" s="447"/>
      <c r="C751" s="447"/>
      <c r="D751" s="447"/>
      <c r="E751" s="447"/>
      <c r="F751" s="447"/>
      <c r="G751" s="94" t="s">
        <v>232</v>
      </c>
      <c r="H751" s="94"/>
    </row>
    <row r="752" spans="1:8" ht="24.95" customHeight="1">
      <c r="A752" s="447" t="s">
        <v>235</v>
      </c>
      <c r="B752" s="447"/>
      <c r="C752" s="447"/>
      <c r="D752" s="447"/>
      <c r="E752" s="447"/>
      <c r="F752" s="447"/>
      <c r="G752" s="95" t="s">
        <v>236</v>
      </c>
      <c r="H752" s="93"/>
    </row>
    <row r="753" spans="1:8" ht="24.95" customHeight="1">
      <c r="A753" s="447" t="s">
        <v>237</v>
      </c>
      <c r="B753" s="447"/>
      <c r="C753" s="447"/>
      <c r="D753" s="447"/>
      <c r="E753" s="447"/>
      <c r="F753" s="447"/>
      <c r="G753" s="95" t="s">
        <v>232</v>
      </c>
      <c r="H753" s="93"/>
    </row>
    <row r="754" spans="1:8" ht="24.95" customHeight="1">
      <c r="A754" s="447" t="s">
        <v>238</v>
      </c>
      <c r="B754" s="447"/>
      <c r="C754" s="447"/>
      <c r="D754" s="447"/>
      <c r="E754" s="447"/>
      <c r="F754" s="447"/>
      <c r="G754" s="95" t="s">
        <v>236</v>
      </c>
      <c r="H754" s="93"/>
    </row>
    <row r="755" spans="1:8" ht="24.95" customHeight="1">
      <c r="A755" s="445" t="s">
        <v>239</v>
      </c>
      <c r="B755" s="445"/>
      <c r="C755" s="445"/>
      <c r="D755" s="445"/>
      <c r="E755" s="445"/>
      <c r="F755" s="445"/>
      <c r="G755" s="445"/>
      <c r="H755" s="445"/>
    </row>
    <row r="756" spans="1:8" ht="24.95" customHeight="1">
      <c r="A756" s="445" t="s">
        <v>229</v>
      </c>
      <c r="B756" s="445"/>
      <c r="C756" s="445"/>
      <c r="D756" s="445"/>
      <c r="E756" s="445"/>
      <c r="F756" s="445"/>
      <c r="G756" s="445"/>
      <c r="H756" s="445"/>
    </row>
    <row r="757" spans="1:8" ht="24.95" customHeight="1">
      <c r="A757" s="92" t="s">
        <v>240</v>
      </c>
      <c r="B757" s="445" t="s">
        <v>323</v>
      </c>
      <c r="C757" s="445"/>
      <c r="D757" s="445"/>
      <c r="E757" s="445"/>
      <c r="F757" s="445"/>
      <c r="G757" s="445"/>
      <c r="H757" s="445"/>
    </row>
    <row r="758" spans="1:8" ht="24.95" customHeight="1">
      <c r="A758" s="96" t="s">
        <v>195</v>
      </c>
      <c r="B758" s="443" t="s">
        <v>242</v>
      </c>
      <c r="C758" s="443"/>
      <c r="D758" s="443"/>
      <c r="E758" s="443"/>
      <c r="F758" s="443"/>
      <c r="G758" s="443"/>
      <c r="H758" s="443"/>
    </row>
    <row r="759" spans="1:8" ht="24.95" customHeight="1">
      <c r="A759" s="445" t="s">
        <v>243</v>
      </c>
      <c r="B759" s="445"/>
      <c r="C759" s="445"/>
      <c r="D759" s="445"/>
      <c r="E759" s="96"/>
      <c r="F759" s="97"/>
      <c r="G759" s="94" t="s">
        <v>244</v>
      </c>
      <c r="H759" s="97"/>
    </row>
    <row r="760" spans="1:8" ht="40.5" customHeight="1">
      <c r="A760" s="98" t="s">
        <v>245</v>
      </c>
      <c r="B760" s="99" t="s">
        <v>12</v>
      </c>
      <c r="C760" s="100" t="s">
        <v>245</v>
      </c>
      <c r="D760" s="99" t="s">
        <v>12</v>
      </c>
      <c r="E760" s="101"/>
      <c r="F760" s="446" t="s">
        <v>246</v>
      </c>
      <c r="G760" s="446"/>
      <c r="H760" s="102" t="s">
        <v>12</v>
      </c>
    </row>
    <row r="761" spans="1:8" ht="24.95" customHeight="1">
      <c r="A761" s="103" t="s">
        <v>247</v>
      </c>
      <c r="B761" s="103" t="s">
        <v>221</v>
      </c>
      <c r="C761" s="103" t="s">
        <v>248</v>
      </c>
      <c r="D761" s="103" t="s">
        <v>249</v>
      </c>
      <c r="E761" s="97"/>
      <c r="F761" s="437">
        <v>3</v>
      </c>
      <c r="G761" s="437"/>
      <c r="H761" s="103" t="s">
        <v>236</v>
      </c>
    </row>
    <row r="762" spans="1:8" ht="24.95" customHeight="1">
      <c r="A762" s="103" t="s">
        <v>250</v>
      </c>
      <c r="B762" s="103" t="s">
        <v>251</v>
      </c>
      <c r="C762" s="103" t="s">
        <v>252</v>
      </c>
      <c r="D762" s="103" t="s">
        <v>253</v>
      </c>
      <c r="E762" s="97"/>
      <c r="F762" s="437">
        <v>2</v>
      </c>
      <c r="G762" s="437"/>
      <c r="H762" s="103" t="s">
        <v>232</v>
      </c>
    </row>
    <row r="763" spans="1:8" ht="24.95" customHeight="1">
      <c r="A763" s="103" t="s">
        <v>254</v>
      </c>
      <c r="B763" s="103" t="s">
        <v>255</v>
      </c>
      <c r="C763" s="103" t="s">
        <v>256</v>
      </c>
      <c r="D763" s="103" t="s">
        <v>257</v>
      </c>
      <c r="E763" s="97"/>
      <c r="F763" s="437">
        <v>1</v>
      </c>
      <c r="G763" s="437"/>
      <c r="H763" s="103" t="s">
        <v>258</v>
      </c>
    </row>
    <row r="764" spans="1:8" ht="24.95" customHeight="1">
      <c r="A764" s="103" t="s">
        <v>259</v>
      </c>
      <c r="B764" s="103" t="s">
        <v>260</v>
      </c>
      <c r="C764" s="103" t="s">
        <v>261</v>
      </c>
      <c r="D764" s="103" t="s">
        <v>262</v>
      </c>
      <c r="E764" s="104"/>
      <c r="F764" s="437"/>
      <c r="G764" s="437"/>
      <c r="H764" s="104"/>
    </row>
    <row r="765" spans="1:8" ht="66" customHeight="1">
      <c r="A765" s="438">
        <v>45206</v>
      </c>
      <c r="B765" s="439"/>
      <c r="C765" s="440" t="s">
        <v>141</v>
      </c>
      <c r="D765" s="441"/>
      <c r="E765" s="441"/>
      <c r="F765" s="441"/>
      <c r="G765" s="442" t="s">
        <v>142</v>
      </c>
      <c r="H765" s="439"/>
    </row>
    <row r="766" spans="1:8" ht="24.95" customHeight="1">
      <c r="A766" s="442" t="s">
        <v>49</v>
      </c>
      <c r="B766" s="456"/>
      <c r="C766" s="456"/>
      <c r="D766" s="456"/>
      <c r="E766" s="456"/>
      <c r="F766" s="456"/>
      <c r="G766" s="456"/>
      <c r="H766" s="456"/>
    </row>
    <row r="767" spans="1:8" ht="24.95" customHeight="1">
      <c r="A767" s="442" t="s">
        <v>50</v>
      </c>
      <c r="B767" s="456"/>
      <c r="C767" s="456"/>
      <c r="D767" s="456"/>
      <c r="E767" s="456"/>
      <c r="F767" s="456"/>
      <c r="G767" s="456"/>
      <c r="H767" s="456"/>
    </row>
    <row r="768" spans="1:8" ht="24.95" customHeight="1">
      <c r="A768" s="442" t="s">
        <v>51</v>
      </c>
      <c r="B768" s="456"/>
      <c r="C768" s="456"/>
      <c r="D768" s="456"/>
      <c r="E768" s="456"/>
      <c r="F768" s="456"/>
      <c r="G768" s="456"/>
      <c r="H768" s="456"/>
    </row>
    <row r="769" spans="1:8" ht="24.95" customHeight="1">
      <c r="A769" s="442" t="s">
        <v>130</v>
      </c>
      <c r="B769" s="456"/>
      <c r="C769" s="456"/>
      <c r="D769" s="456"/>
      <c r="E769" s="456"/>
      <c r="F769" s="456"/>
      <c r="G769" s="456"/>
      <c r="H769" s="456"/>
    </row>
    <row r="770" spans="1:8" ht="24.95" customHeight="1">
      <c r="A770" s="442" t="s">
        <v>131</v>
      </c>
      <c r="B770" s="456"/>
      <c r="C770" s="456"/>
      <c r="D770" s="456"/>
      <c r="E770" s="456"/>
      <c r="F770" s="456"/>
      <c r="G770" s="456"/>
      <c r="H770" s="456"/>
    </row>
    <row r="771" spans="1:8" ht="24.95" customHeight="1">
      <c r="A771" s="453" t="s">
        <v>55</v>
      </c>
      <c r="B771" s="454"/>
      <c r="C771" s="455" t="s">
        <v>56</v>
      </c>
      <c r="D771" s="456"/>
      <c r="E771" s="456"/>
      <c r="F771" s="77"/>
      <c r="G771" s="442"/>
      <c r="H771" s="456"/>
    </row>
    <row r="772" spans="1:8" ht="24.95" customHeight="1">
      <c r="A772" s="453" t="s">
        <v>4</v>
      </c>
      <c r="B772" s="454"/>
      <c r="C772" s="455" t="s">
        <v>324</v>
      </c>
      <c r="D772" s="456"/>
      <c r="E772" s="456"/>
      <c r="F772" s="78" t="s">
        <v>132</v>
      </c>
      <c r="G772" s="442">
        <v>18</v>
      </c>
      <c r="H772" s="456"/>
    </row>
    <row r="773" spans="1:8" ht="24.95" customHeight="1">
      <c r="A773" s="453" t="s">
        <v>133</v>
      </c>
      <c r="B773" s="454"/>
      <c r="C773" s="455" t="s">
        <v>325</v>
      </c>
      <c r="D773" s="456"/>
      <c r="E773" s="456"/>
      <c r="F773" s="77"/>
      <c r="G773" s="442"/>
      <c r="H773" s="456"/>
    </row>
    <row r="774" spans="1:8" ht="24.95" customHeight="1">
      <c r="A774" s="77" t="s">
        <v>134</v>
      </c>
      <c r="B774" s="77"/>
      <c r="C774" s="455" t="s">
        <v>326</v>
      </c>
      <c r="D774" s="456"/>
      <c r="E774" s="456"/>
      <c r="F774" s="77" t="s">
        <v>135</v>
      </c>
      <c r="G774" s="442">
        <v>1419</v>
      </c>
      <c r="H774" s="456"/>
    </row>
    <row r="775" spans="1:8" ht="24.95" customHeight="1">
      <c r="A775" s="442" t="s">
        <v>136</v>
      </c>
      <c r="B775" s="439"/>
      <c r="C775" s="439"/>
      <c r="D775" s="439"/>
      <c r="E775" s="439"/>
      <c r="F775" s="439"/>
      <c r="G775" s="439"/>
      <c r="H775" s="439"/>
    </row>
    <row r="776" spans="1:8" ht="24.95" customHeight="1">
      <c r="A776" s="442" t="s">
        <v>119</v>
      </c>
      <c r="B776" s="439"/>
      <c r="C776" s="439"/>
      <c r="D776" s="439"/>
      <c r="E776" s="439"/>
      <c r="F776" s="439"/>
      <c r="G776" s="439"/>
      <c r="H776" s="439"/>
    </row>
    <row r="777" spans="1:8" ht="24.95" customHeight="1">
      <c r="A777" s="450" t="s">
        <v>63</v>
      </c>
      <c r="B777" s="450" t="s">
        <v>64</v>
      </c>
      <c r="C777" s="451" t="s">
        <v>121</v>
      </c>
      <c r="D777" s="451" t="s">
        <v>137</v>
      </c>
      <c r="E777" s="451" t="s">
        <v>123</v>
      </c>
      <c r="F777" s="451" t="s">
        <v>124</v>
      </c>
      <c r="G777" s="451" t="s">
        <v>125</v>
      </c>
      <c r="H777" s="451" t="s">
        <v>12</v>
      </c>
    </row>
    <row r="778" spans="1:8" ht="24.95" customHeight="1">
      <c r="A778" s="439"/>
      <c r="B778" s="439"/>
      <c r="C778" s="452"/>
      <c r="D778" s="452"/>
      <c r="E778" s="452"/>
      <c r="F778" s="452"/>
      <c r="G778" s="452"/>
      <c r="H778" s="452"/>
    </row>
    <row r="779" spans="1:8" ht="24.95" customHeight="1">
      <c r="A779" s="439"/>
      <c r="B779" s="439"/>
      <c r="C779" s="452"/>
      <c r="D779" s="452"/>
      <c r="E779" s="452"/>
      <c r="F779" s="452"/>
      <c r="G779" s="452"/>
      <c r="H779" s="452"/>
    </row>
    <row r="780" spans="1:8" ht="24.95" customHeight="1">
      <c r="A780" s="79">
        <v>1</v>
      </c>
      <c r="B780" s="78" t="s">
        <v>5</v>
      </c>
      <c r="C780" s="86">
        <v>8</v>
      </c>
      <c r="D780" s="86">
        <v>5</v>
      </c>
      <c r="E780" s="86">
        <v>4</v>
      </c>
      <c r="F780" s="86">
        <v>62</v>
      </c>
      <c r="G780" s="87">
        <f t="shared" ref="G780:G784" si="35">C780+D780+E780+F780</f>
        <v>79</v>
      </c>
      <c r="H780" s="83" t="str">
        <f t="shared" ref="H780:H783" si="36">IF(G780&gt;=91,"A1",IF(G780&gt;=81,"A2",IF(G780&gt;=71,"B1",IF(G780&gt;=61,"B2",IF(G780&gt;=51,"C1",IF(G780&gt;=41,"C2",IF(G780&gt;=33,"D","E")))))))</f>
        <v>B1</v>
      </c>
    </row>
    <row r="781" spans="1:8" ht="24.95" customHeight="1">
      <c r="A781" s="79">
        <v>2</v>
      </c>
      <c r="B781" s="78" t="s">
        <v>6</v>
      </c>
      <c r="C781" s="85">
        <v>9</v>
      </c>
      <c r="D781" s="86">
        <v>5</v>
      </c>
      <c r="E781" s="86">
        <v>4</v>
      </c>
      <c r="F781" s="85">
        <v>66</v>
      </c>
      <c r="G781" s="87">
        <f t="shared" si="35"/>
        <v>84</v>
      </c>
      <c r="H781" s="83" t="str">
        <f t="shared" si="36"/>
        <v>A2</v>
      </c>
    </row>
    <row r="782" spans="1:8" ht="24.95" customHeight="1">
      <c r="A782" s="79">
        <v>3</v>
      </c>
      <c r="B782" s="78" t="s">
        <v>7</v>
      </c>
      <c r="C782" s="86">
        <v>9.75</v>
      </c>
      <c r="D782" s="86">
        <v>5</v>
      </c>
      <c r="E782" s="86">
        <v>4</v>
      </c>
      <c r="F782" s="86">
        <v>71</v>
      </c>
      <c r="G782" s="82">
        <f t="shared" si="35"/>
        <v>89.75</v>
      </c>
      <c r="H782" s="83" t="str">
        <f t="shared" si="36"/>
        <v>A2</v>
      </c>
    </row>
    <row r="783" spans="1:8" ht="24.95" customHeight="1">
      <c r="A783" s="79">
        <v>4</v>
      </c>
      <c r="B783" s="78" t="s">
        <v>8</v>
      </c>
      <c r="C783" s="85">
        <v>8.25</v>
      </c>
      <c r="D783" s="86">
        <v>5</v>
      </c>
      <c r="E783" s="86">
        <v>4</v>
      </c>
      <c r="F783" s="85">
        <v>64</v>
      </c>
      <c r="G783" s="82">
        <f t="shared" si="35"/>
        <v>81.25</v>
      </c>
      <c r="H783" s="83" t="str">
        <f t="shared" si="36"/>
        <v>A2</v>
      </c>
    </row>
    <row r="784" spans="1:8" ht="24.95" customHeight="1">
      <c r="A784" s="79">
        <v>5</v>
      </c>
      <c r="B784" s="88" t="s">
        <v>224</v>
      </c>
      <c r="C784" s="79"/>
      <c r="D784" s="89"/>
      <c r="E784" s="90"/>
      <c r="F784" s="79">
        <v>37.5</v>
      </c>
      <c r="G784" s="105">
        <f t="shared" si="35"/>
        <v>37.5</v>
      </c>
      <c r="H784" s="83"/>
    </row>
    <row r="785" spans="1:8" ht="24.95" customHeight="1">
      <c r="A785" s="79">
        <v>6</v>
      </c>
      <c r="B785" s="77" t="s">
        <v>138</v>
      </c>
      <c r="C785" s="91"/>
      <c r="D785" s="91"/>
      <c r="E785" s="91"/>
      <c r="F785" s="83" t="s">
        <v>276</v>
      </c>
      <c r="G785" s="87"/>
      <c r="H785" s="83"/>
    </row>
    <row r="786" spans="1:8" ht="24.95" customHeight="1">
      <c r="A786" s="79">
        <v>7</v>
      </c>
      <c r="B786" s="77" t="s">
        <v>139</v>
      </c>
      <c r="C786" s="91"/>
      <c r="D786" s="91"/>
      <c r="E786" s="91"/>
      <c r="F786" s="83" t="s">
        <v>272</v>
      </c>
      <c r="G786" s="87"/>
      <c r="H786" s="83"/>
    </row>
    <row r="787" spans="1:8" ht="24.95" customHeight="1">
      <c r="A787" s="77" t="s">
        <v>10</v>
      </c>
      <c r="B787" s="77"/>
      <c r="C787" s="91"/>
      <c r="D787" s="91"/>
      <c r="E787" s="91"/>
      <c r="F787" s="83"/>
      <c r="G787" s="105">
        <f>SUM(G780:G784)</f>
        <v>371.5</v>
      </c>
      <c r="H787" s="83"/>
    </row>
    <row r="788" spans="1:8" ht="24.95" customHeight="1">
      <c r="A788" s="77" t="s">
        <v>140</v>
      </c>
      <c r="B788" s="77"/>
      <c r="C788" s="91"/>
      <c r="D788" s="91"/>
      <c r="E788" s="91"/>
      <c r="F788" s="83"/>
      <c r="G788" s="82">
        <f>G787/450*100</f>
        <v>82.555555555555557</v>
      </c>
      <c r="H788" s="83" t="str">
        <f>IF(G788&gt;=91,"A1",IF(G788&gt;=81,"A2",IF(G788&gt;=71,"B1",IF(G788&gt;=61,"B2",IF(G788&gt;=51,"C1",IF(G788&gt;=41,"C2",IF(G788&gt;=33,"D","E")))))))</f>
        <v>A2</v>
      </c>
    </row>
    <row r="789" spans="1:8" ht="24.95" customHeight="1">
      <c r="A789" s="448" t="s">
        <v>287</v>
      </c>
      <c r="B789" s="439"/>
      <c r="C789" s="439"/>
      <c r="D789" s="439"/>
      <c r="E789" s="439"/>
      <c r="F789" s="439"/>
      <c r="G789" s="439"/>
      <c r="H789" s="439"/>
    </row>
    <row r="790" spans="1:8" ht="24.95" customHeight="1">
      <c r="A790" s="449" t="s">
        <v>227</v>
      </c>
      <c r="B790" s="449"/>
      <c r="C790" s="449"/>
      <c r="D790" s="449"/>
      <c r="E790" s="449"/>
      <c r="F790" s="449"/>
      <c r="G790" s="449"/>
      <c r="H790" s="449"/>
    </row>
    <row r="791" spans="1:8" ht="24.95" customHeight="1">
      <c r="A791" s="445" t="s">
        <v>228</v>
      </c>
      <c r="B791" s="445"/>
      <c r="C791" s="445"/>
      <c r="D791" s="445"/>
      <c r="E791" s="445"/>
      <c r="F791" s="445"/>
      <c r="G791" s="445"/>
      <c r="H791" s="445"/>
    </row>
    <row r="792" spans="1:8" ht="24.95" customHeight="1">
      <c r="A792" s="445" t="s">
        <v>229</v>
      </c>
      <c r="B792" s="445"/>
      <c r="C792" s="445"/>
      <c r="D792" s="445"/>
      <c r="E792" s="445"/>
      <c r="F792" s="445"/>
      <c r="G792" s="445" t="s">
        <v>230</v>
      </c>
      <c r="H792" s="445"/>
    </row>
    <row r="793" spans="1:8" ht="24.95" customHeight="1">
      <c r="A793" s="92" t="s">
        <v>231</v>
      </c>
      <c r="B793" s="92"/>
      <c r="C793" s="92"/>
      <c r="D793" s="92"/>
      <c r="E793" s="92"/>
      <c r="F793" s="93"/>
      <c r="G793" s="93" t="s">
        <v>232</v>
      </c>
      <c r="H793" s="93"/>
    </row>
    <row r="794" spans="1:8" ht="24.95" customHeight="1">
      <c r="A794" s="445" t="s">
        <v>233</v>
      </c>
      <c r="B794" s="445"/>
      <c r="C794" s="445"/>
      <c r="D794" s="445"/>
      <c r="E794" s="445"/>
      <c r="F794" s="445"/>
      <c r="G794" s="94"/>
      <c r="H794" s="94"/>
    </row>
    <row r="795" spans="1:8" ht="24.95" customHeight="1">
      <c r="A795" s="445" t="s">
        <v>229</v>
      </c>
      <c r="B795" s="445"/>
      <c r="C795" s="445"/>
      <c r="D795" s="445"/>
      <c r="E795" s="445"/>
      <c r="F795" s="445"/>
      <c r="G795" s="445" t="s">
        <v>230</v>
      </c>
      <c r="H795" s="445"/>
    </row>
    <row r="796" spans="1:8" ht="24.95" customHeight="1">
      <c r="A796" s="447" t="s">
        <v>234</v>
      </c>
      <c r="B796" s="447"/>
      <c r="C796" s="447"/>
      <c r="D796" s="447"/>
      <c r="E796" s="447"/>
      <c r="F796" s="447"/>
      <c r="G796" s="94" t="s">
        <v>232</v>
      </c>
      <c r="H796" s="94"/>
    </row>
    <row r="797" spans="1:8" ht="24.95" customHeight="1">
      <c r="A797" s="447" t="s">
        <v>235</v>
      </c>
      <c r="B797" s="447"/>
      <c r="C797" s="447"/>
      <c r="D797" s="447"/>
      <c r="E797" s="447"/>
      <c r="F797" s="447"/>
      <c r="G797" s="95" t="s">
        <v>236</v>
      </c>
      <c r="H797" s="93"/>
    </row>
    <row r="798" spans="1:8" ht="24.95" customHeight="1">
      <c r="A798" s="447" t="s">
        <v>237</v>
      </c>
      <c r="B798" s="447"/>
      <c r="C798" s="447"/>
      <c r="D798" s="447"/>
      <c r="E798" s="447"/>
      <c r="F798" s="447"/>
      <c r="G798" s="95" t="s">
        <v>232</v>
      </c>
      <c r="H798" s="93"/>
    </row>
    <row r="799" spans="1:8" ht="24.95" customHeight="1">
      <c r="A799" s="447" t="s">
        <v>238</v>
      </c>
      <c r="B799" s="447"/>
      <c r="C799" s="447"/>
      <c r="D799" s="447"/>
      <c r="E799" s="447"/>
      <c r="F799" s="447"/>
      <c r="G799" s="95" t="s">
        <v>236</v>
      </c>
      <c r="H799" s="93"/>
    </row>
    <row r="800" spans="1:8" ht="24.95" customHeight="1">
      <c r="A800" s="445" t="s">
        <v>239</v>
      </c>
      <c r="B800" s="445"/>
      <c r="C800" s="445"/>
      <c r="D800" s="445"/>
      <c r="E800" s="445"/>
      <c r="F800" s="445"/>
      <c r="G800" s="445"/>
      <c r="H800" s="445"/>
    </row>
    <row r="801" spans="1:8" ht="24.95" customHeight="1">
      <c r="A801" s="445" t="s">
        <v>229</v>
      </c>
      <c r="B801" s="445"/>
      <c r="C801" s="445"/>
      <c r="D801" s="445"/>
      <c r="E801" s="445"/>
      <c r="F801" s="445"/>
      <c r="G801" s="445"/>
      <c r="H801" s="445"/>
    </row>
    <row r="802" spans="1:8" ht="24.95" customHeight="1">
      <c r="A802" s="92" t="s">
        <v>240</v>
      </c>
      <c r="B802" s="445" t="s">
        <v>307</v>
      </c>
      <c r="C802" s="445"/>
      <c r="D802" s="445"/>
      <c r="E802" s="445"/>
      <c r="F802" s="445"/>
      <c r="G802" s="445"/>
      <c r="H802" s="445"/>
    </row>
    <row r="803" spans="1:8" ht="24.95" customHeight="1">
      <c r="A803" s="96" t="s">
        <v>195</v>
      </c>
      <c r="B803" s="443" t="s">
        <v>242</v>
      </c>
      <c r="C803" s="444"/>
      <c r="D803" s="444"/>
      <c r="E803" s="444"/>
      <c r="F803" s="444"/>
      <c r="G803" s="444"/>
      <c r="H803" s="444"/>
    </row>
    <row r="804" spans="1:8" ht="24.95" customHeight="1">
      <c r="A804" s="445" t="s">
        <v>243</v>
      </c>
      <c r="B804" s="445"/>
      <c r="C804" s="445"/>
      <c r="D804" s="445"/>
      <c r="E804" s="96"/>
      <c r="F804" s="97"/>
      <c r="G804" s="94" t="s">
        <v>244</v>
      </c>
      <c r="H804" s="97"/>
    </row>
    <row r="805" spans="1:8" ht="40.5" customHeight="1">
      <c r="A805" s="98" t="s">
        <v>245</v>
      </c>
      <c r="B805" s="99" t="s">
        <v>12</v>
      </c>
      <c r="C805" s="100" t="s">
        <v>245</v>
      </c>
      <c r="D805" s="99" t="s">
        <v>12</v>
      </c>
      <c r="E805" s="101"/>
      <c r="F805" s="446" t="s">
        <v>246</v>
      </c>
      <c r="G805" s="446"/>
      <c r="H805" s="102" t="s">
        <v>12</v>
      </c>
    </row>
    <row r="806" spans="1:8" ht="24.95" customHeight="1">
      <c r="A806" s="103" t="s">
        <v>247</v>
      </c>
      <c r="B806" s="103" t="s">
        <v>221</v>
      </c>
      <c r="C806" s="103" t="s">
        <v>248</v>
      </c>
      <c r="D806" s="103" t="s">
        <v>249</v>
      </c>
      <c r="E806" s="97"/>
      <c r="F806" s="437">
        <v>3</v>
      </c>
      <c r="G806" s="437"/>
      <c r="H806" s="103" t="s">
        <v>236</v>
      </c>
    </row>
    <row r="807" spans="1:8" ht="24.95" customHeight="1">
      <c r="A807" s="103" t="s">
        <v>250</v>
      </c>
      <c r="B807" s="103" t="s">
        <v>251</v>
      </c>
      <c r="C807" s="103" t="s">
        <v>252</v>
      </c>
      <c r="D807" s="103" t="s">
        <v>253</v>
      </c>
      <c r="E807" s="97"/>
      <c r="F807" s="437">
        <v>2</v>
      </c>
      <c r="G807" s="437"/>
      <c r="H807" s="103" t="s">
        <v>232</v>
      </c>
    </row>
    <row r="808" spans="1:8" ht="24.95" customHeight="1">
      <c r="A808" s="103" t="s">
        <v>254</v>
      </c>
      <c r="B808" s="103" t="s">
        <v>255</v>
      </c>
      <c r="C808" s="103" t="s">
        <v>256</v>
      </c>
      <c r="D808" s="103" t="s">
        <v>257</v>
      </c>
      <c r="E808" s="97"/>
      <c r="F808" s="437">
        <v>1</v>
      </c>
      <c r="G808" s="437"/>
      <c r="H808" s="103" t="s">
        <v>258</v>
      </c>
    </row>
    <row r="809" spans="1:8" ht="24.95" customHeight="1">
      <c r="A809" s="103" t="s">
        <v>259</v>
      </c>
      <c r="B809" s="103" t="s">
        <v>260</v>
      </c>
      <c r="C809" s="103" t="s">
        <v>261</v>
      </c>
      <c r="D809" s="103" t="s">
        <v>262</v>
      </c>
      <c r="E809" s="104"/>
      <c r="F809" s="437"/>
      <c r="G809" s="437"/>
      <c r="H809" s="104"/>
    </row>
    <row r="810" spans="1:8" ht="59.25" customHeight="1">
      <c r="A810" s="438">
        <v>45206</v>
      </c>
      <c r="B810" s="439"/>
      <c r="C810" s="440" t="s">
        <v>141</v>
      </c>
      <c r="D810" s="441"/>
      <c r="E810" s="441"/>
      <c r="F810" s="441"/>
      <c r="G810" s="442" t="s">
        <v>142</v>
      </c>
      <c r="H810" s="439"/>
    </row>
    <row r="811" spans="1:8" ht="24.95" customHeight="1">
      <c r="A811" s="442" t="s">
        <v>49</v>
      </c>
      <c r="B811" s="456"/>
      <c r="C811" s="456"/>
      <c r="D811" s="456"/>
      <c r="E811" s="456"/>
      <c r="F811" s="456"/>
      <c r="G811" s="456"/>
      <c r="H811" s="456"/>
    </row>
    <row r="812" spans="1:8" ht="24.95" customHeight="1">
      <c r="A812" s="442" t="s">
        <v>50</v>
      </c>
      <c r="B812" s="456"/>
      <c r="C812" s="456"/>
      <c r="D812" s="456"/>
      <c r="E812" s="456"/>
      <c r="F812" s="456"/>
      <c r="G812" s="456"/>
      <c r="H812" s="456"/>
    </row>
    <row r="813" spans="1:8" ht="24.95" customHeight="1">
      <c r="A813" s="442" t="s">
        <v>51</v>
      </c>
      <c r="B813" s="456"/>
      <c r="C813" s="456"/>
      <c r="D813" s="456"/>
      <c r="E813" s="456"/>
      <c r="F813" s="456"/>
      <c r="G813" s="456"/>
      <c r="H813" s="456"/>
    </row>
    <row r="814" spans="1:8" ht="24.95" customHeight="1">
      <c r="A814" s="442" t="s">
        <v>130</v>
      </c>
      <c r="B814" s="456"/>
      <c r="C814" s="456"/>
      <c r="D814" s="456"/>
      <c r="E814" s="456"/>
      <c r="F814" s="456"/>
      <c r="G814" s="456"/>
      <c r="H814" s="456"/>
    </row>
    <row r="815" spans="1:8" ht="24.95" customHeight="1">
      <c r="A815" s="442" t="s">
        <v>131</v>
      </c>
      <c r="B815" s="456"/>
      <c r="C815" s="456"/>
      <c r="D815" s="456"/>
      <c r="E815" s="456"/>
      <c r="F815" s="456"/>
      <c r="G815" s="456"/>
      <c r="H815" s="456"/>
    </row>
    <row r="816" spans="1:8" ht="24.95" customHeight="1">
      <c r="A816" s="453" t="s">
        <v>55</v>
      </c>
      <c r="B816" s="454"/>
      <c r="C816" s="455" t="s">
        <v>56</v>
      </c>
      <c r="D816" s="456"/>
      <c r="E816" s="456"/>
      <c r="F816" s="77"/>
      <c r="G816" s="442"/>
      <c r="H816" s="456"/>
    </row>
    <row r="817" spans="1:8" ht="24.95" customHeight="1">
      <c r="A817" s="453" t="s">
        <v>4</v>
      </c>
      <c r="B817" s="454"/>
      <c r="C817" s="455" t="s">
        <v>327</v>
      </c>
      <c r="D817" s="456"/>
      <c r="E817" s="456"/>
      <c r="F817" s="78" t="s">
        <v>132</v>
      </c>
      <c r="G817" s="442">
        <v>19</v>
      </c>
      <c r="H817" s="456"/>
    </row>
    <row r="818" spans="1:8" ht="24.95" customHeight="1">
      <c r="A818" s="453" t="s">
        <v>133</v>
      </c>
      <c r="B818" s="454"/>
      <c r="C818" s="455" t="s">
        <v>328</v>
      </c>
      <c r="D818" s="456"/>
      <c r="E818" s="456"/>
      <c r="F818" s="77"/>
      <c r="G818" s="442"/>
      <c r="H818" s="456"/>
    </row>
    <row r="819" spans="1:8" ht="24.95" customHeight="1">
      <c r="A819" s="77" t="s">
        <v>134</v>
      </c>
      <c r="B819" s="77"/>
      <c r="C819" s="455" t="s">
        <v>329</v>
      </c>
      <c r="D819" s="456"/>
      <c r="E819" s="456"/>
      <c r="F819" s="77" t="s">
        <v>135</v>
      </c>
      <c r="G819" s="442">
        <v>1411</v>
      </c>
      <c r="H819" s="456"/>
    </row>
    <row r="820" spans="1:8" ht="24.95" customHeight="1">
      <c r="A820" s="442" t="s">
        <v>136</v>
      </c>
      <c r="B820" s="439"/>
      <c r="C820" s="439"/>
      <c r="D820" s="439"/>
      <c r="E820" s="439"/>
      <c r="F820" s="439"/>
      <c r="G820" s="439"/>
      <c r="H820" s="439"/>
    </row>
    <row r="821" spans="1:8" ht="24.95" customHeight="1">
      <c r="A821" s="442" t="s">
        <v>119</v>
      </c>
      <c r="B821" s="439"/>
      <c r="C821" s="439"/>
      <c r="D821" s="439"/>
      <c r="E821" s="439"/>
      <c r="F821" s="439"/>
      <c r="G821" s="439"/>
      <c r="H821" s="439"/>
    </row>
    <row r="822" spans="1:8" ht="24.95" customHeight="1">
      <c r="A822" s="450" t="s">
        <v>63</v>
      </c>
      <c r="B822" s="450" t="s">
        <v>64</v>
      </c>
      <c r="C822" s="451" t="s">
        <v>121</v>
      </c>
      <c r="D822" s="451" t="s">
        <v>137</v>
      </c>
      <c r="E822" s="451" t="s">
        <v>123</v>
      </c>
      <c r="F822" s="451" t="s">
        <v>124</v>
      </c>
      <c r="G822" s="451" t="s">
        <v>125</v>
      </c>
      <c r="H822" s="451" t="s">
        <v>12</v>
      </c>
    </row>
    <row r="823" spans="1:8" ht="24.95" customHeight="1">
      <c r="A823" s="439"/>
      <c r="B823" s="439"/>
      <c r="C823" s="452"/>
      <c r="D823" s="452"/>
      <c r="E823" s="452"/>
      <c r="F823" s="452"/>
      <c r="G823" s="452"/>
      <c r="H823" s="452"/>
    </row>
    <row r="824" spans="1:8" ht="24.95" customHeight="1">
      <c r="A824" s="439"/>
      <c r="B824" s="439"/>
      <c r="C824" s="452"/>
      <c r="D824" s="452"/>
      <c r="E824" s="452"/>
      <c r="F824" s="452"/>
      <c r="G824" s="452"/>
      <c r="H824" s="452"/>
    </row>
    <row r="825" spans="1:8" ht="24.95" customHeight="1">
      <c r="A825" s="79">
        <v>1</v>
      </c>
      <c r="B825" s="78" t="s">
        <v>5</v>
      </c>
      <c r="C825" s="86">
        <v>9.5</v>
      </c>
      <c r="D825" s="86">
        <v>5</v>
      </c>
      <c r="E825" s="86">
        <v>5</v>
      </c>
      <c r="F825" s="86">
        <v>76</v>
      </c>
      <c r="G825" s="105">
        <f t="shared" ref="G825:G829" si="37">C825+D825+E825+F825</f>
        <v>95.5</v>
      </c>
      <c r="H825" s="83" t="str">
        <f t="shared" ref="H825:H828" si="38">IF(G825&gt;=91,"A1",IF(G825&gt;=81,"A2",IF(G825&gt;=71,"B1",IF(G825&gt;=61,"B2",IF(G825&gt;=51,"C1",IF(G825&gt;=41,"C2",IF(G825&gt;=33,"D","E")))))))</f>
        <v>A1</v>
      </c>
    </row>
    <row r="826" spans="1:8" ht="24.95" customHeight="1">
      <c r="A826" s="79">
        <v>2</v>
      </c>
      <c r="B826" s="78" t="s">
        <v>6</v>
      </c>
      <c r="C826" s="85">
        <v>9.5</v>
      </c>
      <c r="D826" s="86">
        <v>5</v>
      </c>
      <c r="E826" s="86">
        <v>5</v>
      </c>
      <c r="F826" s="85">
        <v>77</v>
      </c>
      <c r="G826" s="105">
        <f t="shared" si="37"/>
        <v>96.5</v>
      </c>
      <c r="H826" s="83" t="str">
        <f t="shared" si="38"/>
        <v>A1</v>
      </c>
    </row>
    <row r="827" spans="1:8" ht="24.95" customHeight="1">
      <c r="A827" s="79">
        <v>3</v>
      </c>
      <c r="B827" s="78" t="s">
        <v>7</v>
      </c>
      <c r="C827" s="86">
        <v>9.75</v>
      </c>
      <c r="D827" s="86">
        <v>5</v>
      </c>
      <c r="E827" s="86">
        <v>5</v>
      </c>
      <c r="F827" s="86">
        <v>79</v>
      </c>
      <c r="G827" s="82">
        <f t="shared" si="37"/>
        <v>98.75</v>
      </c>
      <c r="H827" s="83" t="str">
        <f t="shared" si="38"/>
        <v>A1</v>
      </c>
    </row>
    <row r="828" spans="1:8" ht="24.95" customHeight="1">
      <c r="A828" s="79">
        <v>4</v>
      </c>
      <c r="B828" s="78" t="s">
        <v>8</v>
      </c>
      <c r="C828" s="85">
        <v>10</v>
      </c>
      <c r="D828" s="86">
        <v>5</v>
      </c>
      <c r="E828" s="86">
        <v>5</v>
      </c>
      <c r="F828" s="85">
        <v>78</v>
      </c>
      <c r="G828" s="87">
        <f t="shared" si="37"/>
        <v>98</v>
      </c>
      <c r="H828" s="83" t="str">
        <f t="shared" si="38"/>
        <v>A1</v>
      </c>
    </row>
    <row r="829" spans="1:8" ht="24.95" customHeight="1">
      <c r="A829" s="79">
        <v>5</v>
      </c>
      <c r="B829" s="88" t="s">
        <v>295</v>
      </c>
      <c r="C829" s="79"/>
      <c r="D829" s="89"/>
      <c r="E829" s="90"/>
      <c r="F829" s="79">
        <v>49</v>
      </c>
      <c r="G829" s="87">
        <f t="shared" si="37"/>
        <v>49</v>
      </c>
      <c r="H829" s="83"/>
    </row>
    <row r="830" spans="1:8" ht="24.95" customHeight="1">
      <c r="A830" s="79">
        <v>6</v>
      </c>
      <c r="B830" s="77" t="s">
        <v>138</v>
      </c>
      <c r="C830" s="91"/>
      <c r="D830" s="91"/>
      <c r="E830" s="91"/>
      <c r="F830" s="83" t="s">
        <v>225</v>
      </c>
      <c r="G830" s="87"/>
      <c r="H830" s="83"/>
    </row>
    <row r="831" spans="1:8" ht="24.95" customHeight="1">
      <c r="A831" s="79">
        <v>7</v>
      </c>
      <c r="B831" s="77" t="s">
        <v>139</v>
      </c>
      <c r="C831" s="91"/>
      <c r="D831" s="91"/>
      <c r="E831" s="91"/>
      <c r="F831" s="83" t="s">
        <v>225</v>
      </c>
      <c r="G831" s="87"/>
      <c r="H831" s="83"/>
    </row>
    <row r="832" spans="1:8" ht="24.95" customHeight="1">
      <c r="A832" s="77" t="s">
        <v>10</v>
      </c>
      <c r="B832" s="77"/>
      <c r="C832" s="91"/>
      <c r="D832" s="91"/>
      <c r="E832" s="91"/>
      <c r="F832" s="83"/>
      <c r="G832" s="82">
        <f>SUM(G825:G829)</f>
        <v>437.75</v>
      </c>
      <c r="H832" s="83"/>
    </row>
    <row r="833" spans="1:8" ht="24.95" customHeight="1">
      <c r="A833" s="77" t="s">
        <v>140</v>
      </c>
      <c r="B833" s="77"/>
      <c r="C833" s="91"/>
      <c r="D833" s="91"/>
      <c r="E833" s="91"/>
      <c r="F833" s="83"/>
      <c r="G833" s="82">
        <f>G832/450*100</f>
        <v>97.277777777777771</v>
      </c>
      <c r="H833" s="83" t="str">
        <f>IF(G833&gt;=91,"A1",IF(G833&gt;=81,"A2",IF(G833&gt;=71,"B1",IF(G833&gt;=61,"B2",IF(G833&gt;=51,"C1",IF(G833&gt;=41,"C2",IF(G833&gt;=33,"D","E")))))))</f>
        <v>A1</v>
      </c>
    </row>
    <row r="834" spans="1:8" ht="24.95" customHeight="1">
      <c r="A834" s="448" t="s">
        <v>279</v>
      </c>
      <c r="B834" s="439"/>
      <c r="C834" s="439"/>
      <c r="D834" s="439"/>
      <c r="E834" s="439"/>
      <c r="F834" s="439"/>
      <c r="G834" s="439"/>
      <c r="H834" s="439"/>
    </row>
    <row r="835" spans="1:8" ht="24.95" customHeight="1">
      <c r="A835" s="449" t="s">
        <v>227</v>
      </c>
      <c r="B835" s="449"/>
      <c r="C835" s="449"/>
      <c r="D835" s="449"/>
      <c r="E835" s="449"/>
      <c r="F835" s="449"/>
      <c r="G835" s="449"/>
      <c r="H835" s="449"/>
    </row>
    <row r="836" spans="1:8" ht="24.95" customHeight="1">
      <c r="A836" s="445" t="s">
        <v>228</v>
      </c>
      <c r="B836" s="445"/>
      <c r="C836" s="445"/>
      <c r="D836" s="445"/>
      <c r="E836" s="445"/>
      <c r="F836" s="445"/>
      <c r="G836" s="445"/>
      <c r="H836" s="445"/>
    </row>
    <row r="837" spans="1:8" ht="24.95" customHeight="1">
      <c r="A837" s="445" t="s">
        <v>229</v>
      </c>
      <c r="B837" s="445"/>
      <c r="C837" s="445"/>
      <c r="D837" s="445"/>
      <c r="E837" s="445"/>
      <c r="F837" s="445"/>
      <c r="G837" s="445" t="s">
        <v>230</v>
      </c>
      <c r="H837" s="445"/>
    </row>
    <row r="838" spans="1:8" ht="24.95" customHeight="1">
      <c r="A838" s="92" t="s">
        <v>231</v>
      </c>
      <c r="B838" s="92"/>
      <c r="C838" s="92"/>
      <c r="D838" s="92"/>
      <c r="E838" s="92"/>
      <c r="F838" s="93"/>
      <c r="G838" s="93" t="s">
        <v>236</v>
      </c>
      <c r="H838" s="93"/>
    </row>
    <row r="839" spans="1:8" ht="24.95" customHeight="1">
      <c r="A839" s="445" t="s">
        <v>233</v>
      </c>
      <c r="B839" s="445"/>
      <c r="C839" s="445"/>
      <c r="D839" s="445"/>
      <c r="E839" s="445"/>
      <c r="F839" s="445"/>
      <c r="G839" s="94"/>
      <c r="H839" s="94"/>
    </row>
    <row r="840" spans="1:8" ht="24.95" customHeight="1">
      <c r="A840" s="445" t="s">
        <v>229</v>
      </c>
      <c r="B840" s="445"/>
      <c r="C840" s="445"/>
      <c r="D840" s="445"/>
      <c r="E840" s="445"/>
      <c r="F840" s="445"/>
      <c r="G840" s="445" t="s">
        <v>230</v>
      </c>
      <c r="H840" s="445"/>
    </row>
    <row r="841" spans="1:8" ht="24.95" customHeight="1">
      <c r="A841" s="447" t="s">
        <v>234</v>
      </c>
      <c r="B841" s="447"/>
      <c r="C841" s="447"/>
      <c r="D841" s="447"/>
      <c r="E841" s="447"/>
      <c r="F841" s="447"/>
      <c r="G841" s="94" t="s">
        <v>232</v>
      </c>
      <c r="H841" s="94"/>
    </row>
    <row r="842" spans="1:8" ht="24.95" customHeight="1">
      <c r="A842" s="447" t="s">
        <v>235</v>
      </c>
      <c r="B842" s="447"/>
      <c r="C842" s="447"/>
      <c r="D842" s="447"/>
      <c r="E842" s="447"/>
      <c r="F842" s="447"/>
      <c r="G842" s="95" t="s">
        <v>236</v>
      </c>
      <c r="H842" s="93"/>
    </row>
    <row r="843" spans="1:8" ht="24.95" customHeight="1">
      <c r="A843" s="447" t="s">
        <v>237</v>
      </c>
      <c r="B843" s="447"/>
      <c r="C843" s="447"/>
      <c r="D843" s="447"/>
      <c r="E843" s="447"/>
      <c r="F843" s="447"/>
      <c r="G843" s="95" t="s">
        <v>236</v>
      </c>
      <c r="H843" s="93"/>
    </row>
    <row r="844" spans="1:8" ht="24.95" customHeight="1">
      <c r="A844" s="447" t="s">
        <v>238</v>
      </c>
      <c r="B844" s="447"/>
      <c r="C844" s="447"/>
      <c r="D844" s="447"/>
      <c r="E844" s="447"/>
      <c r="F844" s="447"/>
      <c r="G844" s="95" t="s">
        <v>236</v>
      </c>
      <c r="H844" s="93"/>
    </row>
    <row r="845" spans="1:8" ht="24.95" customHeight="1">
      <c r="A845" s="445" t="s">
        <v>239</v>
      </c>
      <c r="B845" s="445"/>
      <c r="C845" s="445"/>
      <c r="D845" s="445"/>
      <c r="E845" s="445"/>
      <c r="F845" s="445"/>
      <c r="G845" s="445"/>
      <c r="H845" s="445"/>
    </row>
    <row r="846" spans="1:8" ht="24.95" customHeight="1">
      <c r="A846" s="445" t="s">
        <v>229</v>
      </c>
      <c r="B846" s="445"/>
      <c r="C846" s="445"/>
      <c r="D846" s="445"/>
      <c r="E846" s="445"/>
      <c r="F846" s="445"/>
      <c r="G846" s="445"/>
      <c r="H846" s="445"/>
    </row>
    <row r="847" spans="1:8" ht="24.95" customHeight="1">
      <c r="A847" s="92" t="s">
        <v>240</v>
      </c>
      <c r="B847" s="445" t="s">
        <v>330</v>
      </c>
      <c r="C847" s="445"/>
      <c r="D847" s="445"/>
      <c r="E847" s="445"/>
      <c r="F847" s="445"/>
      <c r="G847" s="445"/>
      <c r="H847" s="445"/>
    </row>
    <row r="848" spans="1:8" ht="24.95" customHeight="1">
      <c r="A848" s="96" t="s">
        <v>195</v>
      </c>
      <c r="B848" s="443" t="s">
        <v>242</v>
      </c>
      <c r="C848" s="444"/>
      <c r="D848" s="444"/>
      <c r="E848" s="444"/>
      <c r="F848" s="444"/>
      <c r="G848" s="444"/>
      <c r="H848" s="444"/>
    </row>
    <row r="849" spans="1:8" ht="24.95" customHeight="1">
      <c r="A849" s="445" t="s">
        <v>243</v>
      </c>
      <c r="B849" s="445"/>
      <c r="C849" s="445"/>
      <c r="D849" s="445"/>
      <c r="E849" s="96"/>
      <c r="F849" s="97"/>
      <c r="G849" s="94" t="s">
        <v>244</v>
      </c>
      <c r="H849" s="97"/>
    </row>
    <row r="850" spans="1:8" ht="40.5" customHeight="1">
      <c r="A850" s="98" t="s">
        <v>245</v>
      </c>
      <c r="B850" s="99" t="s">
        <v>12</v>
      </c>
      <c r="C850" s="100" t="s">
        <v>245</v>
      </c>
      <c r="D850" s="99" t="s">
        <v>12</v>
      </c>
      <c r="E850" s="101"/>
      <c r="F850" s="446" t="s">
        <v>246</v>
      </c>
      <c r="G850" s="446"/>
      <c r="H850" s="102" t="s">
        <v>12</v>
      </c>
    </row>
    <row r="851" spans="1:8" ht="24.95" customHeight="1">
      <c r="A851" s="103" t="s">
        <v>247</v>
      </c>
      <c r="B851" s="103" t="s">
        <v>221</v>
      </c>
      <c r="C851" s="103" t="s">
        <v>248</v>
      </c>
      <c r="D851" s="103" t="s">
        <v>249</v>
      </c>
      <c r="E851" s="97"/>
      <c r="F851" s="437">
        <v>3</v>
      </c>
      <c r="G851" s="437"/>
      <c r="H851" s="103" t="s">
        <v>236</v>
      </c>
    </row>
    <row r="852" spans="1:8" ht="24.95" customHeight="1">
      <c r="A852" s="103" t="s">
        <v>250</v>
      </c>
      <c r="B852" s="103" t="s">
        <v>251</v>
      </c>
      <c r="C852" s="103" t="s">
        <v>252</v>
      </c>
      <c r="D852" s="103" t="s">
        <v>253</v>
      </c>
      <c r="E852" s="97"/>
      <c r="F852" s="437">
        <v>2</v>
      </c>
      <c r="G852" s="437"/>
      <c r="H852" s="103" t="s">
        <v>232</v>
      </c>
    </row>
    <row r="853" spans="1:8" ht="24.95" customHeight="1">
      <c r="A853" s="103" t="s">
        <v>254</v>
      </c>
      <c r="B853" s="103" t="s">
        <v>255</v>
      </c>
      <c r="C853" s="103" t="s">
        <v>256</v>
      </c>
      <c r="D853" s="103" t="s">
        <v>257</v>
      </c>
      <c r="E853" s="97"/>
      <c r="F853" s="437">
        <v>1</v>
      </c>
      <c r="G853" s="437"/>
      <c r="H853" s="103" t="s">
        <v>258</v>
      </c>
    </row>
    <row r="854" spans="1:8" ht="24.95" customHeight="1">
      <c r="A854" s="103" t="s">
        <v>259</v>
      </c>
      <c r="B854" s="103" t="s">
        <v>260</v>
      </c>
      <c r="C854" s="103" t="s">
        <v>261</v>
      </c>
      <c r="D854" s="103" t="s">
        <v>262</v>
      </c>
      <c r="E854" s="104"/>
      <c r="F854" s="437"/>
      <c r="G854" s="437"/>
      <c r="H854" s="104"/>
    </row>
    <row r="855" spans="1:8" ht="69.75" customHeight="1">
      <c r="A855" s="438">
        <v>45206</v>
      </c>
      <c r="B855" s="439"/>
      <c r="C855" s="440" t="s">
        <v>141</v>
      </c>
      <c r="D855" s="441"/>
      <c r="E855" s="441"/>
      <c r="F855" s="441"/>
      <c r="G855" s="442" t="s">
        <v>142</v>
      </c>
      <c r="H855" s="439"/>
    </row>
    <row r="856" spans="1:8" ht="24.95" customHeight="1">
      <c r="A856" s="442" t="s">
        <v>49</v>
      </c>
      <c r="B856" s="456"/>
      <c r="C856" s="456"/>
      <c r="D856" s="456"/>
      <c r="E856" s="456"/>
      <c r="F856" s="456"/>
      <c r="G856" s="456"/>
      <c r="H856" s="456"/>
    </row>
    <row r="857" spans="1:8" ht="24.95" customHeight="1">
      <c r="A857" s="442" t="s">
        <v>50</v>
      </c>
      <c r="B857" s="456"/>
      <c r="C857" s="456"/>
      <c r="D857" s="456"/>
      <c r="E857" s="456"/>
      <c r="F857" s="456"/>
      <c r="G857" s="456"/>
      <c r="H857" s="456"/>
    </row>
    <row r="858" spans="1:8" ht="24.95" customHeight="1">
      <c r="A858" s="442" t="s">
        <v>51</v>
      </c>
      <c r="B858" s="456"/>
      <c r="C858" s="456"/>
      <c r="D858" s="456"/>
      <c r="E858" s="456"/>
      <c r="F858" s="456"/>
      <c r="G858" s="456"/>
      <c r="H858" s="456"/>
    </row>
    <row r="859" spans="1:8" ht="24.95" customHeight="1">
      <c r="A859" s="442" t="s">
        <v>130</v>
      </c>
      <c r="B859" s="456"/>
      <c r="C859" s="456"/>
      <c r="D859" s="456"/>
      <c r="E859" s="456"/>
      <c r="F859" s="456"/>
      <c r="G859" s="456"/>
      <c r="H859" s="456"/>
    </row>
    <row r="860" spans="1:8" ht="24.95" customHeight="1">
      <c r="A860" s="442" t="s">
        <v>131</v>
      </c>
      <c r="B860" s="456"/>
      <c r="C860" s="456"/>
      <c r="D860" s="456"/>
      <c r="E860" s="456"/>
      <c r="F860" s="456"/>
      <c r="G860" s="456"/>
      <c r="H860" s="456"/>
    </row>
    <row r="861" spans="1:8" ht="24.95" customHeight="1">
      <c r="A861" s="453" t="s">
        <v>55</v>
      </c>
      <c r="B861" s="454"/>
      <c r="C861" s="455" t="s">
        <v>56</v>
      </c>
      <c r="D861" s="456"/>
      <c r="E861" s="456"/>
      <c r="F861" s="77"/>
      <c r="G861" s="442"/>
      <c r="H861" s="456"/>
    </row>
    <row r="862" spans="1:8" ht="24.95" customHeight="1">
      <c r="A862" s="453" t="s">
        <v>4</v>
      </c>
      <c r="B862" s="454"/>
      <c r="C862" s="455" t="s">
        <v>331</v>
      </c>
      <c r="D862" s="456"/>
      <c r="E862" s="456"/>
      <c r="F862" s="78" t="s">
        <v>132</v>
      </c>
      <c r="G862" s="442">
        <v>20</v>
      </c>
      <c r="H862" s="456"/>
    </row>
    <row r="863" spans="1:8" ht="24.95" customHeight="1">
      <c r="A863" s="453" t="s">
        <v>133</v>
      </c>
      <c r="B863" s="454"/>
      <c r="C863" s="455" t="s">
        <v>332</v>
      </c>
      <c r="D863" s="456"/>
      <c r="E863" s="456"/>
      <c r="F863" s="77"/>
      <c r="G863" s="442"/>
      <c r="H863" s="456"/>
    </row>
    <row r="864" spans="1:8" ht="24.95" customHeight="1">
      <c r="A864" s="77" t="s">
        <v>134</v>
      </c>
      <c r="B864" s="77"/>
      <c r="C864" s="455" t="s">
        <v>333</v>
      </c>
      <c r="D864" s="456"/>
      <c r="E864" s="456"/>
      <c r="F864" s="77" t="s">
        <v>135</v>
      </c>
      <c r="G864" s="442">
        <v>1402</v>
      </c>
      <c r="H864" s="456"/>
    </row>
    <row r="865" spans="1:8" ht="24.95" customHeight="1">
      <c r="A865" s="442" t="s">
        <v>136</v>
      </c>
      <c r="B865" s="439"/>
      <c r="C865" s="439"/>
      <c r="D865" s="439"/>
      <c r="E865" s="439"/>
      <c r="F865" s="439"/>
      <c r="G865" s="439"/>
      <c r="H865" s="439"/>
    </row>
    <row r="866" spans="1:8" ht="24.95" customHeight="1">
      <c r="A866" s="442" t="s">
        <v>119</v>
      </c>
      <c r="B866" s="439"/>
      <c r="C866" s="439"/>
      <c r="D866" s="439"/>
      <c r="E866" s="439"/>
      <c r="F866" s="439"/>
      <c r="G866" s="439"/>
      <c r="H866" s="439"/>
    </row>
    <row r="867" spans="1:8" ht="24.95" customHeight="1">
      <c r="A867" s="450" t="s">
        <v>63</v>
      </c>
      <c r="B867" s="450" t="s">
        <v>64</v>
      </c>
      <c r="C867" s="451" t="s">
        <v>121</v>
      </c>
      <c r="D867" s="451" t="s">
        <v>137</v>
      </c>
      <c r="E867" s="451" t="s">
        <v>123</v>
      </c>
      <c r="F867" s="451" t="s">
        <v>124</v>
      </c>
      <c r="G867" s="451" t="s">
        <v>125</v>
      </c>
      <c r="H867" s="451" t="s">
        <v>12</v>
      </c>
    </row>
    <row r="868" spans="1:8" ht="24.95" customHeight="1">
      <c r="A868" s="439"/>
      <c r="B868" s="439"/>
      <c r="C868" s="452"/>
      <c r="D868" s="452"/>
      <c r="E868" s="452"/>
      <c r="F868" s="452"/>
      <c r="G868" s="452"/>
      <c r="H868" s="452"/>
    </row>
    <row r="869" spans="1:8" ht="24.95" customHeight="1">
      <c r="A869" s="439"/>
      <c r="B869" s="439"/>
      <c r="C869" s="452"/>
      <c r="D869" s="452"/>
      <c r="E869" s="452"/>
      <c r="F869" s="452"/>
      <c r="G869" s="452"/>
      <c r="H869" s="452"/>
    </row>
    <row r="870" spans="1:8" ht="24.95" customHeight="1">
      <c r="A870" s="79">
        <v>1</v>
      </c>
      <c r="B870" s="78" t="s">
        <v>5</v>
      </c>
      <c r="C870" s="86">
        <v>8.5</v>
      </c>
      <c r="D870" s="86">
        <v>5</v>
      </c>
      <c r="E870" s="86">
        <v>4</v>
      </c>
      <c r="F870" s="86">
        <v>65</v>
      </c>
      <c r="G870" s="105">
        <f t="shared" ref="G870:G874" si="39">C870+D870+E870+F870</f>
        <v>82.5</v>
      </c>
      <c r="H870" s="83" t="str">
        <f t="shared" ref="H870:H873" si="40">IF(G870&gt;=91,"A1",IF(G870&gt;=81,"A2",IF(G870&gt;=71,"B1",IF(G870&gt;=61,"B2",IF(G870&gt;=51,"C1",IF(G870&gt;=41,"C2",IF(G870&gt;=33,"D","E")))))))</f>
        <v>A2</v>
      </c>
    </row>
    <row r="871" spans="1:8" ht="24.95" customHeight="1">
      <c r="A871" s="79">
        <v>2</v>
      </c>
      <c r="B871" s="78" t="s">
        <v>6</v>
      </c>
      <c r="C871" s="85">
        <v>8.75</v>
      </c>
      <c r="D871" s="86">
        <v>5</v>
      </c>
      <c r="E871" s="86">
        <v>4</v>
      </c>
      <c r="F871" s="85">
        <v>62</v>
      </c>
      <c r="G871" s="82">
        <v>79.75</v>
      </c>
      <c r="H871" s="83" t="str">
        <f t="shared" si="40"/>
        <v>B1</v>
      </c>
    </row>
    <row r="872" spans="1:8" ht="24.95" customHeight="1">
      <c r="A872" s="79">
        <v>3</v>
      </c>
      <c r="B872" s="78" t="s">
        <v>7</v>
      </c>
      <c r="C872" s="86">
        <v>8.75</v>
      </c>
      <c r="D872" s="86">
        <v>5</v>
      </c>
      <c r="E872" s="86">
        <v>4</v>
      </c>
      <c r="F872" s="86">
        <v>73</v>
      </c>
      <c r="G872" s="82">
        <f t="shared" si="39"/>
        <v>90.75</v>
      </c>
      <c r="H872" s="83" t="str">
        <f t="shared" si="40"/>
        <v>A2</v>
      </c>
    </row>
    <row r="873" spans="1:8" ht="24.95" customHeight="1">
      <c r="A873" s="79">
        <v>4</v>
      </c>
      <c r="B873" s="78" t="s">
        <v>8</v>
      </c>
      <c r="C873" s="85">
        <v>9.25</v>
      </c>
      <c r="D873" s="86">
        <v>5</v>
      </c>
      <c r="E873" s="86">
        <v>4</v>
      </c>
      <c r="F873" s="85">
        <v>65</v>
      </c>
      <c r="G873" s="82">
        <f t="shared" si="39"/>
        <v>83.25</v>
      </c>
      <c r="H873" s="83" t="str">
        <f t="shared" si="40"/>
        <v>A2</v>
      </c>
    </row>
    <row r="874" spans="1:8" ht="24.95" customHeight="1">
      <c r="A874" s="79">
        <v>5</v>
      </c>
      <c r="B874" s="88" t="s">
        <v>224</v>
      </c>
      <c r="C874" s="79"/>
      <c r="D874" s="89"/>
      <c r="E874" s="90"/>
      <c r="F874" s="79">
        <v>43</v>
      </c>
      <c r="G874" s="87">
        <f t="shared" si="39"/>
        <v>43</v>
      </c>
      <c r="H874" s="83"/>
    </row>
    <row r="875" spans="1:8" ht="24.95" customHeight="1">
      <c r="A875" s="79">
        <v>6</v>
      </c>
      <c r="B875" s="77" t="s">
        <v>138</v>
      </c>
      <c r="C875" s="91"/>
      <c r="D875" s="91"/>
      <c r="E875" s="91"/>
      <c r="F875" s="83" t="s">
        <v>225</v>
      </c>
      <c r="G875" s="87"/>
      <c r="H875" s="83"/>
    </row>
    <row r="876" spans="1:8" ht="24.95" customHeight="1">
      <c r="A876" s="79">
        <v>7</v>
      </c>
      <c r="B876" s="77" t="s">
        <v>139</v>
      </c>
      <c r="C876" s="91"/>
      <c r="D876" s="91"/>
      <c r="E876" s="91"/>
      <c r="F876" s="83" t="s">
        <v>276</v>
      </c>
      <c r="G876" s="87"/>
      <c r="H876" s="83"/>
    </row>
    <row r="877" spans="1:8" ht="24.95" customHeight="1">
      <c r="A877" s="77" t="s">
        <v>10</v>
      </c>
      <c r="B877" s="77"/>
      <c r="C877" s="91"/>
      <c r="D877" s="91"/>
      <c r="E877" s="91"/>
      <c r="F877" s="83"/>
      <c r="G877" s="82">
        <f>SUM(G870:G874)</f>
        <v>379.25</v>
      </c>
      <c r="H877" s="83"/>
    </row>
    <row r="878" spans="1:8" ht="24.95" customHeight="1">
      <c r="A878" s="77" t="s">
        <v>140</v>
      </c>
      <c r="B878" s="77"/>
      <c r="C878" s="91"/>
      <c r="D878" s="91"/>
      <c r="E878" s="91"/>
      <c r="F878" s="83"/>
      <c r="G878" s="82">
        <f>G877/450*100</f>
        <v>84.277777777777771</v>
      </c>
      <c r="H878" s="83" t="str">
        <f>IF(G878&gt;=91,"A1",IF(G878&gt;=81,"A2",IF(G878&gt;=71,"B1",IF(G878&gt;=61,"B2",IF(G878&gt;=51,"C1",IF(G878&gt;=41,"C2",IF(G878&gt;=33,"D","E")))))))</f>
        <v>A2</v>
      </c>
    </row>
    <row r="879" spans="1:8" ht="24.95" customHeight="1">
      <c r="A879" s="448" t="s">
        <v>287</v>
      </c>
      <c r="B879" s="439"/>
      <c r="C879" s="439"/>
      <c r="D879" s="439"/>
      <c r="E879" s="439"/>
      <c r="F879" s="439"/>
      <c r="G879" s="439"/>
      <c r="H879" s="439"/>
    </row>
    <row r="880" spans="1:8" ht="24.95" customHeight="1">
      <c r="A880" s="449" t="s">
        <v>227</v>
      </c>
      <c r="B880" s="449"/>
      <c r="C880" s="449"/>
      <c r="D880" s="449"/>
      <c r="E880" s="449"/>
      <c r="F880" s="449"/>
      <c r="G880" s="449"/>
      <c r="H880" s="449"/>
    </row>
    <row r="881" spans="1:8" ht="24.95" customHeight="1">
      <c r="A881" s="445" t="s">
        <v>228</v>
      </c>
      <c r="B881" s="445"/>
      <c r="C881" s="445"/>
      <c r="D881" s="445"/>
      <c r="E881" s="445"/>
      <c r="F881" s="445"/>
      <c r="G881" s="445"/>
      <c r="H881" s="445"/>
    </row>
    <row r="882" spans="1:8" ht="24.95" customHeight="1">
      <c r="A882" s="445" t="s">
        <v>229</v>
      </c>
      <c r="B882" s="445"/>
      <c r="C882" s="445"/>
      <c r="D882" s="445"/>
      <c r="E882" s="445"/>
      <c r="F882" s="445"/>
      <c r="G882" s="445" t="s">
        <v>230</v>
      </c>
      <c r="H882" s="445"/>
    </row>
    <row r="883" spans="1:8" ht="24.95" customHeight="1">
      <c r="A883" s="92" t="s">
        <v>231</v>
      </c>
      <c r="B883" s="92"/>
      <c r="C883" s="92"/>
      <c r="D883" s="92"/>
      <c r="E883" s="92"/>
      <c r="F883" s="93"/>
      <c r="G883" s="93" t="s">
        <v>236</v>
      </c>
      <c r="H883" s="93"/>
    </row>
    <row r="884" spans="1:8" ht="24.95" customHeight="1">
      <c r="A884" s="445" t="s">
        <v>233</v>
      </c>
      <c r="B884" s="445"/>
      <c r="C884" s="445"/>
      <c r="D884" s="445"/>
      <c r="E884" s="445"/>
      <c r="F884" s="445"/>
      <c r="G884" s="94"/>
      <c r="H884" s="94"/>
    </row>
    <row r="885" spans="1:8" ht="24.95" customHeight="1">
      <c r="A885" s="445" t="s">
        <v>229</v>
      </c>
      <c r="B885" s="445"/>
      <c r="C885" s="445"/>
      <c r="D885" s="445"/>
      <c r="E885" s="445"/>
      <c r="F885" s="445"/>
      <c r="G885" s="445" t="s">
        <v>230</v>
      </c>
      <c r="H885" s="445"/>
    </row>
    <row r="886" spans="1:8" ht="24.95" customHeight="1">
      <c r="A886" s="447" t="s">
        <v>234</v>
      </c>
      <c r="B886" s="447"/>
      <c r="C886" s="447"/>
      <c r="D886" s="447"/>
      <c r="E886" s="447"/>
      <c r="F886" s="447"/>
      <c r="G886" s="94" t="s">
        <v>232</v>
      </c>
      <c r="H886" s="94"/>
    </row>
    <row r="887" spans="1:8" ht="24.95" customHeight="1">
      <c r="A887" s="447" t="s">
        <v>235</v>
      </c>
      <c r="B887" s="447"/>
      <c r="C887" s="447"/>
      <c r="D887" s="447"/>
      <c r="E887" s="447"/>
      <c r="F887" s="447"/>
      <c r="G887" s="95" t="s">
        <v>236</v>
      </c>
      <c r="H887" s="93"/>
    </row>
    <row r="888" spans="1:8" ht="24.95" customHeight="1">
      <c r="A888" s="447" t="s">
        <v>237</v>
      </c>
      <c r="B888" s="447"/>
      <c r="C888" s="447"/>
      <c r="D888" s="447"/>
      <c r="E888" s="447"/>
      <c r="F888" s="447"/>
      <c r="G888" s="95" t="s">
        <v>236</v>
      </c>
      <c r="H888" s="93"/>
    </row>
    <row r="889" spans="1:8" ht="24.95" customHeight="1">
      <c r="A889" s="447" t="s">
        <v>238</v>
      </c>
      <c r="B889" s="457"/>
      <c r="C889" s="457"/>
      <c r="D889" s="457"/>
      <c r="E889" s="457"/>
      <c r="F889" s="457"/>
      <c r="G889" s="71" t="s">
        <v>236</v>
      </c>
      <c r="H889" s="71"/>
    </row>
    <row r="890" spans="1:8" ht="24.95" customHeight="1">
      <c r="A890" s="445" t="s">
        <v>239</v>
      </c>
      <c r="B890" s="445"/>
      <c r="C890" s="445"/>
      <c r="D890" s="445"/>
      <c r="E890" s="445"/>
      <c r="F890" s="445"/>
      <c r="G890" s="445"/>
      <c r="H890" s="445"/>
    </row>
    <row r="891" spans="1:8" ht="24.95" customHeight="1">
      <c r="A891" s="445" t="s">
        <v>229</v>
      </c>
      <c r="B891" s="445"/>
      <c r="C891" s="445"/>
      <c r="D891" s="445"/>
      <c r="E891" s="445"/>
      <c r="F891" s="445"/>
      <c r="G891" s="445"/>
      <c r="H891" s="445"/>
    </row>
    <row r="892" spans="1:8" ht="24.95" customHeight="1">
      <c r="A892" s="92" t="s">
        <v>240</v>
      </c>
      <c r="B892" s="445" t="s">
        <v>334</v>
      </c>
      <c r="C892" s="445"/>
      <c r="D892" s="445"/>
      <c r="E892" s="445"/>
      <c r="F892" s="445"/>
      <c r="G892" s="445"/>
      <c r="H892" s="445"/>
    </row>
    <row r="893" spans="1:8" ht="24.95" customHeight="1">
      <c r="A893" s="96" t="s">
        <v>195</v>
      </c>
      <c r="B893" s="443" t="s">
        <v>242</v>
      </c>
      <c r="C893" s="444"/>
      <c r="D893" s="444"/>
      <c r="E893" s="444"/>
      <c r="F893" s="444"/>
      <c r="G893" s="444"/>
      <c r="H893" s="444"/>
    </row>
    <row r="894" spans="1:8" ht="24.95" customHeight="1">
      <c r="A894" s="445" t="s">
        <v>243</v>
      </c>
      <c r="B894" s="445"/>
      <c r="C894" s="445"/>
      <c r="D894" s="445"/>
      <c r="E894" s="96"/>
      <c r="F894" s="97"/>
      <c r="G894" s="94" t="s">
        <v>244</v>
      </c>
      <c r="H894" s="97"/>
    </row>
    <row r="895" spans="1:8" ht="40.5" customHeight="1">
      <c r="A895" s="98" t="s">
        <v>245</v>
      </c>
      <c r="B895" s="99" t="s">
        <v>12</v>
      </c>
      <c r="C895" s="100" t="s">
        <v>245</v>
      </c>
      <c r="D895" s="99" t="s">
        <v>12</v>
      </c>
      <c r="E895" s="101"/>
      <c r="F895" s="446" t="s">
        <v>246</v>
      </c>
      <c r="G895" s="446"/>
      <c r="H895" s="102" t="s">
        <v>12</v>
      </c>
    </row>
    <row r="896" spans="1:8" ht="24.95" customHeight="1">
      <c r="A896" s="103" t="s">
        <v>247</v>
      </c>
      <c r="B896" s="103" t="s">
        <v>221</v>
      </c>
      <c r="C896" s="103" t="s">
        <v>248</v>
      </c>
      <c r="D896" s="103" t="s">
        <v>249</v>
      </c>
      <c r="E896" s="97"/>
      <c r="F896" s="437">
        <v>3</v>
      </c>
      <c r="G896" s="437"/>
      <c r="H896" s="103" t="s">
        <v>236</v>
      </c>
    </row>
    <row r="897" spans="1:8" ht="24.95" customHeight="1">
      <c r="A897" s="103" t="s">
        <v>250</v>
      </c>
      <c r="B897" s="103" t="s">
        <v>251</v>
      </c>
      <c r="C897" s="103" t="s">
        <v>252</v>
      </c>
      <c r="D897" s="103" t="s">
        <v>253</v>
      </c>
      <c r="E897" s="97"/>
      <c r="F897" s="437">
        <v>2</v>
      </c>
      <c r="G897" s="437"/>
      <c r="H897" s="103" t="s">
        <v>232</v>
      </c>
    </row>
    <row r="898" spans="1:8" ht="24.95" customHeight="1">
      <c r="A898" s="103" t="s">
        <v>254</v>
      </c>
      <c r="B898" s="103" t="s">
        <v>255</v>
      </c>
      <c r="C898" s="103" t="s">
        <v>256</v>
      </c>
      <c r="D898" s="103" t="s">
        <v>257</v>
      </c>
      <c r="E898" s="97"/>
      <c r="F898" s="437">
        <v>1</v>
      </c>
      <c r="G898" s="437"/>
      <c r="H898" s="103" t="s">
        <v>258</v>
      </c>
    </row>
    <row r="899" spans="1:8" ht="24.95" customHeight="1">
      <c r="A899" s="103" t="s">
        <v>259</v>
      </c>
      <c r="B899" s="103" t="s">
        <v>260</v>
      </c>
      <c r="C899" s="103" t="s">
        <v>261</v>
      </c>
      <c r="D899" s="103" t="s">
        <v>262</v>
      </c>
      <c r="E899" s="104"/>
      <c r="F899" s="437"/>
      <c r="G899" s="437"/>
      <c r="H899" s="104"/>
    </row>
    <row r="900" spans="1:8" ht="57" customHeight="1">
      <c r="A900" s="438">
        <v>45206</v>
      </c>
      <c r="B900" s="439"/>
      <c r="C900" s="440" t="s">
        <v>141</v>
      </c>
      <c r="D900" s="441"/>
      <c r="E900" s="441"/>
      <c r="F900" s="441"/>
      <c r="G900" s="442" t="s">
        <v>142</v>
      </c>
      <c r="H900" s="439"/>
    </row>
    <row r="901" spans="1:8" ht="24.95" customHeight="1">
      <c r="A901" s="442" t="s">
        <v>49</v>
      </c>
      <c r="B901" s="456"/>
      <c r="C901" s="456"/>
      <c r="D901" s="456"/>
      <c r="E901" s="456"/>
      <c r="F901" s="456"/>
      <c r="G901" s="456"/>
      <c r="H901" s="456"/>
    </row>
    <row r="902" spans="1:8" ht="24.95" customHeight="1">
      <c r="A902" s="442" t="s">
        <v>50</v>
      </c>
      <c r="B902" s="456"/>
      <c r="C902" s="456"/>
      <c r="D902" s="456"/>
      <c r="E902" s="456"/>
      <c r="F902" s="456"/>
      <c r="G902" s="456"/>
      <c r="H902" s="456"/>
    </row>
    <row r="903" spans="1:8" ht="24.95" customHeight="1">
      <c r="A903" s="442" t="s">
        <v>51</v>
      </c>
      <c r="B903" s="456"/>
      <c r="C903" s="456"/>
      <c r="D903" s="456"/>
      <c r="E903" s="456"/>
      <c r="F903" s="456"/>
      <c r="G903" s="456"/>
      <c r="H903" s="456"/>
    </row>
    <row r="904" spans="1:8" ht="24.95" customHeight="1">
      <c r="A904" s="442" t="s">
        <v>130</v>
      </c>
      <c r="B904" s="456"/>
      <c r="C904" s="456"/>
      <c r="D904" s="456"/>
      <c r="E904" s="456"/>
      <c r="F904" s="456"/>
      <c r="G904" s="456"/>
      <c r="H904" s="456"/>
    </row>
    <row r="905" spans="1:8" ht="24.95" customHeight="1">
      <c r="A905" s="442" t="s">
        <v>131</v>
      </c>
      <c r="B905" s="456"/>
      <c r="C905" s="456"/>
      <c r="D905" s="456"/>
      <c r="E905" s="456"/>
      <c r="F905" s="456"/>
      <c r="G905" s="456"/>
      <c r="H905" s="456"/>
    </row>
    <row r="906" spans="1:8" ht="24.95" customHeight="1">
      <c r="A906" s="453" t="s">
        <v>55</v>
      </c>
      <c r="B906" s="454"/>
      <c r="C906" s="455" t="s">
        <v>56</v>
      </c>
      <c r="D906" s="456"/>
      <c r="E906" s="456"/>
      <c r="F906" s="77"/>
      <c r="G906" s="442"/>
      <c r="H906" s="456"/>
    </row>
    <row r="907" spans="1:8" ht="24.95" customHeight="1">
      <c r="A907" s="453" t="s">
        <v>4</v>
      </c>
      <c r="B907" s="454"/>
      <c r="C907" s="455" t="s">
        <v>33</v>
      </c>
      <c r="D907" s="456"/>
      <c r="E907" s="456"/>
      <c r="F907" s="78" t="s">
        <v>132</v>
      </c>
      <c r="G907" s="442">
        <v>21</v>
      </c>
      <c r="H907" s="456"/>
    </row>
    <row r="908" spans="1:8" ht="24.95" customHeight="1">
      <c r="A908" s="453" t="s">
        <v>133</v>
      </c>
      <c r="B908" s="454"/>
      <c r="C908" s="455" t="s">
        <v>114</v>
      </c>
      <c r="D908" s="456"/>
      <c r="E908" s="456"/>
      <c r="F908" s="77"/>
      <c r="G908" s="442"/>
      <c r="H908" s="456"/>
    </row>
    <row r="909" spans="1:8" ht="24.95" customHeight="1">
      <c r="A909" s="77" t="s">
        <v>134</v>
      </c>
      <c r="B909" s="77"/>
      <c r="C909" s="455" t="s">
        <v>113</v>
      </c>
      <c r="D909" s="456"/>
      <c r="E909" s="456"/>
      <c r="F909" s="77" t="s">
        <v>135</v>
      </c>
      <c r="G909" s="442">
        <v>1354</v>
      </c>
      <c r="H909" s="456"/>
    </row>
    <row r="910" spans="1:8" ht="24.95" customHeight="1">
      <c r="A910" s="442" t="s">
        <v>136</v>
      </c>
      <c r="B910" s="439"/>
      <c r="C910" s="439"/>
      <c r="D910" s="439"/>
      <c r="E910" s="439"/>
      <c r="F910" s="439"/>
      <c r="G910" s="439"/>
      <c r="H910" s="439"/>
    </row>
    <row r="911" spans="1:8" ht="24.95" customHeight="1">
      <c r="A911" s="442" t="s">
        <v>119</v>
      </c>
      <c r="B911" s="439"/>
      <c r="C911" s="439"/>
      <c r="D911" s="439"/>
      <c r="E911" s="439"/>
      <c r="F911" s="439"/>
      <c r="G911" s="439"/>
      <c r="H911" s="439"/>
    </row>
    <row r="912" spans="1:8" ht="24.95" customHeight="1">
      <c r="A912" s="450" t="s">
        <v>63</v>
      </c>
      <c r="B912" s="450" t="s">
        <v>64</v>
      </c>
      <c r="C912" s="451" t="s">
        <v>121</v>
      </c>
      <c r="D912" s="451" t="s">
        <v>137</v>
      </c>
      <c r="E912" s="451" t="s">
        <v>123</v>
      </c>
      <c r="F912" s="451" t="s">
        <v>124</v>
      </c>
      <c r="G912" s="451" t="s">
        <v>125</v>
      </c>
      <c r="H912" s="451" t="s">
        <v>12</v>
      </c>
    </row>
    <row r="913" spans="1:8" ht="24.95" customHeight="1">
      <c r="A913" s="439"/>
      <c r="B913" s="439"/>
      <c r="C913" s="452"/>
      <c r="D913" s="452"/>
      <c r="E913" s="452"/>
      <c r="F913" s="452"/>
      <c r="G913" s="452"/>
      <c r="H913" s="452"/>
    </row>
    <row r="914" spans="1:8" ht="24.95" customHeight="1">
      <c r="A914" s="439"/>
      <c r="B914" s="439"/>
      <c r="C914" s="452"/>
      <c r="D914" s="452"/>
      <c r="E914" s="452"/>
      <c r="F914" s="452"/>
      <c r="G914" s="452"/>
      <c r="H914" s="452"/>
    </row>
    <row r="915" spans="1:8" ht="24.95" customHeight="1">
      <c r="A915" s="79">
        <v>1</v>
      </c>
      <c r="B915" s="78" t="s">
        <v>5</v>
      </c>
      <c r="C915" s="86">
        <v>8.25</v>
      </c>
      <c r="D915" s="86">
        <v>5</v>
      </c>
      <c r="E915" s="86">
        <v>5</v>
      </c>
      <c r="F915" s="86">
        <v>68</v>
      </c>
      <c r="G915" s="82">
        <f t="shared" ref="G915:G919" si="41">C915+D915+E915+F915</f>
        <v>86.25</v>
      </c>
      <c r="H915" s="83" t="str">
        <f t="shared" ref="H915:H918" si="42">IF(G915&gt;=91,"A1",IF(G915&gt;=81,"A2",IF(G915&gt;=71,"B1",IF(G915&gt;=61,"B2",IF(G915&gt;=51,"C1",IF(G915&gt;=41,"C2",IF(G915&gt;=33,"D","E")))))))</f>
        <v>A2</v>
      </c>
    </row>
    <row r="916" spans="1:8" ht="24.95" customHeight="1">
      <c r="A916" s="79">
        <v>2</v>
      </c>
      <c r="B916" s="78" t="s">
        <v>6</v>
      </c>
      <c r="C916" s="85">
        <v>9</v>
      </c>
      <c r="D916" s="86">
        <v>5</v>
      </c>
      <c r="E916" s="86">
        <v>5</v>
      </c>
      <c r="F916" s="85">
        <v>76</v>
      </c>
      <c r="G916" s="87">
        <f t="shared" si="41"/>
        <v>95</v>
      </c>
      <c r="H916" s="83" t="str">
        <f t="shared" si="42"/>
        <v>A1</v>
      </c>
    </row>
    <row r="917" spans="1:8" ht="24.95" customHeight="1">
      <c r="A917" s="79">
        <v>3</v>
      </c>
      <c r="B917" s="78" t="s">
        <v>7</v>
      </c>
      <c r="C917" s="86">
        <v>9.5</v>
      </c>
      <c r="D917" s="86">
        <v>5</v>
      </c>
      <c r="E917" s="86">
        <v>5</v>
      </c>
      <c r="F917" s="86">
        <v>77</v>
      </c>
      <c r="G917" s="105">
        <f t="shared" si="41"/>
        <v>96.5</v>
      </c>
      <c r="H917" s="83" t="str">
        <f t="shared" si="42"/>
        <v>A1</v>
      </c>
    </row>
    <row r="918" spans="1:8" ht="24.95" customHeight="1">
      <c r="A918" s="79">
        <v>4</v>
      </c>
      <c r="B918" s="78" t="s">
        <v>8</v>
      </c>
      <c r="C918" s="85">
        <v>9.5</v>
      </c>
      <c r="D918" s="86">
        <v>5</v>
      </c>
      <c r="E918" s="86">
        <v>5</v>
      </c>
      <c r="F918" s="85">
        <v>73</v>
      </c>
      <c r="G918" s="105">
        <f t="shared" si="41"/>
        <v>92.5</v>
      </c>
      <c r="H918" s="83" t="str">
        <f t="shared" si="42"/>
        <v>A1</v>
      </c>
    </row>
    <row r="919" spans="1:8" ht="24.95" customHeight="1">
      <c r="A919" s="79">
        <v>5</v>
      </c>
      <c r="B919" s="88" t="s">
        <v>295</v>
      </c>
      <c r="C919" s="79"/>
      <c r="D919" s="89"/>
      <c r="E919" s="90"/>
      <c r="F919" s="79">
        <v>41</v>
      </c>
      <c r="G919" s="87">
        <f t="shared" si="41"/>
        <v>41</v>
      </c>
      <c r="H919" s="83"/>
    </row>
    <row r="920" spans="1:8" ht="24.95" customHeight="1">
      <c r="A920" s="79">
        <v>6</v>
      </c>
      <c r="B920" s="77" t="s">
        <v>138</v>
      </c>
      <c r="C920" s="91"/>
      <c r="D920" s="91"/>
      <c r="E920" s="91"/>
      <c r="F920" s="83" t="s">
        <v>225</v>
      </c>
      <c r="G920" s="87"/>
      <c r="H920" s="83"/>
    </row>
    <row r="921" spans="1:8" ht="24.95" customHeight="1">
      <c r="A921" s="79">
        <v>7</v>
      </c>
      <c r="B921" s="77" t="s">
        <v>139</v>
      </c>
      <c r="C921" s="91"/>
      <c r="D921" s="91"/>
      <c r="E921" s="91"/>
      <c r="F921" s="83" t="s">
        <v>225</v>
      </c>
      <c r="G921" s="87"/>
      <c r="H921" s="83"/>
    </row>
    <row r="922" spans="1:8" ht="24.95" customHeight="1">
      <c r="A922" s="77" t="s">
        <v>10</v>
      </c>
      <c r="B922" s="77"/>
      <c r="C922" s="91"/>
      <c r="D922" s="91"/>
      <c r="E922" s="91"/>
      <c r="F922" s="83"/>
      <c r="G922" s="82">
        <f>SUM(G915:G919)</f>
        <v>411.25</v>
      </c>
      <c r="H922" s="83"/>
    </row>
    <row r="923" spans="1:8" ht="24.95" customHeight="1">
      <c r="A923" s="77" t="s">
        <v>140</v>
      </c>
      <c r="B923" s="77"/>
      <c r="C923" s="91"/>
      <c r="D923" s="91"/>
      <c r="E923" s="91"/>
      <c r="F923" s="83"/>
      <c r="G923" s="82">
        <f>G922/450*100</f>
        <v>91.388888888888886</v>
      </c>
      <c r="H923" s="83" t="str">
        <f>IF(G923&gt;=91,"A1",IF(G923&gt;=81,"A2",IF(G923&gt;=71,"B1",IF(G923&gt;=61,"B2",IF(G923&gt;=51,"C1",IF(G923&gt;=41,"C2",IF(G923&gt;=33,"D","E")))))))</f>
        <v>A1</v>
      </c>
    </row>
    <row r="924" spans="1:8" ht="24.95" customHeight="1">
      <c r="A924" s="448" t="s">
        <v>264</v>
      </c>
      <c r="B924" s="439"/>
      <c r="C924" s="439"/>
      <c r="D924" s="439"/>
      <c r="E924" s="439"/>
      <c r="F924" s="439"/>
      <c r="G924" s="439"/>
      <c r="H924" s="439"/>
    </row>
    <row r="925" spans="1:8" ht="24.95" customHeight="1">
      <c r="A925" s="449" t="s">
        <v>227</v>
      </c>
      <c r="B925" s="449"/>
      <c r="C925" s="449"/>
      <c r="D925" s="449"/>
      <c r="E925" s="449"/>
      <c r="F925" s="449"/>
      <c r="G925" s="449"/>
      <c r="H925" s="449"/>
    </row>
    <row r="926" spans="1:8" ht="24.95" customHeight="1">
      <c r="A926" s="445" t="s">
        <v>228</v>
      </c>
      <c r="B926" s="445"/>
      <c r="C926" s="445"/>
      <c r="D926" s="445"/>
      <c r="E926" s="445"/>
      <c r="F926" s="445"/>
      <c r="G926" s="445"/>
      <c r="H926" s="445"/>
    </row>
    <row r="927" spans="1:8" ht="24.95" customHeight="1">
      <c r="A927" s="445" t="s">
        <v>229</v>
      </c>
      <c r="B927" s="445"/>
      <c r="C927" s="445"/>
      <c r="D927" s="445"/>
      <c r="E927" s="445"/>
      <c r="F927" s="445"/>
      <c r="G927" s="445" t="s">
        <v>230</v>
      </c>
      <c r="H927" s="445"/>
    </row>
    <row r="928" spans="1:8" ht="24.95" customHeight="1">
      <c r="A928" s="92" t="s">
        <v>231</v>
      </c>
      <c r="B928" s="92"/>
      <c r="C928" s="92"/>
      <c r="D928" s="92"/>
      <c r="E928" s="92"/>
      <c r="F928" s="93"/>
      <c r="G928" s="93" t="s">
        <v>236</v>
      </c>
      <c r="H928" s="93"/>
    </row>
    <row r="929" spans="1:8" ht="24.95" customHeight="1">
      <c r="A929" s="445" t="s">
        <v>233</v>
      </c>
      <c r="B929" s="445"/>
      <c r="C929" s="445"/>
      <c r="D929" s="445"/>
      <c r="E929" s="445"/>
      <c r="F929" s="445"/>
      <c r="G929" s="94"/>
      <c r="H929" s="94"/>
    </row>
    <row r="930" spans="1:8" ht="24.95" customHeight="1">
      <c r="A930" s="445" t="s">
        <v>229</v>
      </c>
      <c r="B930" s="445"/>
      <c r="C930" s="445"/>
      <c r="D930" s="445"/>
      <c r="E930" s="445"/>
      <c r="F930" s="445"/>
      <c r="G930" s="445" t="s">
        <v>230</v>
      </c>
      <c r="H930" s="445"/>
    </row>
    <row r="931" spans="1:8" ht="24.95" customHeight="1">
      <c r="A931" s="447" t="s">
        <v>234</v>
      </c>
      <c r="B931" s="447"/>
      <c r="C931" s="447"/>
      <c r="D931" s="447"/>
      <c r="E931" s="447"/>
      <c r="F931" s="447"/>
      <c r="G931" s="94" t="s">
        <v>232</v>
      </c>
      <c r="H931" s="94"/>
    </row>
    <row r="932" spans="1:8" ht="24.95" customHeight="1">
      <c r="A932" s="447" t="s">
        <v>235</v>
      </c>
      <c r="B932" s="447"/>
      <c r="C932" s="447"/>
      <c r="D932" s="447"/>
      <c r="E932" s="447"/>
      <c r="F932" s="447"/>
      <c r="G932" s="95" t="s">
        <v>236</v>
      </c>
      <c r="H932" s="93"/>
    </row>
    <row r="933" spans="1:8" ht="24.95" customHeight="1">
      <c r="A933" s="447" t="s">
        <v>237</v>
      </c>
      <c r="B933" s="447"/>
      <c r="C933" s="447"/>
      <c r="D933" s="447"/>
      <c r="E933" s="447"/>
      <c r="F933" s="447"/>
      <c r="G933" s="95" t="s">
        <v>236</v>
      </c>
      <c r="H933" s="93"/>
    </row>
    <row r="934" spans="1:8" ht="24.95" customHeight="1">
      <c r="A934" s="447" t="s">
        <v>238</v>
      </c>
      <c r="B934" s="447"/>
      <c r="C934" s="447"/>
      <c r="D934" s="447"/>
      <c r="E934" s="447"/>
      <c r="F934" s="447"/>
      <c r="G934" s="95" t="s">
        <v>236</v>
      </c>
      <c r="H934" s="93"/>
    </row>
    <row r="935" spans="1:8" ht="24.95" customHeight="1">
      <c r="A935" s="445" t="s">
        <v>239</v>
      </c>
      <c r="B935" s="445"/>
      <c r="C935" s="445"/>
      <c r="D935" s="445"/>
      <c r="E935" s="445"/>
      <c r="F935" s="445"/>
      <c r="G935" s="445"/>
      <c r="H935" s="445"/>
    </row>
    <row r="936" spans="1:8" ht="24.95" customHeight="1">
      <c r="A936" s="445" t="s">
        <v>229</v>
      </c>
      <c r="B936" s="445"/>
      <c r="C936" s="445"/>
      <c r="D936" s="445"/>
      <c r="E936" s="445"/>
      <c r="F936" s="445"/>
      <c r="G936" s="445"/>
      <c r="H936" s="445"/>
    </row>
    <row r="937" spans="1:8" ht="24.95" customHeight="1">
      <c r="A937" s="92" t="s">
        <v>240</v>
      </c>
      <c r="B937" s="445" t="s">
        <v>335</v>
      </c>
      <c r="C937" s="445"/>
      <c r="D937" s="445"/>
      <c r="E937" s="445"/>
      <c r="F937" s="445"/>
      <c r="G937" s="445"/>
      <c r="H937" s="445"/>
    </row>
    <row r="938" spans="1:8" ht="24.95" customHeight="1">
      <c r="A938" s="96" t="s">
        <v>195</v>
      </c>
      <c r="B938" s="443" t="s">
        <v>242</v>
      </c>
      <c r="C938" s="444"/>
      <c r="D938" s="444"/>
      <c r="E938" s="444"/>
      <c r="F938" s="444"/>
      <c r="G938" s="444"/>
      <c r="H938" s="444"/>
    </row>
    <row r="939" spans="1:8" ht="24.95" customHeight="1">
      <c r="A939" s="445" t="s">
        <v>243</v>
      </c>
      <c r="B939" s="445"/>
      <c r="C939" s="445"/>
      <c r="D939" s="445"/>
      <c r="E939" s="96"/>
      <c r="F939" s="97"/>
      <c r="G939" s="94" t="s">
        <v>244</v>
      </c>
      <c r="H939" s="97"/>
    </row>
    <row r="940" spans="1:8" ht="40.5" customHeight="1">
      <c r="A940" s="98" t="s">
        <v>245</v>
      </c>
      <c r="B940" s="99" t="s">
        <v>12</v>
      </c>
      <c r="C940" s="100" t="s">
        <v>245</v>
      </c>
      <c r="D940" s="99" t="s">
        <v>12</v>
      </c>
      <c r="E940" s="101"/>
      <c r="F940" s="446" t="s">
        <v>246</v>
      </c>
      <c r="G940" s="446"/>
      <c r="H940" s="102" t="s">
        <v>12</v>
      </c>
    </row>
    <row r="941" spans="1:8" ht="24.95" customHeight="1">
      <c r="A941" s="103" t="s">
        <v>247</v>
      </c>
      <c r="B941" s="103" t="s">
        <v>221</v>
      </c>
      <c r="C941" s="103" t="s">
        <v>248</v>
      </c>
      <c r="D941" s="103" t="s">
        <v>249</v>
      </c>
      <c r="E941" s="97"/>
      <c r="F941" s="437">
        <v>3</v>
      </c>
      <c r="G941" s="437"/>
      <c r="H941" s="103" t="s">
        <v>236</v>
      </c>
    </row>
    <row r="942" spans="1:8" ht="24.95" customHeight="1">
      <c r="A942" s="103" t="s">
        <v>250</v>
      </c>
      <c r="B942" s="103" t="s">
        <v>251</v>
      </c>
      <c r="C942" s="103" t="s">
        <v>252</v>
      </c>
      <c r="D942" s="103" t="s">
        <v>253</v>
      </c>
      <c r="E942" s="97"/>
      <c r="F942" s="437">
        <v>2</v>
      </c>
      <c r="G942" s="437"/>
      <c r="H942" s="103" t="s">
        <v>232</v>
      </c>
    </row>
    <row r="943" spans="1:8" ht="24.95" customHeight="1">
      <c r="A943" s="103" t="s">
        <v>254</v>
      </c>
      <c r="B943" s="103" t="s">
        <v>255</v>
      </c>
      <c r="C943" s="103" t="s">
        <v>256</v>
      </c>
      <c r="D943" s="103" t="s">
        <v>257</v>
      </c>
      <c r="E943" s="97"/>
      <c r="F943" s="437">
        <v>1</v>
      </c>
      <c r="G943" s="437"/>
      <c r="H943" s="103" t="s">
        <v>258</v>
      </c>
    </row>
    <row r="944" spans="1:8" ht="24.95" customHeight="1">
      <c r="A944" s="103" t="s">
        <v>259</v>
      </c>
      <c r="B944" s="103" t="s">
        <v>260</v>
      </c>
      <c r="C944" s="103" t="s">
        <v>261</v>
      </c>
      <c r="D944" s="103" t="s">
        <v>262</v>
      </c>
      <c r="E944" s="104"/>
      <c r="F944" s="437"/>
      <c r="G944" s="437"/>
      <c r="H944" s="104"/>
    </row>
    <row r="945" spans="1:8" ht="63.75" customHeight="1">
      <c r="A945" s="438">
        <v>45206</v>
      </c>
      <c r="B945" s="439"/>
      <c r="C945" s="440" t="s">
        <v>141</v>
      </c>
      <c r="D945" s="441"/>
      <c r="E945" s="441"/>
      <c r="F945" s="441"/>
      <c r="G945" s="442" t="s">
        <v>142</v>
      </c>
      <c r="H945" s="439"/>
    </row>
    <row r="946" spans="1:8" ht="24.95" customHeight="1">
      <c r="A946" s="442" t="s">
        <v>49</v>
      </c>
      <c r="B946" s="456"/>
      <c r="C946" s="456"/>
      <c r="D946" s="456"/>
      <c r="E946" s="456"/>
      <c r="F946" s="456"/>
      <c r="G946" s="456"/>
      <c r="H946" s="456"/>
    </row>
    <row r="947" spans="1:8" ht="24.95" customHeight="1">
      <c r="A947" s="442" t="s">
        <v>50</v>
      </c>
      <c r="B947" s="456"/>
      <c r="C947" s="456"/>
      <c r="D947" s="456"/>
      <c r="E947" s="456"/>
      <c r="F947" s="456"/>
      <c r="G947" s="456"/>
      <c r="H947" s="456"/>
    </row>
    <row r="948" spans="1:8" ht="24.95" customHeight="1">
      <c r="A948" s="442" t="s">
        <v>51</v>
      </c>
      <c r="B948" s="456"/>
      <c r="C948" s="456"/>
      <c r="D948" s="456"/>
      <c r="E948" s="456"/>
      <c r="F948" s="456"/>
      <c r="G948" s="456"/>
      <c r="H948" s="456"/>
    </row>
    <row r="949" spans="1:8" ht="24.95" customHeight="1">
      <c r="A949" s="442" t="s">
        <v>130</v>
      </c>
      <c r="B949" s="456"/>
      <c r="C949" s="456"/>
      <c r="D949" s="456"/>
      <c r="E949" s="456"/>
      <c r="F949" s="456"/>
      <c r="G949" s="456"/>
      <c r="H949" s="456"/>
    </row>
    <row r="950" spans="1:8" ht="24.95" customHeight="1">
      <c r="A950" s="442" t="s">
        <v>131</v>
      </c>
      <c r="B950" s="456"/>
      <c r="C950" s="456"/>
      <c r="D950" s="456"/>
      <c r="E950" s="456"/>
      <c r="F950" s="456"/>
      <c r="G950" s="456"/>
      <c r="H950" s="456"/>
    </row>
    <row r="951" spans="1:8" ht="24.95" customHeight="1">
      <c r="A951" s="453" t="s">
        <v>55</v>
      </c>
      <c r="B951" s="454"/>
      <c r="C951" s="455" t="s">
        <v>56</v>
      </c>
      <c r="D951" s="456"/>
      <c r="E951" s="456"/>
      <c r="F951" s="77"/>
      <c r="G951" s="442"/>
      <c r="H951" s="456"/>
    </row>
    <row r="952" spans="1:8" ht="24.95" customHeight="1">
      <c r="A952" s="453" t="s">
        <v>4</v>
      </c>
      <c r="B952" s="454"/>
      <c r="C952" s="455" t="s">
        <v>336</v>
      </c>
      <c r="D952" s="456"/>
      <c r="E952" s="456"/>
      <c r="F952" s="78" t="s">
        <v>132</v>
      </c>
      <c r="G952" s="442">
        <v>22</v>
      </c>
      <c r="H952" s="456"/>
    </row>
    <row r="953" spans="1:8" ht="24.95" customHeight="1">
      <c r="A953" s="453" t="s">
        <v>133</v>
      </c>
      <c r="B953" s="454"/>
      <c r="C953" s="455" t="s">
        <v>337</v>
      </c>
      <c r="D953" s="456"/>
      <c r="E953" s="456"/>
      <c r="F953" s="77"/>
      <c r="G953" s="442"/>
      <c r="H953" s="456"/>
    </row>
    <row r="954" spans="1:8" ht="24.95" customHeight="1">
      <c r="A954" s="77" t="s">
        <v>134</v>
      </c>
      <c r="B954" s="77"/>
      <c r="C954" s="455" t="s">
        <v>338</v>
      </c>
      <c r="D954" s="456"/>
      <c r="E954" s="456"/>
      <c r="F954" s="77" t="s">
        <v>135</v>
      </c>
      <c r="G954" s="442">
        <v>1468</v>
      </c>
      <c r="H954" s="456"/>
    </row>
    <row r="955" spans="1:8" ht="24.95" customHeight="1">
      <c r="A955" s="442" t="s">
        <v>136</v>
      </c>
      <c r="B955" s="439"/>
      <c r="C955" s="439"/>
      <c r="D955" s="439"/>
      <c r="E955" s="439"/>
      <c r="F955" s="439"/>
      <c r="G955" s="439"/>
      <c r="H955" s="439"/>
    </row>
    <row r="956" spans="1:8" ht="24.95" customHeight="1">
      <c r="A956" s="442" t="s">
        <v>119</v>
      </c>
      <c r="B956" s="439"/>
      <c r="C956" s="439"/>
      <c r="D956" s="439"/>
      <c r="E956" s="439"/>
      <c r="F956" s="439"/>
      <c r="G956" s="439"/>
      <c r="H956" s="439"/>
    </row>
    <row r="957" spans="1:8" ht="24.95" customHeight="1">
      <c r="A957" s="450" t="s">
        <v>63</v>
      </c>
      <c r="B957" s="450" t="s">
        <v>64</v>
      </c>
      <c r="C957" s="451" t="s">
        <v>121</v>
      </c>
      <c r="D957" s="451" t="s">
        <v>137</v>
      </c>
      <c r="E957" s="451" t="s">
        <v>123</v>
      </c>
      <c r="F957" s="451" t="s">
        <v>124</v>
      </c>
      <c r="G957" s="451" t="s">
        <v>125</v>
      </c>
      <c r="H957" s="451" t="s">
        <v>12</v>
      </c>
    </row>
    <row r="958" spans="1:8" ht="24.95" customHeight="1">
      <c r="A958" s="439"/>
      <c r="B958" s="439"/>
      <c r="C958" s="452"/>
      <c r="D958" s="452"/>
      <c r="E958" s="452"/>
      <c r="F958" s="452"/>
      <c r="G958" s="452"/>
      <c r="H958" s="452"/>
    </row>
    <row r="959" spans="1:8" ht="24.95" customHeight="1">
      <c r="A959" s="439"/>
      <c r="B959" s="439"/>
      <c r="C959" s="452"/>
      <c r="D959" s="452"/>
      <c r="E959" s="452"/>
      <c r="F959" s="452"/>
      <c r="G959" s="452"/>
      <c r="H959" s="452"/>
    </row>
    <row r="960" spans="1:8" ht="24.95" customHeight="1">
      <c r="A960" s="79">
        <v>1</v>
      </c>
      <c r="B960" s="78" t="s">
        <v>5</v>
      </c>
      <c r="C960" s="86">
        <v>8.5</v>
      </c>
      <c r="D960" s="86">
        <v>5</v>
      </c>
      <c r="E960" s="86">
        <v>4</v>
      </c>
      <c r="F960" s="86">
        <v>61</v>
      </c>
      <c r="G960" s="105">
        <f t="shared" ref="G960:G964" si="43">C960+D960+E960+F960</f>
        <v>78.5</v>
      </c>
      <c r="H960" s="83" t="str">
        <f t="shared" ref="H960:H963" si="44">IF(G960&gt;=91,"A1",IF(G960&gt;=81,"A2",IF(G960&gt;=71,"B1",IF(G960&gt;=61,"B2",IF(G960&gt;=51,"C1",IF(G960&gt;=41,"C2",IF(G960&gt;=33,"D","E")))))))</f>
        <v>B1</v>
      </c>
    </row>
    <row r="961" spans="1:8" ht="24.95" customHeight="1">
      <c r="A961" s="79">
        <v>2</v>
      </c>
      <c r="B961" s="78" t="s">
        <v>6</v>
      </c>
      <c r="C961" s="85">
        <v>8.5</v>
      </c>
      <c r="D961" s="86">
        <v>5</v>
      </c>
      <c r="E961" s="86">
        <v>4</v>
      </c>
      <c r="F961" s="85">
        <v>60</v>
      </c>
      <c r="G961" s="105">
        <f t="shared" si="43"/>
        <v>77.5</v>
      </c>
      <c r="H961" s="83" t="str">
        <f t="shared" si="44"/>
        <v>B1</v>
      </c>
    </row>
    <row r="962" spans="1:8" ht="24.95" customHeight="1">
      <c r="A962" s="79">
        <v>3</v>
      </c>
      <c r="B962" s="78" t="s">
        <v>7</v>
      </c>
      <c r="C962" s="86">
        <v>9</v>
      </c>
      <c r="D962" s="86">
        <v>5</v>
      </c>
      <c r="E962" s="86">
        <v>4</v>
      </c>
      <c r="F962" s="86">
        <v>65</v>
      </c>
      <c r="G962" s="87">
        <f t="shared" si="43"/>
        <v>83</v>
      </c>
      <c r="H962" s="83" t="str">
        <f t="shared" si="44"/>
        <v>A2</v>
      </c>
    </row>
    <row r="963" spans="1:8" ht="24.95" customHeight="1">
      <c r="A963" s="79">
        <v>4</v>
      </c>
      <c r="B963" s="78" t="s">
        <v>8</v>
      </c>
      <c r="C963" s="85">
        <v>9</v>
      </c>
      <c r="D963" s="86">
        <v>5</v>
      </c>
      <c r="E963" s="86">
        <v>4</v>
      </c>
      <c r="F963" s="85">
        <v>65</v>
      </c>
      <c r="G963" s="87">
        <f t="shared" si="43"/>
        <v>83</v>
      </c>
      <c r="H963" s="83" t="str">
        <f t="shared" si="44"/>
        <v>A2</v>
      </c>
    </row>
    <row r="964" spans="1:8" ht="24.95" customHeight="1">
      <c r="A964" s="79">
        <v>5</v>
      </c>
      <c r="B964" s="88" t="s">
        <v>339</v>
      </c>
      <c r="C964" s="79"/>
      <c r="D964" s="89"/>
      <c r="E964" s="90"/>
      <c r="F964" s="79">
        <v>36.5</v>
      </c>
      <c r="G964" s="105">
        <f t="shared" si="43"/>
        <v>36.5</v>
      </c>
      <c r="H964" s="83"/>
    </row>
    <row r="965" spans="1:8" ht="24.95" customHeight="1">
      <c r="A965" s="79">
        <v>6</v>
      </c>
      <c r="B965" s="77" t="s">
        <v>138</v>
      </c>
      <c r="C965" s="91"/>
      <c r="D965" s="91"/>
      <c r="E965" s="91"/>
      <c r="F965" s="83" t="s">
        <v>276</v>
      </c>
      <c r="G965" s="87"/>
      <c r="H965" s="83"/>
    </row>
    <row r="966" spans="1:8" ht="24.95" customHeight="1">
      <c r="A966" s="79">
        <v>7</v>
      </c>
      <c r="B966" s="77" t="s">
        <v>139</v>
      </c>
      <c r="C966" s="91"/>
      <c r="D966" s="91"/>
      <c r="E966" s="91"/>
      <c r="F966" s="83" t="s">
        <v>272</v>
      </c>
      <c r="G966" s="87"/>
      <c r="H966" s="83"/>
    </row>
    <row r="967" spans="1:8" ht="24.95" customHeight="1">
      <c r="A967" s="77" t="s">
        <v>10</v>
      </c>
      <c r="B967" s="77"/>
      <c r="C967" s="91"/>
      <c r="D967" s="91"/>
      <c r="E967" s="91"/>
      <c r="F967" s="83"/>
      <c r="G967" s="82">
        <f>SUM(G960:G964)</f>
        <v>358.5</v>
      </c>
      <c r="H967" s="83"/>
    </row>
    <row r="968" spans="1:8" ht="24.95" customHeight="1">
      <c r="A968" s="77" t="s">
        <v>140</v>
      </c>
      <c r="B968" s="77"/>
      <c r="C968" s="91"/>
      <c r="D968" s="91"/>
      <c r="E968" s="91"/>
      <c r="F968" s="83"/>
      <c r="G968" s="82">
        <f>G967/450*100</f>
        <v>79.666666666666657</v>
      </c>
      <c r="H968" s="83" t="str">
        <f>IF(G968&gt;=91,"A1",IF(G968&gt;=81,"A2",IF(G968&gt;=71,"B1",IF(G968&gt;=61,"B2",IF(G968&gt;=51,"C1",IF(G968&gt;=41,"C2",IF(G968&gt;=33,"D","E")))))))</f>
        <v>B1</v>
      </c>
    </row>
    <row r="969" spans="1:8" ht="24.95" customHeight="1">
      <c r="A969" s="448" t="s">
        <v>287</v>
      </c>
      <c r="B969" s="439"/>
      <c r="C969" s="439"/>
      <c r="D969" s="439"/>
      <c r="E969" s="439"/>
      <c r="F969" s="439"/>
      <c r="G969" s="439"/>
      <c r="H969" s="439"/>
    </row>
    <row r="970" spans="1:8" ht="24.95" customHeight="1">
      <c r="A970" s="449" t="s">
        <v>227</v>
      </c>
      <c r="B970" s="449"/>
      <c r="C970" s="449"/>
      <c r="D970" s="449"/>
      <c r="E970" s="449"/>
      <c r="F970" s="449"/>
      <c r="G970" s="449"/>
      <c r="H970" s="449"/>
    </row>
    <row r="971" spans="1:8" ht="24.95" customHeight="1">
      <c r="A971" s="445" t="s">
        <v>228</v>
      </c>
      <c r="B971" s="445"/>
      <c r="C971" s="445"/>
      <c r="D971" s="445"/>
      <c r="E971" s="445"/>
      <c r="F971" s="445"/>
      <c r="G971" s="445"/>
      <c r="H971" s="445"/>
    </row>
    <row r="972" spans="1:8" ht="24.95" customHeight="1">
      <c r="A972" s="445" t="s">
        <v>229</v>
      </c>
      <c r="B972" s="445"/>
      <c r="C972" s="445"/>
      <c r="D972" s="445"/>
      <c r="E972" s="445"/>
      <c r="F972" s="445"/>
      <c r="G972" s="445" t="s">
        <v>230</v>
      </c>
      <c r="H972" s="445"/>
    </row>
    <row r="973" spans="1:8" ht="24.95" customHeight="1">
      <c r="A973" s="92" t="s">
        <v>231</v>
      </c>
      <c r="B973" s="92"/>
      <c r="C973" s="92"/>
      <c r="D973" s="92"/>
      <c r="E973" s="92"/>
      <c r="F973" s="93"/>
      <c r="G973" s="93" t="s">
        <v>232</v>
      </c>
      <c r="H973" s="93"/>
    </row>
    <row r="974" spans="1:8" ht="24.95" customHeight="1">
      <c r="A974" s="445" t="s">
        <v>233</v>
      </c>
      <c r="B974" s="445"/>
      <c r="C974" s="445"/>
      <c r="D974" s="445"/>
      <c r="E974" s="445"/>
      <c r="F974" s="445"/>
      <c r="G974" s="94"/>
      <c r="H974" s="94"/>
    </row>
    <row r="975" spans="1:8" ht="24.95" customHeight="1">
      <c r="A975" s="445" t="s">
        <v>229</v>
      </c>
      <c r="B975" s="445"/>
      <c r="C975" s="445"/>
      <c r="D975" s="445"/>
      <c r="E975" s="445"/>
      <c r="F975" s="445"/>
      <c r="G975" s="445" t="s">
        <v>230</v>
      </c>
      <c r="H975" s="445"/>
    </row>
    <row r="976" spans="1:8" ht="24.95" customHeight="1">
      <c r="A976" s="447" t="s">
        <v>234</v>
      </c>
      <c r="B976" s="447"/>
      <c r="C976" s="447"/>
      <c r="D976" s="447"/>
      <c r="E976" s="447"/>
      <c r="F976" s="447"/>
      <c r="G976" s="94" t="s">
        <v>236</v>
      </c>
      <c r="H976" s="94"/>
    </row>
    <row r="977" spans="1:8" ht="24.95" customHeight="1">
      <c r="A977" s="447" t="s">
        <v>235</v>
      </c>
      <c r="B977" s="447"/>
      <c r="C977" s="447"/>
      <c r="D977" s="447"/>
      <c r="E977" s="447"/>
      <c r="F977" s="447"/>
      <c r="G977" s="95" t="s">
        <v>236</v>
      </c>
      <c r="H977" s="93"/>
    </row>
    <row r="978" spans="1:8" ht="24.95" customHeight="1">
      <c r="A978" s="447" t="s">
        <v>237</v>
      </c>
      <c r="B978" s="447"/>
      <c r="C978" s="447"/>
      <c r="D978" s="447"/>
      <c r="E978" s="447"/>
      <c r="F978" s="447"/>
      <c r="G978" s="95" t="s">
        <v>232</v>
      </c>
      <c r="H978" s="93"/>
    </row>
    <row r="979" spans="1:8" ht="24.95" customHeight="1">
      <c r="A979" s="447" t="s">
        <v>238</v>
      </c>
      <c r="B979" s="447"/>
      <c r="C979" s="447"/>
      <c r="D979" s="447"/>
      <c r="E979" s="447"/>
      <c r="F979" s="447"/>
      <c r="G979" s="95" t="s">
        <v>236</v>
      </c>
      <c r="H979" s="93"/>
    </row>
    <row r="980" spans="1:8" ht="24.95" customHeight="1">
      <c r="A980" s="445" t="s">
        <v>239</v>
      </c>
      <c r="B980" s="445"/>
      <c r="C980" s="445"/>
      <c r="D980" s="445"/>
      <c r="E980" s="445"/>
      <c r="F980" s="445"/>
      <c r="G980" s="445"/>
      <c r="H980" s="445"/>
    </row>
    <row r="981" spans="1:8" ht="24.95" customHeight="1">
      <c r="A981" s="445" t="s">
        <v>229</v>
      </c>
      <c r="B981" s="445"/>
      <c r="C981" s="445"/>
      <c r="D981" s="445"/>
      <c r="E981" s="445"/>
      <c r="F981" s="445"/>
      <c r="G981" s="445"/>
      <c r="H981" s="445"/>
    </row>
    <row r="982" spans="1:8" ht="24.95" customHeight="1">
      <c r="A982" s="92" t="s">
        <v>240</v>
      </c>
      <c r="B982" s="445" t="s">
        <v>340</v>
      </c>
      <c r="C982" s="445"/>
      <c r="D982" s="445"/>
      <c r="E982" s="445"/>
      <c r="F982" s="445"/>
      <c r="G982" s="445"/>
      <c r="H982" s="445"/>
    </row>
    <row r="983" spans="1:8" ht="24.95" customHeight="1">
      <c r="A983" s="96" t="s">
        <v>195</v>
      </c>
      <c r="B983" s="443" t="s">
        <v>242</v>
      </c>
      <c r="C983" s="444"/>
      <c r="D983" s="444"/>
      <c r="E983" s="444"/>
      <c r="F983" s="444"/>
      <c r="G983" s="444"/>
      <c r="H983" s="444"/>
    </row>
    <row r="984" spans="1:8" ht="24.95" customHeight="1">
      <c r="A984" s="445" t="s">
        <v>243</v>
      </c>
      <c r="B984" s="445"/>
      <c r="C984" s="445"/>
      <c r="D984" s="445"/>
      <c r="E984" s="96"/>
      <c r="F984" s="97"/>
      <c r="G984" s="94" t="s">
        <v>244</v>
      </c>
      <c r="H984" s="97"/>
    </row>
    <row r="985" spans="1:8" ht="40.5" customHeight="1">
      <c r="A985" s="98" t="s">
        <v>245</v>
      </c>
      <c r="B985" s="99" t="s">
        <v>12</v>
      </c>
      <c r="C985" s="100" t="s">
        <v>245</v>
      </c>
      <c r="D985" s="99" t="s">
        <v>12</v>
      </c>
      <c r="E985" s="101"/>
      <c r="F985" s="446" t="s">
        <v>246</v>
      </c>
      <c r="G985" s="446"/>
      <c r="H985" s="102" t="s">
        <v>12</v>
      </c>
    </row>
    <row r="986" spans="1:8" ht="24.95" customHeight="1">
      <c r="A986" s="103" t="s">
        <v>247</v>
      </c>
      <c r="B986" s="103" t="s">
        <v>221</v>
      </c>
      <c r="C986" s="103" t="s">
        <v>248</v>
      </c>
      <c r="D986" s="103" t="s">
        <v>249</v>
      </c>
      <c r="E986" s="97"/>
      <c r="F986" s="437">
        <v>3</v>
      </c>
      <c r="G986" s="437"/>
      <c r="H986" s="103" t="s">
        <v>236</v>
      </c>
    </row>
    <row r="987" spans="1:8" ht="24.95" customHeight="1">
      <c r="A987" s="103" t="s">
        <v>250</v>
      </c>
      <c r="B987" s="103" t="s">
        <v>251</v>
      </c>
      <c r="C987" s="103" t="s">
        <v>252</v>
      </c>
      <c r="D987" s="103" t="s">
        <v>253</v>
      </c>
      <c r="E987" s="97"/>
      <c r="F987" s="437">
        <v>2</v>
      </c>
      <c r="G987" s="437"/>
      <c r="H987" s="103" t="s">
        <v>232</v>
      </c>
    </row>
    <row r="988" spans="1:8" ht="24.95" customHeight="1">
      <c r="A988" s="103" t="s">
        <v>254</v>
      </c>
      <c r="B988" s="103" t="s">
        <v>255</v>
      </c>
      <c r="C988" s="103" t="s">
        <v>256</v>
      </c>
      <c r="D988" s="103" t="s">
        <v>257</v>
      </c>
      <c r="E988" s="97"/>
      <c r="F988" s="437">
        <v>1</v>
      </c>
      <c r="G988" s="437"/>
      <c r="H988" s="103" t="s">
        <v>258</v>
      </c>
    </row>
    <row r="989" spans="1:8" ht="24.95" customHeight="1">
      <c r="A989" s="103" t="s">
        <v>259</v>
      </c>
      <c r="B989" s="103" t="s">
        <v>260</v>
      </c>
      <c r="C989" s="103" t="s">
        <v>261</v>
      </c>
      <c r="D989" s="103" t="s">
        <v>262</v>
      </c>
      <c r="E989" s="104"/>
      <c r="F989" s="437"/>
      <c r="G989" s="437"/>
      <c r="H989" s="104"/>
    </row>
    <row r="990" spans="1:8" ht="67.5" customHeight="1">
      <c r="A990" s="438">
        <v>45206</v>
      </c>
      <c r="B990" s="439"/>
      <c r="C990" s="440" t="s">
        <v>141</v>
      </c>
      <c r="D990" s="441"/>
      <c r="E990" s="441"/>
      <c r="F990" s="441"/>
      <c r="G990" s="442" t="s">
        <v>142</v>
      </c>
      <c r="H990" s="439"/>
    </row>
    <row r="991" spans="1:8" ht="24.95" customHeight="1">
      <c r="A991" s="442" t="s">
        <v>49</v>
      </c>
      <c r="B991" s="456"/>
      <c r="C991" s="456"/>
      <c r="D991" s="456"/>
      <c r="E991" s="456"/>
      <c r="F991" s="456"/>
      <c r="G991" s="456"/>
      <c r="H991" s="456"/>
    </row>
    <row r="992" spans="1:8" ht="24.95" customHeight="1">
      <c r="A992" s="442" t="s">
        <v>50</v>
      </c>
      <c r="B992" s="456"/>
      <c r="C992" s="456"/>
      <c r="D992" s="456"/>
      <c r="E992" s="456"/>
      <c r="F992" s="456"/>
      <c r="G992" s="456"/>
      <c r="H992" s="456"/>
    </row>
    <row r="993" spans="1:8" ht="24.95" customHeight="1">
      <c r="A993" s="442" t="s">
        <v>51</v>
      </c>
      <c r="B993" s="456"/>
      <c r="C993" s="456"/>
      <c r="D993" s="456"/>
      <c r="E993" s="456"/>
      <c r="F993" s="456"/>
      <c r="G993" s="456"/>
      <c r="H993" s="456"/>
    </row>
    <row r="994" spans="1:8" ht="24.95" customHeight="1">
      <c r="A994" s="442" t="s">
        <v>130</v>
      </c>
      <c r="B994" s="456"/>
      <c r="C994" s="456"/>
      <c r="D994" s="456"/>
      <c r="E994" s="456"/>
      <c r="F994" s="456"/>
      <c r="G994" s="456"/>
      <c r="H994" s="456"/>
    </row>
    <row r="995" spans="1:8" ht="24.95" customHeight="1">
      <c r="A995" s="442" t="s">
        <v>131</v>
      </c>
      <c r="B995" s="456"/>
      <c r="C995" s="456"/>
      <c r="D995" s="456"/>
      <c r="E995" s="456"/>
      <c r="F995" s="456"/>
      <c r="G995" s="456"/>
      <c r="H995" s="456"/>
    </row>
    <row r="996" spans="1:8" ht="24.95" customHeight="1">
      <c r="A996" s="453" t="s">
        <v>55</v>
      </c>
      <c r="B996" s="454"/>
      <c r="C996" s="455" t="s">
        <v>56</v>
      </c>
      <c r="D996" s="456"/>
      <c r="E996" s="456"/>
      <c r="F996" s="77"/>
      <c r="G996" s="442"/>
      <c r="H996" s="456"/>
    </row>
    <row r="997" spans="1:8" ht="24.95" customHeight="1">
      <c r="A997" s="453" t="s">
        <v>4</v>
      </c>
      <c r="B997" s="454"/>
      <c r="C997" s="455" t="s">
        <v>341</v>
      </c>
      <c r="D997" s="456"/>
      <c r="E997" s="456"/>
      <c r="F997" s="78" t="s">
        <v>132</v>
      </c>
      <c r="G997" s="442">
        <v>23</v>
      </c>
      <c r="H997" s="456"/>
    </row>
    <row r="998" spans="1:8" ht="24.95" customHeight="1">
      <c r="A998" s="453" t="s">
        <v>133</v>
      </c>
      <c r="B998" s="454"/>
      <c r="C998" s="455" t="s">
        <v>342</v>
      </c>
      <c r="D998" s="456"/>
      <c r="E998" s="456"/>
      <c r="F998" s="77"/>
      <c r="G998" s="442"/>
      <c r="H998" s="456"/>
    </row>
    <row r="999" spans="1:8" ht="24.95" customHeight="1">
      <c r="A999" s="77" t="s">
        <v>134</v>
      </c>
      <c r="B999" s="77"/>
      <c r="C999" s="455" t="s">
        <v>343</v>
      </c>
      <c r="D999" s="456"/>
      <c r="E999" s="456"/>
      <c r="F999" s="77" t="s">
        <v>135</v>
      </c>
      <c r="G999" s="442">
        <v>1398</v>
      </c>
      <c r="H999" s="456"/>
    </row>
    <row r="1000" spans="1:8" ht="24.95" customHeight="1">
      <c r="A1000" s="442" t="s">
        <v>136</v>
      </c>
      <c r="B1000" s="439"/>
      <c r="C1000" s="439"/>
      <c r="D1000" s="439"/>
      <c r="E1000" s="439"/>
      <c r="F1000" s="439"/>
      <c r="G1000" s="439"/>
      <c r="H1000" s="439"/>
    </row>
    <row r="1001" spans="1:8" ht="24.95" customHeight="1">
      <c r="A1001" s="442" t="s">
        <v>119</v>
      </c>
      <c r="B1001" s="439"/>
      <c r="C1001" s="439"/>
      <c r="D1001" s="439"/>
      <c r="E1001" s="439"/>
      <c r="F1001" s="439"/>
      <c r="G1001" s="439"/>
      <c r="H1001" s="439"/>
    </row>
    <row r="1002" spans="1:8" ht="24.95" customHeight="1">
      <c r="A1002" s="450" t="s">
        <v>63</v>
      </c>
      <c r="B1002" s="450" t="s">
        <v>64</v>
      </c>
      <c r="C1002" s="451" t="s">
        <v>121</v>
      </c>
      <c r="D1002" s="451" t="s">
        <v>137</v>
      </c>
      <c r="E1002" s="451" t="s">
        <v>123</v>
      </c>
      <c r="F1002" s="451" t="s">
        <v>124</v>
      </c>
      <c r="G1002" s="451" t="s">
        <v>125</v>
      </c>
      <c r="H1002" s="451" t="s">
        <v>12</v>
      </c>
    </row>
    <row r="1003" spans="1:8" ht="24.95" customHeight="1">
      <c r="A1003" s="439"/>
      <c r="B1003" s="439"/>
      <c r="C1003" s="452"/>
      <c r="D1003" s="452"/>
      <c r="E1003" s="452"/>
      <c r="F1003" s="452"/>
      <c r="G1003" s="452"/>
      <c r="H1003" s="452"/>
    </row>
    <row r="1004" spans="1:8" ht="24.95" customHeight="1">
      <c r="A1004" s="439"/>
      <c r="B1004" s="439"/>
      <c r="C1004" s="452"/>
      <c r="D1004" s="452"/>
      <c r="E1004" s="452"/>
      <c r="F1004" s="452"/>
      <c r="G1004" s="452"/>
      <c r="H1004" s="452"/>
    </row>
    <row r="1005" spans="1:8" ht="24.95" customHeight="1">
      <c r="A1005" s="79">
        <v>1</v>
      </c>
      <c r="B1005" s="78" t="s">
        <v>5</v>
      </c>
      <c r="C1005" s="86">
        <v>8.25</v>
      </c>
      <c r="D1005" s="86">
        <v>5</v>
      </c>
      <c r="E1005" s="86">
        <v>4</v>
      </c>
      <c r="F1005" s="86">
        <v>65</v>
      </c>
      <c r="G1005" s="82">
        <f t="shared" ref="G1005:G1009" si="45">C1005+D1005+E1005+F1005</f>
        <v>82.25</v>
      </c>
      <c r="H1005" s="83" t="str">
        <f t="shared" ref="H1005:H1008" si="46">IF(G1005&gt;=91,"A1",IF(G1005&gt;=81,"A2",IF(G1005&gt;=71,"B1",IF(G1005&gt;=61,"B2",IF(G1005&gt;=51,"C1",IF(G1005&gt;=41,"C2",IF(G1005&gt;=33,"D","E")))))))</f>
        <v>A2</v>
      </c>
    </row>
    <row r="1006" spans="1:8" ht="24.95" customHeight="1">
      <c r="A1006" s="79">
        <v>2</v>
      </c>
      <c r="B1006" s="78" t="s">
        <v>6</v>
      </c>
      <c r="C1006" s="85">
        <v>8.75</v>
      </c>
      <c r="D1006" s="86">
        <v>5</v>
      </c>
      <c r="E1006" s="86">
        <v>4</v>
      </c>
      <c r="F1006" s="85">
        <v>61</v>
      </c>
      <c r="G1006" s="82">
        <f t="shared" si="45"/>
        <v>78.75</v>
      </c>
      <c r="H1006" s="83" t="str">
        <f t="shared" si="46"/>
        <v>B1</v>
      </c>
    </row>
    <row r="1007" spans="1:8" ht="24.95" customHeight="1">
      <c r="A1007" s="79">
        <v>3</v>
      </c>
      <c r="B1007" s="78" t="s">
        <v>7</v>
      </c>
      <c r="C1007" s="86">
        <v>9.25</v>
      </c>
      <c r="D1007" s="86">
        <v>5</v>
      </c>
      <c r="E1007" s="86">
        <v>4</v>
      </c>
      <c r="F1007" s="86">
        <v>57</v>
      </c>
      <c r="G1007" s="82">
        <f t="shared" si="45"/>
        <v>75.25</v>
      </c>
      <c r="H1007" s="83" t="str">
        <f t="shared" si="46"/>
        <v>B1</v>
      </c>
    </row>
    <row r="1008" spans="1:8" ht="24.95" customHeight="1">
      <c r="A1008" s="79">
        <v>4</v>
      </c>
      <c r="B1008" s="78" t="s">
        <v>8</v>
      </c>
      <c r="C1008" s="85">
        <v>9.75</v>
      </c>
      <c r="D1008" s="86">
        <v>5</v>
      </c>
      <c r="E1008" s="86">
        <v>4</v>
      </c>
      <c r="F1008" s="85">
        <v>57</v>
      </c>
      <c r="G1008" s="82">
        <f t="shared" si="45"/>
        <v>75.75</v>
      </c>
      <c r="H1008" s="83" t="str">
        <f t="shared" si="46"/>
        <v>B1</v>
      </c>
    </row>
    <row r="1009" spans="1:8" ht="24.95" customHeight="1">
      <c r="A1009" s="79">
        <v>5</v>
      </c>
      <c r="B1009" s="88" t="s">
        <v>224</v>
      </c>
      <c r="C1009" s="79"/>
      <c r="D1009" s="89"/>
      <c r="E1009" s="90"/>
      <c r="F1009" s="79">
        <v>27.5</v>
      </c>
      <c r="G1009" s="105">
        <f t="shared" si="45"/>
        <v>27.5</v>
      </c>
      <c r="H1009" s="83"/>
    </row>
    <row r="1010" spans="1:8" ht="24.95" customHeight="1">
      <c r="A1010" s="79">
        <v>6</v>
      </c>
      <c r="B1010" s="77" t="s">
        <v>138</v>
      </c>
      <c r="C1010" s="91"/>
      <c r="D1010" s="91"/>
      <c r="E1010" s="91"/>
      <c r="F1010" s="83" t="s">
        <v>276</v>
      </c>
      <c r="G1010" s="87"/>
      <c r="H1010" s="83"/>
    </row>
    <row r="1011" spans="1:8" ht="24.95" customHeight="1">
      <c r="A1011" s="79">
        <v>7</v>
      </c>
      <c r="B1011" s="77" t="s">
        <v>139</v>
      </c>
      <c r="C1011" s="91"/>
      <c r="D1011" s="91"/>
      <c r="E1011" s="91"/>
      <c r="F1011" s="83" t="s">
        <v>286</v>
      </c>
      <c r="G1011" s="87"/>
      <c r="H1011" s="83"/>
    </row>
    <row r="1012" spans="1:8" ht="24.95" customHeight="1">
      <c r="A1012" s="77" t="s">
        <v>10</v>
      </c>
      <c r="B1012" s="77"/>
      <c r="C1012" s="91"/>
      <c r="D1012" s="91"/>
      <c r="E1012" s="91"/>
      <c r="F1012" s="83"/>
      <c r="G1012" s="82">
        <f>SUM(G1005:G1009)</f>
        <v>339.5</v>
      </c>
      <c r="H1012" s="83"/>
    </row>
    <row r="1013" spans="1:8" ht="24.95" customHeight="1">
      <c r="A1013" s="77" t="s">
        <v>140</v>
      </c>
      <c r="B1013" s="77"/>
      <c r="C1013" s="91"/>
      <c r="D1013" s="91"/>
      <c r="E1013" s="91"/>
      <c r="F1013" s="83"/>
      <c r="G1013" s="82">
        <f>G1012/450*100</f>
        <v>75.444444444444443</v>
      </c>
      <c r="H1013" s="83" t="str">
        <f>IF(G1013&gt;=91,"A1",IF(G1013&gt;=81,"A2",IF(G1013&gt;=71,"B1",IF(G1013&gt;=61,"B2",IF(G1013&gt;=51,"C1",IF(G1013&gt;=41,"C2",IF(G1013&gt;=33,"D","E")))))))</f>
        <v>B1</v>
      </c>
    </row>
    <row r="1014" spans="1:8" ht="24.95" customHeight="1">
      <c r="A1014" s="448" t="s">
        <v>287</v>
      </c>
      <c r="B1014" s="439"/>
      <c r="C1014" s="439"/>
      <c r="D1014" s="439"/>
      <c r="E1014" s="439"/>
      <c r="F1014" s="439"/>
      <c r="G1014" s="439"/>
      <c r="H1014" s="439"/>
    </row>
    <row r="1015" spans="1:8" ht="24.95" customHeight="1">
      <c r="A1015" s="449" t="s">
        <v>227</v>
      </c>
      <c r="B1015" s="449"/>
      <c r="C1015" s="449"/>
      <c r="D1015" s="449"/>
      <c r="E1015" s="449"/>
      <c r="F1015" s="449"/>
      <c r="G1015" s="449"/>
      <c r="H1015" s="449"/>
    </row>
    <row r="1016" spans="1:8" ht="24.95" customHeight="1">
      <c r="A1016" s="445" t="s">
        <v>228</v>
      </c>
      <c r="B1016" s="445"/>
      <c r="C1016" s="445"/>
      <c r="D1016" s="445"/>
      <c r="E1016" s="445"/>
      <c r="F1016" s="445"/>
      <c r="G1016" s="445"/>
      <c r="H1016" s="445"/>
    </row>
    <row r="1017" spans="1:8" ht="24.95" customHeight="1">
      <c r="A1017" s="445" t="s">
        <v>229</v>
      </c>
      <c r="B1017" s="445"/>
      <c r="C1017" s="445"/>
      <c r="D1017" s="445"/>
      <c r="E1017" s="445"/>
      <c r="F1017" s="445"/>
      <c r="G1017" s="445" t="s">
        <v>230</v>
      </c>
      <c r="H1017" s="445"/>
    </row>
    <row r="1018" spans="1:8" ht="24.95" customHeight="1">
      <c r="A1018" s="92" t="s">
        <v>231</v>
      </c>
      <c r="B1018" s="92"/>
      <c r="C1018" s="92"/>
      <c r="D1018" s="92"/>
      <c r="E1018" s="92"/>
      <c r="F1018" s="93"/>
      <c r="G1018" s="93" t="s">
        <v>232</v>
      </c>
      <c r="H1018" s="93"/>
    </row>
    <row r="1019" spans="1:8" ht="24.95" customHeight="1">
      <c r="A1019" s="445" t="s">
        <v>233</v>
      </c>
      <c r="B1019" s="445"/>
      <c r="C1019" s="445"/>
      <c r="D1019" s="445"/>
      <c r="E1019" s="445"/>
      <c r="F1019" s="445"/>
      <c r="G1019" s="94"/>
      <c r="H1019" s="94"/>
    </row>
    <row r="1020" spans="1:8" ht="24.95" customHeight="1">
      <c r="A1020" s="445" t="s">
        <v>229</v>
      </c>
      <c r="B1020" s="445"/>
      <c r="C1020" s="445"/>
      <c r="D1020" s="445"/>
      <c r="E1020" s="445"/>
      <c r="F1020" s="445"/>
      <c r="G1020" s="445" t="s">
        <v>230</v>
      </c>
      <c r="H1020" s="445"/>
    </row>
    <row r="1021" spans="1:8" ht="24.95" customHeight="1">
      <c r="A1021" s="447" t="s">
        <v>234</v>
      </c>
      <c r="B1021" s="447"/>
      <c r="C1021" s="447"/>
      <c r="D1021" s="447"/>
      <c r="E1021" s="447"/>
      <c r="F1021" s="447"/>
      <c r="G1021" s="94" t="s">
        <v>236</v>
      </c>
      <c r="H1021" s="94"/>
    </row>
    <row r="1022" spans="1:8" ht="24.95" customHeight="1">
      <c r="A1022" s="447" t="s">
        <v>235</v>
      </c>
      <c r="B1022" s="447"/>
      <c r="C1022" s="447"/>
      <c r="D1022" s="447"/>
      <c r="E1022" s="447"/>
      <c r="F1022" s="447"/>
      <c r="G1022" s="95" t="s">
        <v>236</v>
      </c>
      <c r="H1022" s="93"/>
    </row>
    <row r="1023" spans="1:8" ht="24.95" customHeight="1">
      <c r="A1023" s="447" t="s">
        <v>237</v>
      </c>
      <c r="B1023" s="447"/>
      <c r="C1023" s="447"/>
      <c r="D1023" s="447"/>
      <c r="E1023" s="447"/>
      <c r="F1023" s="447"/>
      <c r="G1023" s="95" t="s">
        <v>232</v>
      </c>
      <c r="H1023" s="93"/>
    </row>
    <row r="1024" spans="1:8" ht="24.95" customHeight="1">
      <c r="A1024" s="447" t="s">
        <v>238</v>
      </c>
      <c r="B1024" s="447"/>
      <c r="C1024" s="447"/>
      <c r="D1024" s="447"/>
      <c r="E1024" s="447"/>
      <c r="F1024" s="447"/>
      <c r="G1024" s="95" t="s">
        <v>236</v>
      </c>
      <c r="H1024" s="93"/>
    </row>
    <row r="1025" spans="1:8" ht="24.95" customHeight="1">
      <c r="A1025" s="445" t="s">
        <v>239</v>
      </c>
      <c r="B1025" s="445"/>
      <c r="C1025" s="445"/>
      <c r="D1025" s="445"/>
      <c r="E1025" s="445"/>
      <c r="F1025" s="445"/>
      <c r="G1025" s="445"/>
      <c r="H1025" s="445"/>
    </row>
    <row r="1026" spans="1:8" ht="24.95" customHeight="1">
      <c r="A1026" s="445" t="s">
        <v>229</v>
      </c>
      <c r="B1026" s="445"/>
      <c r="C1026" s="445"/>
      <c r="D1026" s="445"/>
      <c r="E1026" s="445"/>
      <c r="F1026" s="445"/>
      <c r="G1026" s="445"/>
      <c r="H1026" s="445"/>
    </row>
    <row r="1027" spans="1:8" ht="24.95" customHeight="1">
      <c r="A1027" s="92" t="s">
        <v>240</v>
      </c>
      <c r="B1027" s="445" t="s">
        <v>344</v>
      </c>
      <c r="C1027" s="445"/>
      <c r="D1027" s="445"/>
      <c r="E1027" s="445"/>
      <c r="F1027" s="445"/>
      <c r="G1027" s="445"/>
      <c r="H1027" s="445"/>
    </row>
    <row r="1028" spans="1:8" ht="24.95" customHeight="1">
      <c r="A1028" s="96" t="s">
        <v>195</v>
      </c>
      <c r="B1028" s="443" t="s">
        <v>242</v>
      </c>
      <c r="C1028" s="444"/>
      <c r="D1028" s="444"/>
      <c r="E1028" s="444"/>
      <c r="F1028" s="444"/>
      <c r="G1028" s="444"/>
      <c r="H1028" s="444"/>
    </row>
    <row r="1029" spans="1:8" ht="24.95" customHeight="1">
      <c r="A1029" s="445" t="s">
        <v>243</v>
      </c>
      <c r="B1029" s="445"/>
      <c r="C1029" s="445"/>
      <c r="D1029" s="445"/>
      <c r="E1029" s="96"/>
      <c r="F1029" s="97"/>
      <c r="G1029" s="94" t="s">
        <v>244</v>
      </c>
      <c r="H1029" s="97"/>
    </row>
    <row r="1030" spans="1:8" ht="40.5" customHeight="1">
      <c r="A1030" s="98" t="s">
        <v>245</v>
      </c>
      <c r="B1030" s="99" t="s">
        <v>12</v>
      </c>
      <c r="C1030" s="100" t="s">
        <v>245</v>
      </c>
      <c r="D1030" s="99" t="s">
        <v>12</v>
      </c>
      <c r="E1030" s="101"/>
      <c r="F1030" s="446" t="s">
        <v>246</v>
      </c>
      <c r="G1030" s="446"/>
      <c r="H1030" s="102" t="s">
        <v>12</v>
      </c>
    </row>
    <row r="1031" spans="1:8" ht="24.95" customHeight="1">
      <c r="A1031" s="103" t="s">
        <v>247</v>
      </c>
      <c r="B1031" s="103" t="s">
        <v>221</v>
      </c>
      <c r="C1031" s="103" t="s">
        <v>248</v>
      </c>
      <c r="D1031" s="103" t="s">
        <v>249</v>
      </c>
      <c r="E1031" s="97"/>
      <c r="F1031" s="437">
        <v>3</v>
      </c>
      <c r="G1031" s="437"/>
      <c r="H1031" s="103" t="s">
        <v>236</v>
      </c>
    </row>
    <row r="1032" spans="1:8" ht="24.95" customHeight="1">
      <c r="A1032" s="103" t="s">
        <v>250</v>
      </c>
      <c r="B1032" s="103" t="s">
        <v>251</v>
      </c>
      <c r="C1032" s="103" t="s">
        <v>252</v>
      </c>
      <c r="D1032" s="103" t="s">
        <v>253</v>
      </c>
      <c r="E1032" s="97"/>
      <c r="F1032" s="437">
        <v>2</v>
      </c>
      <c r="G1032" s="437"/>
      <c r="H1032" s="103" t="s">
        <v>232</v>
      </c>
    </row>
    <row r="1033" spans="1:8" ht="24.95" customHeight="1">
      <c r="A1033" s="103" t="s">
        <v>254</v>
      </c>
      <c r="B1033" s="103" t="s">
        <v>255</v>
      </c>
      <c r="C1033" s="103" t="s">
        <v>256</v>
      </c>
      <c r="D1033" s="103" t="s">
        <v>257</v>
      </c>
      <c r="E1033" s="97"/>
      <c r="F1033" s="437">
        <v>1</v>
      </c>
      <c r="G1033" s="437"/>
      <c r="H1033" s="103" t="s">
        <v>258</v>
      </c>
    </row>
    <row r="1034" spans="1:8" ht="24.95" customHeight="1">
      <c r="A1034" s="103" t="s">
        <v>259</v>
      </c>
      <c r="B1034" s="103" t="s">
        <v>260</v>
      </c>
      <c r="C1034" s="103" t="s">
        <v>261</v>
      </c>
      <c r="D1034" s="103" t="s">
        <v>262</v>
      </c>
      <c r="E1034" s="104"/>
      <c r="F1034" s="437"/>
      <c r="G1034" s="437"/>
      <c r="H1034" s="104"/>
    </row>
    <row r="1035" spans="1:8" ht="54" customHeight="1">
      <c r="A1035" s="438">
        <v>45206</v>
      </c>
      <c r="B1035" s="439"/>
      <c r="C1035" s="440" t="s">
        <v>141</v>
      </c>
      <c r="D1035" s="441"/>
      <c r="E1035" s="441"/>
      <c r="F1035" s="441"/>
      <c r="G1035" s="442" t="s">
        <v>142</v>
      </c>
      <c r="H1035" s="439"/>
    </row>
    <row r="1036" spans="1:8" ht="24.95" customHeight="1">
      <c r="A1036" s="442" t="s">
        <v>49</v>
      </c>
      <c r="B1036" s="456"/>
      <c r="C1036" s="456"/>
      <c r="D1036" s="456"/>
      <c r="E1036" s="456"/>
      <c r="F1036" s="456"/>
      <c r="G1036" s="456"/>
      <c r="H1036" s="456"/>
    </row>
    <row r="1037" spans="1:8" ht="24.95" customHeight="1">
      <c r="A1037" s="442" t="s">
        <v>50</v>
      </c>
      <c r="B1037" s="456"/>
      <c r="C1037" s="456"/>
      <c r="D1037" s="456"/>
      <c r="E1037" s="456"/>
      <c r="F1037" s="456"/>
      <c r="G1037" s="456"/>
      <c r="H1037" s="456"/>
    </row>
    <row r="1038" spans="1:8" ht="24.95" customHeight="1">
      <c r="A1038" s="442" t="s">
        <v>51</v>
      </c>
      <c r="B1038" s="456"/>
      <c r="C1038" s="456"/>
      <c r="D1038" s="456"/>
      <c r="E1038" s="456"/>
      <c r="F1038" s="456"/>
      <c r="G1038" s="456"/>
      <c r="H1038" s="456"/>
    </row>
    <row r="1039" spans="1:8" ht="24.95" customHeight="1">
      <c r="A1039" s="442" t="s">
        <v>130</v>
      </c>
      <c r="B1039" s="456"/>
      <c r="C1039" s="456"/>
      <c r="D1039" s="456"/>
      <c r="E1039" s="456"/>
      <c r="F1039" s="456"/>
      <c r="G1039" s="456"/>
      <c r="H1039" s="456"/>
    </row>
    <row r="1040" spans="1:8" ht="24.95" customHeight="1">
      <c r="A1040" s="442" t="s">
        <v>131</v>
      </c>
      <c r="B1040" s="456"/>
      <c r="C1040" s="456"/>
      <c r="D1040" s="456"/>
      <c r="E1040" s="456"/>
      <c r="F1040" s="456"/>
      <c r="G1040" s="456"/>
      <c r="H1040" s="456"/>
    </row>
    <row r="1041" spans="1:8" ht="24.95" customHeight="1">
      <c r="A1041" s="453" t="s">
        <v>55</v>
      </c>
      <c r="B1041" s="454"/>
      <c r="C1041" s="455" t="s">
        <v>56</v>
      </c>
      <c r="D1041" s="456"/>
      <c r="E1041" s="456"/>
      <c r="F1041" s="77"/>
      <c r="G1041" s="442"/>
      <c r="H1041" s="456"/>
    </row>
    <row r="1042" spans="1:8" ht="24.95" customHeight="1">
      <c r="A1042" s="453" t="s">
        <v>4</v>
      </c>
      <c r="B1042" s="454"/>
      <c r="C1042" s="455" t="s">
        <v>345</v>
      </c>
      <c r="D1042" s="456"/>
      <c r="E1042" s="456"/>
      <c r="F1042" s="78" t="s">
        <v>132</v>
      </c>
      <c r="G1042" s="442">
        <v>24</v>
      </c>
      <c r="H1042" s="456"/>
    </row>
    <row r="1043" spans="1:8" ht="24.95" customHeight="1">
      <c r="A1043" s="453" t="s">
        <v>133</v>
      </c>
      <c r="B1043" s="454"/>
      <c r="C1043" s="455" t="s">
        <v>346</v>
      </c>
      <c r="D1043" s="456"/>
      <c r="E1043" s="456"/>
      <c r="F1043" s="77"/>
      <c r="G1043" s="442"/>
      <c r="H1043" s="456"/>
    </row>
    <row r="1044" spans="1:8" ht="24.95" customHeight="1">
      <c r="A1044" s="77" t="s">
        <v>134</v>
      </c>
      <c r="B1044" s="77"/>
      <c r="C1044" s="455" t="s">
        <v>347</v>
      </c>
      <c r="D1044" s="456"/>
      <c r="E1044" s="456"/>
      <c r="F1044" s="77" t="s">
        <v>135</v>
      </c>
      <c r="G1044" s="442">
        <v>1462</v>
      </c>
      <c r="H1044" s="456"/>
    </row>
    <row r="1045" spans="1:8" ht="24.95" customHeight="1">
      <c r="A1045" s="442" t="s">
        <v>136</v>
      </c>
      <c r="B1045" s="439"/>
      <c r="C1045" s="439"/>
      <c r="D1045" s="439"/>
      <c r="E1045" s="439"/>
      <c r="F1045" s="439"/>
      <c r="G1045" s="439"/>
      <c r="H1045" s="439"/>
    </row>
    <row r="1046" spans="1:8" ht="24.95" customHeight="1">
      <c r="A1046" s="442" t="s">
        <v>119</v>
      </c>
      <c r="B1046" s="439"/>
      <c r="C1046" s="439"/>
      <c r="D1046" s="439"/>
      <c r="E1046" s="439"/>
      <c r="F1046" s="439"/>
      <c r="G1046" s="439"/>
      <c r="H1046" s="439"/>
    </row>
    <row r="1047" spans="1:8" ht="24.95" customHeight="1">
      <c r="A1047" s="450" t="s">
        <v>63</v>
      </c>
      <c r="B1047" s="450" t="s">
        <v>64</v>
      </c>
      <c r="C1047" s="451" t="s">
        <v>121</v>
      </c>
      <c r="D1047" s="451" t="s">
        <v>137</v>
      </c>
      <c r="E1047" s="451" t="s">
        <v>123</v>
      </c>
      <c r="F1047" s="451" t="s">
        <v>124</v>
      </c>
      <c r="G1047" s="451" t="s">
        <v>125</v>
      </c>
      <c r="H1047" s="451" t="s">
        <v>12</v>
      </c>
    </row>
    <row r="1048" spans="1:8" ht="24.95" customHeight="1">
      <c r="A1048" s="439"/>
      <c r="B1048" s="439"/>
      <c r="C1048" s="452"/>
      <c r="D1048" s="452"/>
      <c r="E1048" s="452"/>
      <c r="F1048" s="452"/>
      <c r="G1048" s="452"/>
      <c r="H1048" s="452"/>
    </row>
    <row r="1049" spans="1:8" ht="24.95" customHeight="1">
      <c r="A1049" s="439"/>
      <c r="B1049" s="439"/>
      <c r="C1049" s="452"/>
      <c r="D1049" s="452"/>
      <c r="E1049" s="452"/>
      <c r="F1049" s="452"/>
      <c r="G1049" s="452"/>
      <c r="H1049" s="452"/>
    </row>
    <row r="1050" spans="1:8" ht="24.95" customHeight="1">
      <c r="A1050" s="79">
        <v>1</v>
      </c>
      <c r="B1050" s="78" t="s">
        <v>5</v>
      </c>
      <c r="C1050" s="86">
        <v>10</v>
      </c>
      <c r="D1050" s="86">
        <v>5</v>
      </c>
      <c r="E1050" s="86">
        <v>5</v>
      </c>
      <c r="F1050" s="86">
        <v>80</v>
      </c>
      <c r="G1050" s="87">
        <f t="shared" ref="G1050:G1054" si="47">C1050+D1050+E1050+F1050</f>
        <v>100</v>
      </c>
      <c r="H1050" s="83" t="str">
        <f t="shared" ref="H1050:H1053" si="48">IF(G1050&gt;=91,"A1",IF(G1050&gt;=81,"A2",IF(G1050&gt;=71,"B1",IF(G1050&gt;=61,"B2",IF(G1050&gt;=51,"C1",IF(G1050&gt;=41,"C2",IF(G1050&gt;=33,"D","E")))))))</f>
        <v>A1</v>
      </c>
    </row>
    <row r="1051" spans="1:8" ht="24.95" customHeight="1">
      <c r="A1051" s="79">
        <v>2</v>
      </c>
      <c r="B1051" s="78" t="s">
        <v>6</v>
      </c>
      <c r="C1051" s="85">
        <v>10</v>
      </c>
      <c r="D1051" s="86">
        <v>5</v>
      </c>
      <c r="E1051" s="86">
        <v>5</v>
      </c>
      <c r="F1051" s="85">
        <v>80</v>
      </c>
      <c r="G1051" s="87">
        <f t="shared" si="47"/>
        <v>100</v>
      </c>
      <c r="H1051" s="83" t="str">
        <f t="shared" si="48"/>
        <v>A1</v>
      </c>
    </row>
    <row r="1052" spans="1:8" ht="24.95" customHeight="1">
      <c r="A1052" s="79">
        <v>3</v>
      </c>
      <c r="B1052" s="78" t="s">
        <v>7</v>
      </c>
      <c r="C1052" s="86">
        <v>10</v>
      </c>
      <c r="D1052" s="86">
        <v>5</v>
      </c>
      <c r="E1052" s="86">
        <v>5</v>
      </c>
      <c r="F1052" s="86">
        <v>80</v>
      </c>
      <c r="G1052" s="87">
        <f t="shared" si="47"/>
        <v>100</v>
      </c>
      <c r="H1052" s="83" t="str">
        <f t="shared" si="48"/>
        <v>A1</v>
      </c>
    </row>
    <row r="1053" spans="1:8" ht="24.95" customHeight="1">
      <c r="A1053" s="79">
        <v>4</v>
      </c>
      <c r="B1053" s="78" t="s">
        <v>8</v>
      </c>
      <c r="C1053" s="85">
        <v>10</v>
      </c>
      <c r="D1053" s="86">
        <v>5</v>
      </c>
      <c r="E1053" s="86">
        <v>5</v>
      </c>
      <c r="F1053" s="85">
        <v>80</v>
      </c>
      <c r="G1053" s="87">
        <f t="shared" si="47"/>
        <v>100</v>
      </c>
      <c r="H1053" s="83" t="str">
        <f t="shared" si="48"/>
        <v>A1</v>
      </c>
    </row>
    <row r="1054" spans="1:8" ht="24.95" customHeight="1">
      <c r="A1054" s="79">
        <v>5</v>
      </c>
      <c r="B1054" s="88" t="s">
        <v>224</v>
      </c>
      <c r="C1054" s="79"/>
      <c r="D1054" s="89"/>
      <c r="E1054" s="90"/>
      <c r="F1054" s="79">
        <v>50</v>
      </c>
      <c r="G1054" s="87">
        <f t="shared" si="47"/>
        <v>50</v>
      </c>
      <c r="H1054" s="83"/>
    </row>
    <row r="1055" spans="1:8" ht="24.95" customHeight="1">
      <c r="A1055" s="79">
        <v>6</v>
      </c>
      <c r="B1055" s="77" t="s">
        <v>138</v>
      </c>
      <c r="C1055" s="91"/>
      <c r="D1055" s="91"/>
      <c r="E1055" s="91"/>
      <c r="F1055" s="83" t="s">
        <v>225</v>
      </c>
      <c r="G1055" s="87"/>
      <c r="H1055" s="83"/>
    </row>
    <row r="1056" spans="1:8" ht="24.95" customHeight="1">
      <c r="A1056" s="79">
        <v>7</v>
      </c>
      <c r="B1056" s="77" t="s">
        <v>139</v>
      </c>
      <c r="C1056" s="91"/>
      <c r="D1056" s="91"/>
      <c r="E1056" s="91"/>
      <c r="F1056" s="83" t="s">
        <v>225</v>
      </c>
      <c r="G1056" s="87"/>
      <c r="H1056" s="83"/>
    </row>
    <row r="1057" spans="1:8" ht="24.95" customHeight="1">
      <c r="A1057" s="77" t="s">
        <v>10</v>
      </c>
      <c r="B1057" s="77"/>
      <c r="C1057" s="91"/>
      <c r="D1057" s="91"/>
      <c r="E1057" s="91"/>
      <c r="F1057" s="83"/>
      <c r="G1057" s="87">
        <f>SUM(G1050:G1054)</f>
        <v>450</v>
      </c>
      <c r="H1057" s="83"/>
    </row>
    <row r="1058" spans="1:8" ht="24.95" customHeight="1">
      <c r="A1058" s="77" t="s">
        <v>140</v>
      </c>
      <c r="B1058" s="77"/>
      <c r="C1058" s="91"/>
      <c r="D1058" s="91"/>
      <c r="E1058" s="91"/>
      <c r="F1058" s="83"/>
      <c r="G1058" s="87">
        <f>G1057/450*100</f>
        <v>100</v>
      </c>
      <c r="H1058" s="83" t="str">
        <f>IF(G1058&gt;=91,"A1",IF(G1058&gt;=81,"A2",IF(G1058&gt;=71,"B1",IF(G1058&gt;=61,"B2",IF(G1058&gt;=51,"C1",IF(G1058&gt;=41,"C2",IF(G1058&gt;=33,"D","E")))))))</f>
        <v>A1</v>
      </c>
    </row>
    <row r="1059" spans="1:8" ht="24.95" customHeight="1">
      <c r="A1059" s="448" t="s">
        <v>348</v>
      </c>
      <c r="B1059" s="439"/>
      <c r="C1059" s="439"/>
      <c r="D1059" s="439"/>
      <c r="E1059" s="439"/>
      <c r="F1059" s="439"/>
      <c r="G1059" s="439"/>
      <c r="H1059" s="439"/>
    </row>
    <row r="1060" spans="1:8" ht="24.95" customHeight="1">
      <c r="A1060" s="449" t="s">
        <v>227</v>
      </c>
      <c r="B1060" s="449"/>
      <c r="C1060" s="449"/>
      <c r="D1060" s="449"/>
      <c r="E1060" s="449"/>
      <c r="F1060" s="449"/>
      <c r="G1060" s="449"/>
      <c r="H1060" s="449"/>
    </row>
    <row r="1061" spans="1:8" ht="24.95" customHeight="1">
      <c r="A1061" s="445" t="s">
        <v>228</v>
      </c>
      <c r="B1061" s="445"/>
      <c r="C1061" s="445"/>
      <c r="D1061" s="445"/>
      <c r="E1061" s="445"/>
      <c r="F1061" s="445"/>
      <c r="G1061" s="445"/>
      <c r="H1061" s="445"/>
    </row>
    <row r="1062" spans="1:8" ht="24.95" customHeight="1">
      <c r="A1062" s="445" t="s">
        <v>229</v>
      </c>
      <c r="B1062" s="445"/>
      <c r="C1062" s="445"/>
      <c r="D1062" s="445"/>
      <c r="E1062" s="445"/>
      <c r="F1062" s="445"/>
      <c r="G1062" s="445" t="s">
        <v>230</v>
      </c>
      <c r="H1062" s="445"/>
    </row>
    <row r="1063" spans="1:8" ht="24.95" customHeight="1">
      <c r="A1063" s="92" t="s">
        <v>231</v>
      </c>
      <c r="B1063" s="92"/>
      <c r="C1063" s="92"/>
      <c r="D1063" s="92"/>
      <c r="E1063" s="92"/>
      <c r="F1063" s="93"/>
      <c r="G1063" s="93" t="s">
        <v>236</v>
      </c>
      <c r="H1063" s="93"/>
    </row>
    <row r="1064" spans="1:8" ht="24.95" customHeight="1">
      <c r="A1064" s="445" t="s">
        <v>233</v>
      </c>
      <c r="B1064" s="445"/>
      <c r="C1064" s="445"/>
      <c r="D1064" s="445"/>
      <c r="E1064" s="445"/>
      <c r="F1064" s="445"/>
      <c r="G1064" s="94"/>
      <c r="H1064" s="94"/>
    </row>
    <row r="1065" spans="1:8" ht="24.95" customHeight="1">
      <c r="A1065" s="445" t="s">
        <v>229</v>
      </c>
      <c r="B1065" s="445"/>
      <c r="C1065" s="445"/>
      <c r="D1065" s="445"/>
      <c r="E1065" s="445"/>
      <c r="F1065" s="445"/>
      <c r="G1065" s="445" t="s">
        <v>230</v>
      </c>
      <c r="H1065" s="445"/>
    </row>
    <row r="1066" spans="1:8" ht="24.95" customHeight="1">
      <c r="A1066" s="447" t="s">
        <v>234</v>
      </c>
      <c r="B1066" s="447"/>
      <c r="C1066" s="447"/>
      <c r="D1066" s="447"/>
      <c r="E1066" s="447"/>
      <c r="F1066" s="447"/>
      <c r="G1066" s="94" t="s">
        <v>232</v>
      </c>
      <c r="H1066" s="94"/>
    </row>
    <row r="1067" spans="1:8" ht="24.95" customHeight="1">
      <c r="A1067" s="447" t="s">
        <v>235</v>
      </c>
      <c r="B1067" s="447"/>
      <c r="C1067" s="447"/>
      <c r="D1067" s="447"/>
      <c r="E1067" s="447"/>
      <c r="F1067" s="447"/>
      <c r="G1067" s="95" t="s">
        <v>236</v>
      </c>
      <c r="H1067" s="93"/>
    </row>
    <row r="1068" spans="1:8" ht="24.95" customHeight="1">
      <c r="A1068" s="447" t="s">
        <v>237</v>
      </c>
      <c r="B1068" s="447"/>
      <c r="C1068" s="447"/>
      <c r="D1068" s="447"/>
      <c r="E1068" s="447"/>
      <c r="F1068" s="447"/>
      <c r="G1068" s="95" t="s">
        <v>236</v>
      </c>
      <c r="H1068" s="93"/>
    </row>
    <row r="1069" spans="1:8" ht="24.95" customHeight="1">
      <c r="A1069" s="447" t="s">
        <v>238</v>
      </c>
      <c r="B1069" s="447"/>
      <c r="C1069" s="447"/>
      <c r="D1069" s="447"/>
      <c r="E1069" s="447"/>
      <c r="F1069" s="447"/>
      <c r="G1069" s="95" t="s">
        <v>236</v>
      </c>
      <c r="H1069" s="93"/>
    </row>
    <row r="1070" spans="1:8" ht="24.95" customHeight="1">
      <c r="A1070" s="445" t="s">
        <v>239</v>
      </c>
      <c r="B1070" s="445"/>
      <c r="C1070" s="445"/>
      <c r="D1070" s="445"/>
      <c r="E1070" s="445"/>
      <c r="F1070" s="445"/>
      <c r="G1070" s="445"/>
      <c r="H1070" s="445"/>
    </row>
    <row r="1071" spans="1:8" ht="24.95" customHeight="1">
      <c r="A1071" s="445" t="s">
        <v>229</v>
      </c>
      <c r="B1071" s="445"/>
      <c r="C1071" s="445"/>
      <c r="D1071" s="445"/>
      <c r="E1071" s="445"/>
      <c r="F1071" s="445"/>
      <c r="G1071" s="445"/>
      <c r="H1071" s="445"/>
    </row>
    <row r="1072" spans="1:8" ht="24.95" customHeight="1">
      <c r="A1072" s="92" t="s">
        <v>240</v>
      </c>
      <c r="B1072" s="445" t="s">
        <v>349</v>
      </c>
      <c r="C1072" s="445"/>
      <c r="D1072" s="445"/>
      <c r="E1072" s="445"/>
      <c r="F1072" s="445"/>
      <c r="G1072" s="445"/>
      <c r="H1072" s="445"/>
    </row>
    <row r="1073" spans="1:8" ht="24.95" customHeight="1">
      <c r="A1073" s="96" t="s">
        <v>195</v>
      </c>
      <c r="B1073" s="443" t="s">
        <v>242</v>
      </c>
      <c r="C1073" s="444"/>
      <c r="D1073" s="444"/>
      <c r="E1073" s="444"/>
      <c r="F1073" s="444"/>
      <c r="G1073" s="444"/>
      <c r="H1073" s="444"/>
    </row>
    <row r="1074" spans="1:8" ht="24.95" customHeight="1">
      <c r="A1074" s="445" t="s">
        <v>243</v>
      </c>
      <c r="B1074" s="445"/>
      <c r="C1074" s="445"/>
      <c r="D1074" s="445"/>
      <c r="E1074" s="96"/>
      <c r="F1074" s="97"/>
      <c r="G1074" s="94" t="s">
        <v>244</v>
      </c>
      <c r="H1074" s="97"/>
    </row>
    <row r="1075" spans="1:8" ht="40.5" customHeight="1">
      <c r="A1075" s="98" t="s">
        <v>245</v>
      </c>
      <c r="B1075" s="99" t="s">
        <v>12</v>
      </c>
      <c r="C1075" s="100" t="s">
        <v>245</v>
      </c>
      <c r="D1075" s="99" t="s">
        <v>12</v>
      </c>
      <c r="E1075" s="101"/>
      <c r="F1075" s="446" t="s">
        <v>246</v>
      </c>
      <c r="G1075" s="446"/>
      <c r="H1075" s="102" t="s">
        <v>12</v>
      </c>
    </row>
    <row r="1076" spans="1:8" ht="24.95" customHeight="1">
      <c r="A1076" s="103" t="s">
        <v>247</v>
      </c>
      <c r="B1076" s="103" t="s">
        <v>221</v>
      </c>
      <c r="C1076" s="103" t="s">
        <v>248</v>
      </c>
      <c r="D1076" s="103" t="s">
        <v>249</v>
      </c>
      <c r="E1076" s="97"/>
      <c r="F1076" s="437">
        <v>3</v>
      </c>
      <c r="G1076" s="437"/>
      <c r="H1076" s="103" t="s">
        <v>236</v>
      </c>
    </row>
    <row r="1077" spans="1:8" ht="24.95" customHeight="1">
      <c r="A1077" s="103" t="s">
        <v>250</v>
      </c>
      <c r="B1077" s="103" t="s">
        <v>251</v>
      </c>
      <c r="C1077" s="103" t="s">
        <v>252</v>
      </c>
      <c r="D1077" s="103" t="s">
        <v>253</v>
      </c>
      <c r="E1077" s="97"/>
      <c r="F1077" s="437">
        <v>2</v>
      </c>
      <c r="G1077" s="437"/>
      <c r="H1077" s="103" t="s">
        <v>232</v>
      </c>
    </row>
    <row r="1078" spans="1:8" ht="24.95" customHeight="1">
      <c r="A1078" s="103" t="s">
        <v>254</v>
      </c>
      <c r="B1078" s="103" t="s">
        <v>255</v>
      </c>
      <c r="C1078" s="103" t="s">
        <v>256</v>
      </c>
      <c r="D1078" s="103" t="s">
        <v>257</v>
      </c>
      <c r="E1078" s="97"/>
      <c r="F1078" s="437">
        <v>1</v>
      </c>
      <c r="G1078" s="437"/>
      <c r="H1078" s="103" t="s">
        <v>258</v>
      </c>
    </row>
    <row r="1079" spans="1:8" ht="24.95" customHeight="1">
      <c r="A1079" s="103" t="s">
        <v>259</v>
      </c>
      <c r="B1079" s="103" t="s">
        <v>260</v>
      </c>
      <c r="C1079" s="103" t="s">
        <v>261</v>
      </c>
      <c r="D1079" s="103" t="s">
        <v>262</v>
      </c>
      <c r="E1079" s="104"/>
      <c r="F1079" s="437"/>
      <c r="G1079" s="437"/>
      <c r="H1079" s="104"/>
    </row>
    <row r="1080" spans="1:8" ht="52.5" customHeight="1">
      <c r="A1080" s="438">
        <v>45206</v>
      </c>
      <c r="B1080" s="439"/>
      <c r="C1080" s="440" t="s">
        <v>141</v>
      </c>
      <c r="D1080" s="441"/>
      <c r="E1080" s="441"/>
      <c r="F1080" s="441"/>
      <c r="G1080" s="442" t="s">
        <v>142</v>
      </c>
      <c r="H1080" s="439"/>
    </row>
    <row r="1081" spans="1:8" ht="24.95" customHeight="1">
      <c r="A1081" s="442" t="s">
        <v>49</v>
      </c>
      <c r="B1081" s="456"/>
      <c r="C1081" s="456"/>
      <c r="D1081" s="456"/>
      <c r="E1081" s="456"/>
      <c r="F1081" s="456"/>
      <c r="G1081" s="456"/>
      <c r="H1081" s="456"/>
    </row>
    <row r="1082" spans="1:8" ht="24.95" customHeight="1">
      <c r="A1082" s="442" t="s">
        <v>50</v>
      </c>
      <c r="B1082" s="456"/>
      <c r="C1082" s="456"/>
      <c r="D1082" s="456"/>
      <c r="E1082" s="456"/>
      <c r="F1082" s="456"/>
      <c r="G1082" s="456"/>
      <c r="H1082" s="456"/>
    </row>
    <row r="1083" spans="1:8" ht="24.95" customHeight="1">
      <c r="A1083" s="442" t="s">
        <v>51</v>
      </c>
      <c r="B1083" s="456"/>
      <c r="C1083" s="456"/>
      <c r="D1083" s="456"/>
      <c r="E1083" s="456"/>
      <c r="F1083" s="456"/>
      <c r="G1083" s="456"/>
      <c r="H1083" s="456"/>
    </row>
    <row r="1084" spans="1:8" ht="24.95" customHeight="1">
      <c r="A1084" s="442" t="s">
        <v>130</v>
      </c>
      <c r="B1084" s="456"/>
      <c r="C1084" s="456"/>
      <c r="D1084" s="456"/>
      <c r="E1084" s="456"/>
      <c r="F1084" s="456"/>
      <c r="G1084" s="456"/>
      <c r="H1084" s="456"/>
    </row>
    <row r="1085" spans="1:8" ht="24.95" customHeight="1">
      <c r="A1085" s="442" t="s">
        <v>131</v>
      </c>
      <c r="B1085" s="456"/>
      <c r="C1085" s="456"/>
      <c r="D1085" s="456"/>
      <c r="E1085" s="456"/>
      <c r="F1085" s="456"/>
      <c r="G1085" s="456"/>
      <c r="H1085" s="456"/>
    </row>
    <row r="1086" spans="1:8" ht="24.95" customHeight="1">
      <c r="A1086" s="453" t="s">
        <v>55</v>
      </c>
      <c r="B1086" s="454"/>
      <c r="C1086" s="455" t="s">
        <v>56</v>
      </c>
      <c r="D1086" s="456"/>
      <c r="E1086" s="456"/>
      <c r="F1086" s="77"/>
      <c r="G1086" s="442"/>
      <c r="H1086" s="456"/>
    </row>
    <row r="1087" spans="1:8" ht="24.95" customHeight="1">
      <c r="A1087" s="453" t="s">
        <v>4</v>
      </c>
      <c r="B1087" s="454"/>
      <c r="C1087" s="455" t="s">
        <v>350</v>
      </c>
      <c r="D1087" s="456"/>
      <c r="E1087" s="456"/>
      <c r="F1087" s="78" t="s">
        <v>132</v>
      </c>
      <c r="G1087" s="442">
        <v>25</v>
      </c>
      <c r="H1087" s="456"/>
    </row>
    <row r="1088" spans="1:8" ht="24.95" customHeight="1">
      <c r="A1088" s="453" t="s">
        <v>133</v>
      </c>
      <c r="B1088" s="454"/>
      <c r="C1088" s="455" t="s">
        <v>351</v>
      </c>
      <c r="D1088" s="456"/>
      <c r="E1088" s="456"/>
      <c r="F1088" s="77"/>
      <c r="G1088" s="442"/>
      <c r="H1088" s="456"/>
    </row>
    <row r="1089" spans="1:8" ht="24.95" customHeight="1">
      <c r="A1089" s="77" t="s">
        <v>134</v>
      </c>
      <c r="B1089" s="77"/>
      <c r="C1089" s="455" t="s">
        <v>352</v>
      </c>
      <c r="D1089" s="456"/>
      <c r="E1089" s="456"/>
      <c r="F1089" s="77" t="s">
        <v>135</v>
      </c>
      <c r="G1089" s="442">
        <v>1523</v>
      </c>
      <c r="H1089" s="456"/>
    </row>
    <row r="1090" spans="1:8" ht="24.95" customHeight="1">
      <c r="A1090" s="442" t="s">
        <v>136</v>
      </c>
      <c r="B1090" s="439"/>
      <c r="C1090" s="439"/>
      <c r="D1090" s="439"/>
      <c r="E1090" s="439"/>
      <c r="F1090" s="439"/>
      <c r="G1090" s="439"/>
      <c r="H1090" s="439"/>
    </row>
    <row r="1091" spans="1:8" ht="24.95" customHeight="1">
      <c r="A1091" s="442" t="s">
        <v>119</v>
      </c>
      <c r="B1091" s="439"/>
      <c r="C1091" s="439"/>
      <c r="D1091" s="439"/>
      <c r="E1091" s="439"/>
      <c r="F1091" s="439"/>
      <c r="G1091" s="439"/>
      <c r="H1091" s="439"/>
    </row>
    <row r="1092" spans="1:8" ht="24.95" customHeight="1">
      <c r="A1092" s="450" t="s">
        <v>63</v>
      </c>
      <c r="B1092" s="450" t="s">
        <v>64</v>
      </c>
      <c r="C1092" s="451" t="s">
        <v>121</v>
      </c>
      <c r="D1092" s="451" t="s">
        <v>137</v>
      </c>
      <c r="E1092" s="451" t="s">
        <v>123</v>
      </c>
      <c r="F1092" s="451" t="s">
        <v>124</v>
      </c>
      <c r="G1092" s="451" t="s">
        <v>125</v>
      </c>
      <c r="H1092" s="451" t="s">
        <v>12</v>
      </c>
    </row>
    <row r="1093" spans="1:8" ht="24.95" customHeight="1">
      <c r="A1093" s="439"/>
      <c r="B1093" s="439"/>
      <c r="C1093" s="452"/>
      <c r="D1093" s="452"/>
      <c r="E1093" s="452"/>
      <c r="F1093" s="452"/>
      <c r="G1093" s="452"/>
      <c r="H1093" s="452"/>
    </row>
    <row r="1094" spans="1:8" ht="24.95" customHeight="1">
      <c r="A1094" s="439"/>
      <c r="B1094" s="439"/>
      <c r="C1094" s="452"/>
      <c r="D1094" s="452"/>
      <c r="E1094" s="452"/>
      <c r="F1094" s="452"/>
      <c r="G1094" s="452"/>
      <c r="H1094" s="452"/>
    </row>
    <row r="1095" spans="1:8" ht="24.95" customHeight="1">
      <c r="A1095" s="79">
        <v>1</v>
      </c>
      <c r="B1095" s="78" t="s">
        <v>5</v>
      </c>
      <c r="C1095" s="86">
        <v>4.25</v>
      </c>
      <c r="D1095" s="86">
        <v>5</v>
      </c>
      <c r="E1095" s="86">
        <v>3</v>
      </c>
      <c r="F1095" s="86">
        <v>28</v>
      </c>
      <c r="G1095" s="82">
        <f t="shared" ref="G1095:G1099" si="49">C1095+D1095+E1095+F1095</f>
        <v>40.25</v>
      </c>
      <c r="H1095" s="83" t="str">
        <f t="shared" ref="H1095:H1098" si="50">IF(G1095&gt;=91,"A1",IF(G1095&gt;=81,"A2",IF(G1095&gt;=71,"B1",IF(G1095&gt;=61,"B2",IF(G1095&gt;=51,"C1",IF(G1095&gt;=41,"C2",IF(G1095&gt;=33,"D","E")))))))</f>
        <v>D</v>
      </c>
    </row>
    <row r="1096" spans="1:8" ht="24.95" customHeight="1">
      <c r="A1096" s="79">
        <v>2</v>
      </c>
      <c r="B1096" s="78" t="s">
        <v>6</v>
      </c>
      <c r="C1096" s="85">
        <v>6.25</v>
      </c>
      <c r="D1096" s="86">
        <v>5</v>
      </c>
      <c r="E1096" s="86">
        <v>3</v>
      </c>
      <c r="F1096" s="85">
        <v>40</v>
      </c>
      <c r="G1096" s="82">
        <f t="shared" si="49"/>
        <v>54.25</v>
      </c>
      <c r="H1096" s="83" t="str">
        <f t="shared" si="50"/>
        <v>C1</v>
      </c>
    </row>
    <row r="1097" spans="1:8" ht="24.95" customHeight="1">
      <c r="A1097" s="79">
        <v>3</v>
      </c>
      <c r="B1097" s="78" t="s">
        <v>7</v>
      </c>
      <c r="C1097" s="86">
        <v>7.25</v>
      </c>
      <c r="D1097" s="86">
        <v>5</v>
      </c>
      <c r="E1097" s="86">
        <v>3</v>
      </c>
      <c r="F1097" s="86">
        <v>47</v>
      </c>
      <c r="G1097" s="82">
        <f t="shared" si="49"/>
        <v>62.25</v>
      </c>
      <c r="H1097" s="83" t="str">
        <f t="shared" si="50"/>
        <v>B2</v>
      </c>
    </row>
    <row r="1098" spans="1:8" ht="24.95" customHeight="1">
      <c r="A1098" s="79">
        <v>4</v>
      </c>
      <c r="B1098" s="78" t="s">
        <v>8</v>
      </c>
      <c r="C1098" s="85">
        <v>3.5</v>
      </c>
      <c r="D1098" s="86">
        <v>5</v>
      </c>
      <c r="E1098" s="86">
        <v>3</v>
      </c>
      <c r="F1098" s="85">
        <v>32</v>
      </c>
      <c r="G1098" s="82">
        <f t="shared" si="49"/>
        <v>43.5</v>
      </c>
      <c r="H1098" s="83" t="str">
        <f t="shared" si="50"/>
        <v>C2</v>
      </c>
    </row>
    <row r="1099" spans="1:8" ht="24.95" customHeight="1">
      <c r="A1099" s="79">
        <v>5</v>
      </c>
      <c r="B1099" s="88" t="s">
        <v>224</v>
      </c>
      <c r="C1099" s="79"/>
      <c r="D1099" s="89"/>
      <c r="E1099" s="90"/>
      <c r="F1099" s="79">
        <v>8.5</v>
      </c>
      <c r="G1099" s="105">
        <f t="shared" si="49"/>
        <v>8.5</v>
      </c>
      <c r="H1099" s="83"/>
    </row>
    <row r="1100" spans="1:8" ht="24.95" customHeight="1">
      <c r="A1100" s="79">
        <v>6</v>
      </c>
      <c r="B1100" s="77" t="s">
        <v>138</v>
      </c>
      <c r="C1100" s="91"/>
      <c r="D1100" s="91"/>
      <c r="E1100" s="91"/>
      <c r="F1100" s="83" t="s">
        <v>316</v>
      </c>
      <c r="G1100" s="87"/>
      <c r="H1100" s="83"/>
    </row>
    <row r="1101" spans="1:8" ht="24.95" customHeight="1">
      <c r="A1101" s="79">
        <v>7</v>
      </c>
      <c r="B1101" s="77" t="s">
        <v>139</v>
      </c>
      <c r="C1101" s="91"/>
      <c r="D1101" s="91"/>
      <c r="E1101" s="91"/>
      <c r="F1101" s="83" t="s">
        <v>316</v>
      </c>
      <c r="G1101" s="87"/>
      <c r="H1101" s="83"/>
    </row>
    <row r="1102" spans="1:8" ht="24.95" customHeight="1">
      <c r="A1102" s="77" t="s">
        <v>10</v>
      </c>
      <c r="B1102" s="77"/>
      <c r="C1102" s="91"/>
      <c r="D1102" s="91"/>
      <c r="E1102" s="91"/>
      <c r="F1102" s="83"/>
      <c r="G1102" s="82">
        <f>SUM(G1095:G1099)</f>
        <v>208.75</v>
      </c>
      <c r="H1102" s="83"/>
    </row>
    <row r="1103" spans="1:8" ht="24.95" customHeight="1">
      <c r="A1103" s="77" t="s">
        <v>140</v>
      </c>
      <c r="B1103" s="77"/>
      <c r="C1103" s="91"/>
      <c r="D1103" s="91"/>
      <c r="E1103" s="91"/>
      <c r="F1103" s="83"/>
      <c r="G1103" s="82">
        <f>G1102/450*100</f>
        <v>46.388888888888893</v>
      </c>
      <c r="H1103" s="83" t="str">
        <f>IF(G1103&gt;=91,"A1",IF(G1103&gt;=81,"A2",IF(G1103&gt;=71,"B1",IF(G1103&gt;=61,"B2",IF(G1103&gt;=51,"C1",IF(G1103&gt;=41,"C2",IF(G1103&gt;=33,"D","E")))))))</f>
        <v>C2</v>
      </c>
    </row>
    <row r="1104" spans="1:8" ht="24.95" customHeight="1">
      <c r="A1104" s="448" t="s">
        <v>353</v>
      </c>
      <c r="B1104" s="439"/>
      <c r="C1104" s="439"/>
      <c r="D1104" s="439"/>
      <c r="E1104" s="439"/>
      <c r="F1104" s="439"/>
      <c r="G1104" s="439"/>
      <c r="H1104" s="439"/>
    </row>
    <row r="1105" spans="1:8" ht="24.95" customHeight="1">
      <c r="A1105" s="449" t="s">
        <v>227</v>
      </c>
      <c r="B1105" s="449"/>
      <c r="C1105" s="449"/>
      <c r="D1105" s="449"/>
      <c r="E1105" s="449"/>
      <c r="F1105" s="449"/>
      <c r="G1105" s="449"/>
      <c r="H1105" s="449"/>
    </row>
    <row r="1106" spans="1:8" ht="24.95" customHeight="1">
      <c r="A1106" s="445" t="s">
        <v>228</v>
      </c>
      <c r="B1106" s="445"/>
      <c r="C1106" s="445"/>
      <c r="D1106" s="445"/>
      <c r="E1106" s="445"/>
      <c r="F1106" s="445"/>
      <c r="G1106" s="445"/>
      <c r="H1106" s="445"/>
    </row>
    <row r="1107" spans="1:8" ht="24.95" customHeight="1">
      <c r="A1107" s="445" t="s">
        <v>229</v>
      </c>
      <c r="B1107" s="445"/>
      <c r="C1107" s="445"/>
      <c r="D1107" s="445"/>
      <c r="E1107" s="445"/>
      <c r="F1107" s="445"/>
      <c r="G1107" s="445" t="s">
        <v>230</v>
      </c>
      <c r="H1107" s="445"/>
    </row>
    <row r="1108" spans="1:8" ht="24.95" customHeight="1">
      <c r="A1108" s="92" t="s">
        <v>231</v>
      </c>
      <c r="B1108" s="92"/>
      <c r="C1108" s="92"/>
      <c r="D1108" s="92"/>
      <c r="E1108" s="92"/>
      <c r="F1108" s="93"/>
      <c r="G1108" s="93" t="s">
        <v>232</v>
      </c>
      <c r="H1108" s="93"/>
    </row>
    <row r="1109" spans="1:8" ht="24.95" customHeight="1">
      <c r="A1109" s="445" t="s">
        <v>233</v>
      </c>
      <c r="B1109" s="445"/>
      <c r="C1109" s="445"/>
      <c r="D1109" s="445"/>
      <c r="E1109" s="445"/>
      <c r="F1109" s="445"/>
      <c r="G1109" s="94"/>
      <c r="H1109" s="94"/>
    </row>
    <row r="1110" spans="1:8" ht="24.95" customHeight="1">
      <c r="A1110" s="445" t="s">
        <v>229</v>
      </c>
      <c r="B1110" s="445"/>
      <c r="C1110" s="445"/>
      <c r="D1110" s="445"/>
      <c r="E1110" s="445"/>
      <c r="F1110" s="445"/>
      <c r="G1110" s="445" t="s">
        <v>230</v>
      </c>
      <c r="H1110" s="445"/>
    </row>
    <row r="1111" spans="1:8" ht="24.95" customHeight="1">
      <c r="A1111" s="447" t="s">
        <v>234</v>
      </c>
      <c r="B1111" s="447"/>
      <c r="C1111" s="447"/>
      <c r="D1111" s="447"/>
      <c r="E1111" s="447"/>
      <c r="F1111" s="447"/>
      <c r="G1111" s="94" t="s">
        <v>232</v>
      </c>
      <c r="H1111" s="94"/>
    </row>
    <row r="1112" spans="1:8" ht="24.95" customHeight="1">
      <c r="A1112" s="447" t="s">
        <v>235</v>
      </c>
      <c r="B1112" s="447"/>
      <c r="C1112" s="447"/>
      <c r="D1112" s="447"/>
      <c r="E1112" s="447"/>
      <c r="F1112" s="447"/>
      <c r="G1112" s="95" t="s">
        <v>236</v>
      </c>
      <c r="H1112" s="93"/>
    </row>
    <row r="1113" spans="1:8" ht="24.95" customHeight="1">
      <c r="A1113" s="447" t="s">
        <v>237</v>
      </c>
      <c r="B1113" s="447"/>
      <c r="C1113" s="447"/>
      <c r="D1113" s="447"/>
      <c r="E1113" s="447"/>
      <c r="F1113" s="447"/>
      <c r="G1113" s="95" t="s">
        <v>232</v>
      </c>
      <c r="H1113" s="93"/>
    </row>
    <row r="1114" spans="1:8" ht="24.95" customHeight="1">
      <c r="A1114" s="447" t="s">
        <v>238</v>
      </c>
      <c r="B1114" s="447"/>
      <c r="C1114" s="447"/>
      <c r="D1114" s="447"/>
      <c r="E1114" s="447"/>
      <c r="F1114" s="447"/>
      <c r="G1114" s="95" t="s">
        <v>236</v>
      </c>
      <c r="H1114" s="93"/>
    </row>
    <row r="1115" spans="1:8" ht="24.95" customHeight="1">
      <c r="A1115" s="445" t="s">
        <v>239</v>
      </c>
      <c r="B1115" s="445"/>
      <c r="C1115" s="445"/>
      <c r="D1115" s="445"/>
      <c r="E1115" s="445"/>
      <c r="F1115" s="445"/>
      <c r="G1115" s="445"/>
      <c r="H1115" s="445"/>
    </row>
    <row r="1116" spans="1:8" ht="24.95" customHeight="1">
      <c r="A1116" s="445" t="s">
        <v>229</v>
      </c>
      <c r="B1116" s="445"/>
      <c r="C1116" s="445"/>
      <c r="D1116" s="445"/>
      <c r="E1116" s="445"/>
      <c r="F1116" s="445"/>
      <c r="G1116" s="445"/>
      <c r="H1116" s="445"/>
    </row>
    <row r="1117" spans="1:8" ht="24.95" customHeight="1">
      <c r="A1117" s="92" t="s">
        <v>240</v>
      </c>
      <c r="B1117" s="445" t="s">
        <v>307</v>
      </c>
      <c r="C1117" s="445"/>
      <c r="D1117" s="445"/>
      <c r="E1117" s="445"/>
      <c r="F1117" s="445"/>
      <c r="G1117" s="445"/>
      <c r="H1117" s="445"/>
    </row>
    <row r="1118" spans="1:8" ht="24.95" customHeight="1">
      <c r="A1118" s="96" t="s">
        <v>195</v>
      </c>
      <c r="B1118" s="443" t="s">
        <v>242</v>
      </c>
      <c r="C1118" s="444"/>
      <c r="D1118" s="444"/>
      <c r="E1118" s="444"/>
      <c r="F1118" s="444"/>
      <c r="G1118" s="444"/>
      <c r="H1118" s="444"/>
    </row>
    <row r="1119" spans="1:8" ht="24.95" customHeight="1">
      <c r="A1119" s="445" t="s">
        <v>243</v>
      </c>
      <c r="B1119" s="445"/>
      <c r="C1119" s="445"/>
      <c r="D1119" s="445"/>
      <c r="E1119" s="96"/>
      <c r="F1119" s="97"/>
      <c r="G1119" s="94" t="s">
        <v>244</v>
      </c>
      <c r="H1119" s="97"/>
    </row>
    <row r="1120" spans="1:8" ht="40.5" customHeight="1">
      <c r="A1120" s="98" t="s">
        <v>245</v>
      </c>
      <c r="B1120" s="99" t="s">
        <v>12</v>
      </c>
      <c r="C1120" s="100" t="s">
        <v>245</v>
      </c>
      <c r="D1120" s="99" t="s">
        <v>12</v>
      </c>
      <c r="E1120" s="101"/>
      <c r="F1120" s="446" t="s">
        <v>246</v>
      </c>
      <c r="G1120" s="446"/>
      <c r="H1120" s="102" t="s">
        <v>12</v>
      </c>
    </row>
    <row r="1121" spans="1:8" ht="24.95" customHeight="1">
      <c r="A1121" s="103" t="s">
        <v>247</v>
      </c>
      <c r="B1121" s="103" t="s">
        <v>221</v>
      </c>
      <c r="C1121" s="103" t="s">
        <v>248</v>
      </c>
      <c r="D1121" s="103" t="s">
        <v>249</v>
      </c>
      <c r="E1121" s="97"/>
      <c r="F1121" s="437">
        <v>3</v>
      </c>
      <c r="G1121" s="437"/>
      <c r="H1121" s="103" t="s">
        <v>236</v>
      </c>
    </row>
    <row r="1122" spans="1:8" ht="24.95" customHeight="1">
      <c r="A1122" s="103" t="s">
        <v>250</v>
      </c>
      <c r="B1122" s="103" t="s">
        <v>251</v>
      </c>
      <c r="C1122" s="103" t="s">
        <v>252</v>
      </c>
      <c r="D1122" s="103" t="s">
        <v>253</v>
      </c>
      <c r="E1122" s="97"/>
      <c r="F1122" s="437">
        <v>2</v>
      </c>
      <c r="G1122" s="437"/>
      <c r="H1122" s="103" t="s">
        <v>232</v>
      </c>
    </row>
    <row r="1123" spans="1:8" ht="24.95" customHeight="1">
      <c r="A1123" s="103" t="s">
        <v>254</v>
      </c>
      <c r="B1123" s="103" t="s">
        <v>255</v>
      </c>
      <c r="C1123" s="103" t="s">
        <v>256</v>
      </c>
      <c r="D1123" s="103" t="s">
        <v>257</v>
      </c>
      <c r="E1123" s="97"/>
      <c r="F1123" s="437">
        <v>1</v>
      </c>
      <c r="G1123" s="437"/>
      <c r="H1123" s="103" t="s">
        <v>258</v>
      </c>
    </row>
    <row r="1124" spans="1:8" ht="24.95" customHeight="1">
      <c r="A1124" s="103" t="s">
        <v>259</v>
      </c>
      <c r="B1124" s="103" t="s">
        <v>260</v>
      </c>
      <c r="C1124" s="103" t="s">
        <v>261</v>
      </c>
      <c r="D1124" s="103" t="s">
        <v>262</v>
      </c>
      <c r="E1124" s="104"/>
      <c r="F1124" s="437"/>
      <c r="G1124" s="437"/>
      <c r="H1124" s="104"/>
    </row>
    <row r="1125" spans="1:8" ht="58.5" customHeight="1">
      <c r="A1125" s="438">
        <v>45206</v>
      </c>
      <c r="B1125" s="439"/>
      <c r="C1125" s="440" t="s">
        <v>141</v>
      </c>
      <c r="D1125" s="441"/>
      <c r="E1125" s="441"/>
      <c r="F1125" s="441"/>
      <c r="G1125" s="442" t="s">
        <v>142</v>
      </c>
      <c r="H1125" s="439"/>
    </row>
    <row r="1126" spans="1:8" ht="24.95" customHeight="1">
      <c r="A1126" s="442" t="s">
        <v>49</v>
      </c>
      <c r="B1126" s="456"/>
      <c r="C1126" s="456"/>
      <c r="D1126" s="456"/>
      <c r="E1126" s="456"/>
      <c r="F1126" s="456"/>
      <c r="G1126" s="456"/>
      <c r="H1126" s="456"/>
    </row>
    <row r="1127" spans="1:8" ht="24.95" customHeight="1">
      <c r="A1127" s="442" t="s">
        <v>50</v>
      </c>
      <c r="B1127" s="456"/>
      <c r="C1127" s="456"/>
      <c r="D1127" s="456"/>
      <c r="E1127" s="456"/>
      <c r="F1127" s="456"/>
      <c r="G1127" s="456"/>
      <c r="H1127" s="456"/>
    </row>
    <row r="1128" spans="1:8" ht="24.95" customHeight="1">
      <c r="A1128" s="442" t="s">
        <v>51</v>
      </c>
      <c r="B1128" s="456"/>
      <c r="C1128" s="456"/>
      <c r="D1128" s="456"/>
      <c r="E1128" s="456"/>
      <c r="F1128" s="456"/>
      <c r="G1128" s="456"/>
      <c r="H1128" s="456"/>
    </row>
    <row r="1129" spans="1:8" ht="24.95" customHeight="1">
      <c r="A1129" s="442" t="s">
        <v>130</v>
      </c>
      <c r="B1129" s="456"/>
      <c r="C1129" s="456"/>
      <c r="D1129" s="456"/>
      <c r="E1129" s="456"/>
      <c r="F1129" s="456"/>
      <c r="G1129" s="456"/>
      <c r="H1129" s="456"/>
    </row>
    <row r="1130" spans="1:8" ht="24.95" customHeight="1">
      <c r="A1130" s="442" t="s">
        <v>131</v>
      </c>
      <c r="B1130" s="456"/>
      <c r="C1130" s="456"/>
      <c r="D1130" s="456"/>
      <c r="E1130" s="456"/>
      <c r="F1130" s="456"/>
      <c r="G1130" s="456"/>
      <c r="H1130" s="456"/>
    </row>
    <row r="1131" spans="1:8" ht="24.95" customHeight="1">
      <c r="A1131" s="453" t="s">
        <v>55</v>
      </c>
      <c r="B1131" s="454"/>
      <c r="C1131" s="455" t="s">
        <v>56</v>
      </c>
      <c r="D1131" s="456"/>
      <c r="E1131" s="456"/>
      <c r="F1131" s="77"/>
      <c r="G1131" s="442"/>
      <c r="H1131" s="456"/>
    </row>
    <row r="1132" spans="1:8" ht="24.95" customHeight="1">
      <c r="A1132" s="453" t="s">
        <v>4</v>
      </c>
      <c r="B1132" s="454"/>
      <c r="C1132" s="455" t="s">
        <v>354</v>
      </c>
      <c r="D1132" s="456"/>
      <c r="E1132" s="456"/>
      <c r="F1132" s="78" t="s">
        <v>132</v>
      </c>
      <c r="G1132" s="442">
        <v>26</v>
      </c>
      <c r="H1132" s="456"/>
    </row>
    <row r="1133" spans="1:8" ht="24.95" customHeight="1">
      <c r="A1133" s="453" t="s">
        <v>133</v>
      </c>
      <c r="B1133" s="454"/>
      <c r="C1133" s="455" t="s">
        <v>355</v>
      </c>
      <c r="D1133" s="456"/>
      <c r="E1133" s="456"/>
      <c r="F1133" s="77"/>
      <c r="G1133" s="442"/>
      <c r="H1133" s="456"/>
    </row>
    <row r="1134" spans="1:8" ht="24.95" customHeight="1">
      <c r="A1134" s="77" t="s">
        <v>134</v>
      </c>
      <c r="B1134" s="77"/>
      <c r="C1134" s="455" t="s">
        <v>356</v>
      </c>
      <c r="D1134" s="456"/>
      <c r="E1134" s="456"/>
      <c r="F1134" s="77" t="s">
        <v>135</v>
      </c>
      <c r="G1134" s="442">
        <v>1541</v>
      </c>
      <c r="H1134" s="456"/>
    </row>
    <row r="1135" spans="1:8" ht="24.95" customHeight="1">
      <c r="A1135" s="442" t="s">
        <v>136</v>
      </c>
      <c r="B1135" s="439"/>
      <c r="C1135" s="439"/>
      <c r="D1135" s="439"/>
      <c r="E1135" s="439"/>
      <c r="F1135" s="439"/>
      <c r="G1135" s="439"/>
      <c r="H1135" s="439"/>
    </row>
    <row r="1136" spans="1:8" ht="24.95" customHeight="1">
      <c r="A1136" s="442" t="s">
        <v>119</v>
      </c>
      <c r="B1136" s="439"/>
      <c r="C1136" s="439"/>
      <c r="D1136" s="439"/>
      <c r="E1136" s="439"/>
      <c r="F1136" s="439"/>
      <c r="G1136" s="439"/>
      <c r="H1136" s="439"/>
    </row>
    <row r="1137" spans="1:8" ht="24.95" customHeight="1">
      <c r="A1137" s="450" t="s">
        <v>63</v>
      </c>
      <c r="B1137" s="450" t="s">
        <v>64</v>
      </c>
      <c r="C1137" s="451" t="s">
        <v>121</v>
      </c>
      <c r="D1137" s="451" t="s">
        <v>137</v>
      </c>
      <c r="E1137" s="451" t="s">
        <v>123</v>
      </c>
      <c r="F1137" s="451" t="s">
        <v>124</v>
      </c>
      <c r="G1137" s="451" t="s">
        <v>125</v>
      </c>
      <c r="H1137" s="451" t="s">
        <v>12</v>
      </c>
    </row>
    <row r="1138" spans="1:8" ht="24.95" customHeight="1">
      <c r="A1138" s="439"/>
      <c r="B1138" s="439"/>
      <c r="C1138" s="452"/>
      <c r="D1138" s="452"/>
      <c r="E1138" s="452"/>
      <c r="F1138" s="452"/>
      <c r="G1138" s="452"/>
      <c r="H1138" s="452"/>
    </row>
    <row r="1139" spans="1:8" ht="24.95" customHeight="1">
      <c r="A1139" s="439"/>
      <c r="B1139" s="439"/>
      <c r="C1139" s="452"/>
      <c r="D1139" s="452"/>
      <c r="E1139" s="452"/>
      <c r="F1139" s="452"/>
      <c r="G1139" s="452"/>
      <c r="H1139" s="452"/>
    </row>
    <row r="1140" spans="1:8" ht="24.95" customHeight="1">
      <c r="A1140" s="79">
        <v>1</v>
      </c>
      <c r="B1140" s="78" t="s">
        <v>5</v>
      </c>
      <c r="C1140" s="86">
        <v>8.75</v>
      </c>
      <c r="D1140" s="86">
        <v>5</v>
      </c>
      <c r="E1140" s="86">
        <v>5</v>
      </c>
      <c r="F1140" s="86">
        <v>78</v>
      </c>
      <c r="G1140" s="82">
        <f t="shared" ref="G1140:G1144" si="51">C1140+D1140+E1140+F1140</f>
        <v>96.75</v>
      </c>
      <c r="H1140" s="83" t="str">
        <f t="shared" ref="H1140:H1143" si="52">IF(G1140&gt;=91,"A1",IF(G1140&gt;=81,"A2",IF(G1140&gt;=71,"B1",IF(G1140&gt;=61,"B2",IF(G1140&gt;=51,"C1",IF(G1140&gt;=41,"C2",IF(G1140&gt;=33,"D","E")))))))</f>
        <v>A1</v>
      </c>
    </row>
    <row r="1141" spans="1:8" ht="24.95" customHeight="1">
      <c r="A1141" s="79">
        <v>2</v>
      </c>
      <c r="B1141" s="78" t="s">
        <v>6</v>
      </c>
      <c r="C1141" s="85">
        <v>9.75</v>
      </c>
      <c r="D1141" s="86">
        <v>5</v>
      </c>
      <c r="E1141" s="86">
        <v>5</v>
      </c>
      <c r="F1141" s="85">
        <v>78</v>
      </c>
      <c r="G1141" s="82">
        <f t="shared" si="51"/>
        <v>97.75</v>
      </c>
      <c r="H1141" s="83" t="str">
        <f t="shared" si="52"/>
        <v>A1</v>
      </c>
    </row>
    <row r="1142" spans="1:8" ht="24.95" customHeight="1">
      <c r="A1142" s="79">
        <v>3</v>
      </c>
      <c r="B1142" s="78" t="s">
        <v>7</v>
      </c>
      <c r="C1142" s="86">
        <v>9</v>
      </c>
      <c r="D1142" s="86">
        <v>5</v>
      </c>
      <c r="E1142" s="86">
        <v>5</v>
      </c>
      <c r="F1142" s="86">
        <v>80</v>
      </c>
      <c r="G1142" s="87">
        <f t="shared" si="51"/>
        <v>99</v>
      </c>
      <c r="H1142" s="83" t="str">
        <f t="shared" si="52"/>
        <v>A1</v>
      </c>
    </row>
    <row r="1143" spans="1:8" ht="24.95" customHeight="1">
      <c r="A1143" s="79">
        <v>4</v>
      </c>
      <c r="B1143" s="78" t="s">
        <v>8</v>
      </c>
      <c r="C1143" s="85">
        <v>10</v>
      </c>
      <c r="D1143" s="86">
        <v>5</v>
      </c>
      <c r="E1143" s="86">
        <v>5</v>
      </c>
      <c r="F1143" s="85">
        <v>79</v>
      </c>
      <c r="G1143" s="87">
        <f t="shared" si="51"/>
        <v>99</v>
      </c>
      <c r="H1143" s="83" t="str">
        <f t="shared" si="52"/>
        <v>A1</v>
      </c>
    </row>
    <row r="1144" spans="1:8" ht="24.95" customHeight="1">
      <c r="A1144" s="79">
        <v>5</v>
      </c>
      <c r="B1144" s="88" t="s">
        <v>224</v>
      </c>
      <c r="C1144" s="79"/>
      <c r="D1144" s="89"/>
      <c r="E1144" s="90"/>
      <c r="F1144" s="79">
        <v>50</v>
      </c>
      <c r="G1144" s="87">
        <f t="shared" si="51"/>
        <v>50</v>
      </c>
      <c r="H1144" s="83"/>
    </row>
    <row r="1145" spans="1:8" ht="24.95" customHeight="1">
      <c r="A1145" s="79">
        <v>6</v>
      </c>
      <c r="B1145" s="77" t="s">
        <v>138</v>
      </c>
      <c r="C1145" s="91"/>
      <c r="D1145" s="91"/>
      <c r="E1145" s="91"/>
      <c r="F1145" s="83" t="s">
        <v>225</v>
      </c>
      <c r="G1145" s="87"/>
      <c r="H1145" s="83"/>
    </row>
    <row r="1146" spans="1:8" ht="24.95" customHeight="1">
      <c r="A1146" s="79">
        <v>7</v>
      </c>
      <c r="B1146" s="77" t="s">
        <v>139</v>
      </c>
      <c r="C1146" s="91"/>
      <c r="D1146" s="91"/>
      <c r="E1146" s="91"/>
      <c r="F1146" s="83" t="s">
        <v>225</v>
      </c>
      <c r="G1146" s="87"/>
      <c r="H1146" s="83"/>
    </row>
    <row r="1147" spans="1:8" ht="24.95" customHeight="1">
      <c r="A1147" s="77" t="s">
        <v>10</v>
      </c>
      <c r="B1147" s="77"/>
      <c r="C1147" s="91"/>
      <c r="D1147" s="91"/>
      <c r="E1147" s="91"/>
      <c r="F1147" s="83"/>
      <c r="G1147" s="82">
        <f>SUM(G1140:G1144)</f>
        <v>442.5</v>
      </c>
      <c r="H1147" s="83"/>
    </row>
    <row r="1148" spans="1:8" ht="24.95" customHeight="1">
      <c r="A1148" s="77" t="s">
        <v>140</v>
      </c>
      <c r="B1148" s="77"/>
      <c r="C1148" s="91"/>
      <c r="D1148" s="91"/>
      <c r="E1148" s="91"/>
      <c r="F1148" s="83"/>
      <c r="G1148" s="82">
        <f>G1147/450*100</f>
        <v>98.333333333333329</v>
      </c>
      <c r="H1148" s="83" t="str">
        <f>IF(G1148&gt;=91,"A1",IF(G1148&gt;=81,"A2",IF(G1148&gt;=71,"B1",IF(G1148&gt;=61,"B2",IF(G1148&gt;=51,"C1",IF(G1148&gt;=41,"C2",IF(G1148&gt;=33,"D","E")))))))</f>
        <v>A1</v>
      </c>
    </row>
    <row r="1149" spans="1:8" ht="24.95" customHeight="1">
      <c r="A1149" s="448" t="s">
        <v>279</v>
      </c>
      <c r="B1149" s="439"/>
      <c r="C1149" s="439"/>
      <c r="D1149" s="439"/>
      <c r="E1149" s="439"/>
      <c r="F1149" s="439"/>
      <c r="G1149" s="439"/>
      <c r="H1149" s="439"/>
    </row>
    <row r="1150" spans="1:8" ht="24.95" customHeight="1">
      <c r="A1150" s="449" t="s">
        <v>227</v>
      </c>
      <c r="B1150" s="449"/>
      <c r="C1150" s="449"/>
      <c r="D1150" s="449"/>
      <c r="E1150" s="449"/>
      <c r="F1150" s="449"/>
      <c r="G1150" s="449"/>
      <c r="H1150" s="449"/>
    </row>
    <row r="1151" spans="1:8" ht="24.95" customHeight="1">
      <c r="A1151" s="445" t="s">
        <v>228</v>
      </c>
      <c r="B1151" s="445"/>
      <c r="C1151" s="445"/>
      <c r="D1151" s="445"/>
      <c r="E1151" s="445"/>
      <c r="F1151" s="445"/>
      <c r="G1151" s="445"/>
      <c r="H1151" s="445"/>
    </row>
    <row r="1152" spans="1:8" ht="24.95" customHeight="1">
      <c r="A1152" s="445" t="s">
        <v>229</v>
      </c>
      <c r="B1152" s="445"/>
      <c r="C1152" s="445"/>
      <c r="D1152" s="445"/>
      <c r="E1152" s="445"/>
      <c r="F1152" s="445"/>
      <c r="G1152" s="445" t="s">
        <v>230</v>
      </c>
      <c r="H1152" s="445"/>
    </row>
    <row r="1153" spans="1:8" ht="24.95" customHeight="1">
      <c r="A1153" s="92" t="s">
        <v>231</v>
      </c>
      <c r="B1153" s="92"/>
      <c r="C1153" s="92"/>
      <c r="D1153" s="92"/>
      <c r="E1153" s="92"/>
      <c r="F1153" s="93"/>
      <c r="G1153" s="93" t="s">
        <v>236</v>
      </c>
      <c r="H1153" s="93"/>
    </row>
    <row r="1154" spans="1:8" ht="24.95" customHeight="1">
      <c r="A1154" s="445" t="s">
        <v>233</v>
      </c>
      <c r="B1154" s="445"/>
      <c r="C1154" s="445"/>
      <c r="D1154" s="445"/>
      <c r="E1154" s="445"/>
      <c r="F1154" s="445"/>
      <c r="G1154" s="94"/>
      <c r="H1154" s="94"/>
    </row>
    <row r="1155" spans="1:8" ht="24.95" customHeight="1">
      <c r="A1155" s="445" t="s">
        <v>229</v>
      </c>
      <c r="B1155" s="445"/>
      <c r="C1155" s="445"/>
      <c r="D1155" s="445"/>
      <c r="E1155" s="445"/>
      <c r="F1155" s="445"/>
      <c r="G1155" s="445" t="s">
        <v>230</v>
      </c>
      <c r="H1155" s="445"/>
    </row>
    <row r="1156" spans="1:8" ht="24.95" customHeight="1">
      <c r="A1156" s="447" t="s">
        <v>234</v>
      </c>
      <c r="B1156" s="447"/>
      <c r="C1156" s="447"/>
      <c r="D1156" s="447"/>
      <c r="E1156" s="447"/>
      <c r="F1156" s="447"/>
      <c r="G1156" s="94" t="s">
        <v>236</v>
      </c>
      <c r="H1156" s="94"/>
    </row>
    <row r="1157" spans="1:8" ht="24.95" customHeight="1">
      <c r="A1157" s="447" t="s">
        <v>235</v>
      </c>
      <c r="B1157" s="447"/>
      <c r="C1157" s="447"/>
      <c r="D1157" s="447"/>
      <c r="E1157" s="447"/>
      <c r="F1157" s="447"/>
      <c r="G1157" s="95" t="s">
        <v>236</v>
      </c>
      <c r="H1157" s="93"/>
    </row>
    <row r="1158" spans="1:8" ht="24.95" customHeight="1">
      <c r="A1158" s="447" t="s">
        <v>237</v>
      </c>
      <c r="B1158" s="447"/>
      <c r="C1158" s="447"/>
      <c r="D1158" s="447"/>
      <c r="E1158" s="447"/>
      <c r="F1158" s="447"/>
      <c r="G1158" s="95" t="s">
        <v>236</v>
      </c>
      <c r="H1158" s="93"/>
    </row>
    <row r="1159" spans="1:8" ht="24.95" customHeight="1">
      <c r="A1159" s="447"/>
      <c r="B1159" s="447"/>
      <c r="C1159" s="447"/>
      <c r="D1159" s="447"/>
      <c r="E1159" s="447"/>
      <c r="F1159" s="447"/>
      <c r="G1159" s="95" t="s">
        <v>236</v>
      </c>
      <c r="H1159" s="93"/>
    </row>
    <row r="1160" spans="1:8" ht="24.95" customHeight="1">
      <c r="A1160" s="445" t="s">
        <v>239</v>
      </c>
      <c r="B1160" s="445"/>
      <c r="C1160" s="445"/>
      <c r="D1160" s="445"/>
      <c r="E1160" s="445"/>
      <c r="F1160" s="445"/>
      <c r="G1160" s="445"/>
      <c r="H1160" s="445"/>
    </row>
    <row r="1161" spans="1:8" ht="24.95" customHeight="1">
      <c r="A1161" s="445" t="s">
        <v>229</v>
      </c>
      <c r="B1161" s="445"/>
      <c r="C1161" s="445"/>
      <c r="D1161" s="445"/>
      <c r="E1161" s="445"/>
      <c r="F1161" s="445"/>
      <c r="G1161" s="445"/>
      <c r="H1161" s="445"/>
    </row>
    <row r="1162" spans="1:8" ht="24.95" customHeight="1">
      <c r="A1162" s="92" t="s">
        <v>240</v>
      </c>
      <c r="B1162" s="445" t="s">
        <v>357</v>
      </c>
      <c r="C1162" s="445"/>
      <c r="D1162" s="445"/>
      <c r="E1162" s="445"/>
      <c r="F1162" s="445"/>
      <c r="G1162" s="445"/>
      <c r="H1162" s="445"/>
    </row>
    <row r="1163" spans="1:8" ht="24.95" customHeight="1">
      <c r="A1163" s="96" t="s">
        <v>195</v>
      </c>
      <c r="B1163" s="443" t="s">
        <v>242</v>
      </c>
      <c r="C1163" s="444"/>
      <c r="D1163" s="444"/>
      <c r="E1163" s="444"/>
      <c r="F1163" s="444"/>
      <c r="G1163" s="444"/>
      <c r="H1163" s="444"/>
    </row>
    <row r="1164" spans="1:8" ht="24.95" customHeight="1">
      <c r="A1164" s="445" t="s">
        <v>243</v>
      </c>
      <c r="B1164" s="445"/>
      <c r="C1164" s="445"/>
      <c r="D1164" s="445"/>
      <c r="E1164" s="96"/>
      <c r="F1164" s="97"/>
      <c r="G1164" s="94" t="s">
        <v>244</v>
      </c>
      <c r="H1164" s="97"/>
    </row>
    <row r="1165" spans="1:8" ht="40.5" customHeight="1">
      <c r="A1165" s="98" t="s">
        <v>245</v>
      </c>
      <c r="B1165" s="99" t="s">
        <v>12</v>
      </c>
      <c r="C1165" s="100" t="s">
        <v>245</v>
      </c>
      <c r="D1165" s="99" t="s">
        <v>12</v>
      </c>
      <c r="E1165" s="101"/>
      <c r="F1165" s="446" t="s">
        <v>246</v>
      </c>
      <c r="G1165" s="446"/>
      <c r="H1165" s="102" t="s">
        <v>12</v>
      </c>
    </row>
    <row r="1166" spans="1:8" ht="24.95" customHeight="1">
      <c r="A1166" s="103" t="s">
        <v>247</v>
      </c>
      <c r="B1166" s="103" t="s">
        <v>221</v>
      </c>
      <c r="C1166" s="103" t="s">
        <v>248</v>
      </c>
      <c r="D1166" s="103" t="s">
        <v>249</v>
      </c>
      <c r="E1166" s="97"/>
      <c r="F1166" s="437">
        <v>3</v>
      </c>
      <c r="G1166" s="437"/>
      <c r="H1166" s="103" t="s">
        <v>236</v>
      </c>
    </row>
    <row r="1167" spans="1:8" ht="24.95" customHeight="1">
      <c r="A1167" s="103" t="s">
        <v>250</v>
      </c>
      <c r="B1167" s="103" t="s">
        <v>251</v>
      </c>
      <c r="C1167" s="103" t="s">
        <v>252</v>
      </c>
      <c r="D1167" s="103" t="s">
        <v>253</v>
      </c>
      <c r="E1167" s="97"/>
      <c r="F1167" s="437">
        <v>2</v>
      </c>
      <c r="G1167" s="437"/>
      <c r="H1167" s="103" t="s">
        <v>232</v>
      </c>
    </row>
    <row r="1168" spans="1:8" ht="24.95" customHeight="1">
      <c r="A1168" s="103" t="s">
        <v>254</v>
      </c>
      <c r="B1168" s="103" t="s">
        <v>255</v>
      </c>
      <c r="C1168" s="103" t="s">
        <v>256</v>
      </c>
      <c r="D1168" s="103" t="s">
        <v>257</v>
      </c>
      <c r="E1168" s="97"/>
      <c r="F1168" s="437">
        <v>1</v>
      </c>
      <c r="G1168" s="437"/>
      <c r="H1168" s="103" t="s">
        <v>258</v>
      </c>
    </row>
    <row r="1169" spans="1:8" ht="24.95" customHeight="1">
      <c r="A1169" s="103" t="s">
        <v>259</v>
      </c>
      <c r="B1169" s="103" t="s">
        <v>260</v>
      </c>
      <c r="C1169" s="103" t="s">
        <v>261</v>
      </c>
      <c r="D1169" s="103" t="s">
        <v>262</v>
      </c>
      <c r="E1169" s="104"/>
      <c r="F1169" s="437"/>
      <c r="G1169" s="437"/>
      <c r="H1169" s="104"/>
    </row>
    <row r="1170" spans="1:8" ht="54.75" customHeight="1">
      <c r="A1170" s="438">
        <v>45206</v>
      </c>
      <c r="B1170" s="439"/>
      <c r="C1170" s="440" t="s">
        <v>141</v>
      </c>
      <c r="D1170" s="441"/>
      <c r="E1170" s="441"/>
      <c r="F1170" s="441"/>
      <c r="G1170" s="442" t="s">
        <v>142</v>
      </c>
      <c r="H1170" s="439"/>
    </row>
    <row r="1171" spans="1:8" ht="24.95" customHeight="1">
      <c r="A1171" s="442" t="s">
        <v>49</v>
      </c>
      <c r="B1171" s="456"/>
      <c r="C1171" s="456"/>
      <c r="D1171" s="456"/>
      <c r="E1171" s="456"/>
      <c r="F1171" s="456"/>
      <c r="G1171" s="456"/>
      <c r="H1171" s="456"/>
    </row>
    <row r="1172" spans="1:8" ht="24.95" customHeight="1">
      <c r="A1172" s="442" t="s">
        <v>50</v>
      </c>
      <c r="B1172" s="456"/>
      <c r="C1172" s="456"/>
      <c r="D1172" s="456"/>
      <c r="E1172" s="456"/>
      <c r="F1172" s="456"/>
      <c r="G1172" s="456"/>
      <c r="H1172" s="456"/>
    </row>
    <row r="1173" spans="1:8" ht="24.95" customHeight="1">
      <c r="A1173" s="442" t="s">
        <v>51</v>
      </c>
      <c r="B1173" s="456"/>
      <c r="C1173" s="456"/>
      <c r="D1173" s="456"/>
      <c r="E1173" s="456"/>
      <c r="F1173" s="456"/>
      <c r="G1173" s="456"/>
      <c r="H1173" s="456"/>
    </row>
    <row r="1174" spans="1:8" ht="24.95" customHeight="1">
      <c r="A1174" s="442" t="s">
        <v>130</v>
      </c>
      <c r="B1174" s="456"/>
      <c r="C1174" s="456"/>
      <c r="D1174" s="456"/>
      <c r="E1174" s="456"/>
      <c r="F1174" s="456"/>
      <c r="G1174" s="456"/>
      <c r="H1174" s="456"/>
    </row>
    <row r="1175" spans="1:8" ht="24.95" customHeight="1">
      <c r="A1175" s="442" t="s">
        <v>131</v>
      </c>
      <c r="B1175" s="456"/>
      <c r="C1175" s="456"/>
      <c r="D1175" s="456"/>
      <c r="E1175" s="456"/>
      <c r="F1175" s="456"/>
      <c r="G1175" s="456"/>
      <c r="H1175" s="456"/>
    </row>
    <row r="1176" spans="1:8" ht="24.95" customHeight="1">
      <c r="A1176" s="453" t="s">
        <v>55</v>
      </c>
      <c r="B1176" s="454"/>
      <c r="C1176" s="455" t="s">
        <v>56</v>
      </c>
      <c r="D1176" s="456"/>
      <c r="E1176" s="456"/>
      <c r="F1176" s="77"/>
      <c r="G1176" s="442"/>
      <c r="H1176" s="456"/>
    </row>
    <row r="1177" spans="1:8" ht="24.95" customHeight="1">
      <c r="A1177" s="453" t="s">
        <v>4</v>
      </c>
      <c r="B1177" s="454"/>
      <c r="C1177" s="455" t="s">
        <v>358</v>
      </c>
      <c r="D1177" s="456"/>
      <c r="E1177" s="456"/>
      <c r="F1177" s="78" t="s">
        <v>132</v>
      </c>
      <c r="G1177" s="442">
        <v>27</v>
      </c>
      <c r="H1177" s="456"/>
    </row>
    <row r="1178" spans="1:8" ht="24.95" customHeight="1">
      <c r="A1178" s="453" t="s">
        <v>133</v>
      </c>
      <c r="B1178" s="454"/>
      <c r="C1178" s="455" t="s">
        <v>359</v>
      </c>
      <c r="D1178" s="456"/>
      <c r="E1178" s="456"/>
      <c r="F1178" s="77"/>
      <c r="G1178" s="442"/>
      <c r="H1178" s="456"/>
    </row>
    <row r="1179" spans="1:8" ht="24.95" customHeight="1">
      <c r="A1179" s="77" t="s">
        <v>134</v>
      </c>
      <c r="B1179" s="77"/>
      <c r="C1179" s="455" t="s">
        <v>360</v>
      </c>
      <c r="D1179" s="456"/>
      <c r="E1179" s="456"/>
      <c r="F1179" s="77" t="s">
        <v>135</v>
      </c>
      <c r="G1179" s="442">
        <v>1400</v>
      </c>
      <c r="H1179" s="456"/>
    </row>
    <row r="1180" spans="1:8" ht="24.95" customHeight="1">
      <c r="A1180" s="442" t="s">
        <v>136</v>
      </c>
      <c r="B1180" s="439"/>
      <c r="C1180" s="439"/>
      <c r="D1180" s="439"/>
      <c r="E1180" s="439"/>
      <c r="F1180" s="439"/>
      <c r="G1180" s="439"/>
      <c r="H1180" s="439"/>
    </row>
    <row r="1181" spans="1:8" ht="24.95" customHeight="1">
      <c r="A1181" s="442" t="s">
        <v>119</v>
      </c>
      <c r="B1181" s="439"/>
      <c r="C1181" s="439"/>
      <c r="D1181" s="439"/>
      <c r="E1181" s="439"/>
      <c r="F1181" s="439"/>
      <c r="G1181" s="439"/>
      <c r="H1181" s="439"/>
    </row>
    <row r="1182" spans="1:8" ht="24.95" customHeight="1">
      <c r="A1182" s="450" t="s">
        <v>63</v>
      </c>
      <c r="B1182" s="450" t="s">
        <v>64</v>
      </c>
      <c r="C1182" s="451" t="s">
        <v>121</v>
      </c>
      <c r="D1182" s="451" t="s">
        <v>137</v>
      </c>
      <c r="E1182" s="451" t="s">
        <v>123</v>
      </c>
      <c r="F1182" s="451" t="s">
        <v>124</v>
      </c>
      <c r="G1182" s="451" t="s">
        <v>125</v>
      </c>
      <c r="H1182" s="451" t="s">
        <v>12</v>
      </c>
    </row>
    <row r="1183" spans="1:8" ht="24.95" customHeight="1">
      <c r="A1183" s="439"/>
      <c r="B1183" s="439"/>
      <c r="C1183" s="452"/>
      <c r="D1183" s="452"/>
      <c r="E1183" s="452"/>
      <c r="F1183" s="452"/>
      <c r="G1183" s="452"/>
      <c r="H1183" s="452"/>
    </row>
    <row r="1184" spans="1:8" ht="24.95" customHeight="1">
      <c r="A1184" s="439"/>
      <c r="B1184" s="439"/>
      <c r="C1184" s="452"/>
      <c r="D1184" s="452"/>
      <c r="E1184" s="452"/>
      <c r="F1184" s="452"/>
      <c r="G1184" s="452"/>
      <c r="H1184" s="452"/>
    </row>
    <row r="1185" spans="1:8" ht="24.95" customHeight="1">
      <c r="A1185" s="79">
        <v>1</v>
      </c>
      <c r="B1185" s="78" t="s">
        <v>5</v>
      </c>
      <c r="C1185" s="86">
        <v>6</v>
      </c>
      <c r="D1185" s="86">
        <v>4</v>
      </c>
      <c r="E1185" s="86">
        <v>3</v>
      </c>
      <c r="F1185" s="86">
        <v>23</v>
      </c>
      <c r="G1185" s="87">
        <f t="shared" ref="G1185:G1189" si="53">C1185+D1185+E1185+F1185</f>
        <v>36</v>
      </c>
      <c r="H1185" s="83" t="str">
        <f t="shared" ref="H1185:H1188" si="54">IF(G1185&gt;=91,"A1",IF(G1185&gt;=81,"A2",IF(G1185&gt;=71,"B1",IF(G1185&gt;=61,"B2",IF(G1185&gt;=51,"C1",IF(G1185&gt;=41,"C2",IF(G1185&gt;=33,"D","E")))))))</f>
        <v>D</v>
      </c>
    </row>
    <row r="1186" spans="1:8" ht="24.95" customHeight="1">
      <c r="A1186" s="79">
        <v>2</v>
      </c>
      <c r="B1186" s="78" t="s">
        <v>6</v>
      </c>
      <c r="C1186" s="85">
        <v>5</v>
      </c>
      <c r="D1186" s="86">
        <v>4</v>
      </c>
      <c r="E1186" s="86">
        <v>3</v>
      </c>
      <c r="F1186" s="85">
        <v>33</v>
      </c>
      <c r="G1186" s="87">
        <f t="shared" si="53"/>
        <v>45</v>
      </c>
      <c r="H1186" s="83" t="str">
        <f t="shared" si="54"/>
        <v>C2</v>
      </c>
    </row>
    <row r="1187" spans="1:8" ht="24.95" customHeight="1">
      <c r="A1187" s="79">
        <v>3</v>
      </c>
      <c r="B1187" s="78" t="s">
        <v>7</v>
      </c>
      <c r="C1187" s="86">
        <v>7.25</v>
      </c>
      <c r="D1187" s="86">
        <v>4</v>
      </c>
      <c r="E1187" s="86">
        <v>3</v>
      </c>
      <c r="F1187" s="86">
        <v>49</v>
      </c>
      <c r="G1187" s="82">
        <f t="shared" si="53"/>
        <v>63.25</v>
      </c>
      <c r="H1187" s="83" t="str">
        <f t="shared" si="54"/>
        <v>B2</v>
      </c>
    </row>
    <row r="1188" spans="1:8" ht="24.95" customHeight="1">
      <c r="A1188" s="79">
        <v>4</v>
      </c>
      <c r="B1188" s="78" t="s">
        <v>8</v>
      </c>
      <c r="C1188" s="85">
        <v>5</v>
      </c>
      <c r="D1188" s="86">
        <v>4</v>
      </c>
      <c r="E1188" s="86">
        <v>3</v>
      </c>
      <c r="F1188" s="85">
        <v>26</v>
      </c>
      <c r="G1188" s="87">
        <f t="shared" si="53"/>
        <v>38</v>
      </c>
      <c r="H1188" s="83" t="str">
        <f t="shared" si="54"/>
        <v>D</v>
      </c>
    </row>
    <row r="1189" spans="1:8" ht="24.95" customHeight="1">
      <c r="A1189" s="79">
        <v>5</v>
      </c>
      <c r="B1189" s="88" t="s">
        <v>224</v>
      </c>
      <c r="C1189" s="79"/>
      <c r="D1189" s="89"/>
      <c r="E1189" s="90"/>
      <c r="F1189" s="79">
        <v>13</v>
      </c>
      <c r="G1189" s="87">
        <f t="shared" si="53"/>
        <v>13</v>
      </c>
      <c r="H1189" s="83"/>
    </row>
    <row r="1190" spans="1:8" ht="24.95" customHeight="1">
      <c r="A1190" s="79">
        <v>6</v>
      </c>
      <c r="B1190" s="77" t="s">
        <v>138</v>
      </c>
      <c r="C1190" s="91"/>
      <c r="D1190" s="91"/>
      <c r="E1190" s="91"/>
      <c r="F1190" s="83" t="s">
        <v>316</v>
      </c>
      <c r="G1190" s="87"/>
      <c r="H1190" s="83"/>
    </row>
    <row r="1191" spans="1:8" ht="24.95" customHeight="1">
      <c r="A1191" s="79">
        <v>7</v>
      </c>
      <c r="B1191" s="77" t="s">
        <v>139</v>
      </c>
      <c r="C1191" s="91"/>
      <c r="D1191" s="91"/>
      <c r="E1191" s="91"/>
      <c r="F1191" s="83" t="s">
        <v>316</v>
      </c>
      <c r="G1191" s="87"/>
      <c r="H1191" s="83"/>
    </row>
    <row r="1192" spans="1:8" ht="24.95" customHeight="1">
      <c r="A1192" s="77" t="s">
        <v>10</v>
      </c>
      <c r="B1192" s="77"/>
      <c r="C1192" s="91"/>
      <c r="D1192" s="91"/>
      <c r="E1192" s="91"/>
      <c r="F1192" s="83"/>
      <c r="G1192" s="82">
        <f>SUM(G1185:G1189)</f>
        <v>195.25</v>
      </c>
      <c r="H1192" s="83"/>
    </row>
    <row r="1193" spans="1:8" ht="24.95" customHeight="1">
      <c r="A1193" s="77" t="s">
        <v>140</v>
      </c>
      <c r="B1193" s="77"/>
      <c r="C1193" s="91"/>
      <c r="D1193" s="91"/>
      <c r="E1193" s="91"/>
      <c r="F1193" s="83"/>
      <c r="G1193" s="82">
        <f>G1192/450*100</f>
        <v>43.388888888888886</v>
      </c>
      <c r="H1193" s="83" t="str">
        <f>IF(G1193&gt;=91,"A1",IF(G1193&gt;=81,"A2",IF(G1193&gt;=71,"B1",IF(G1193&gt;=61,"B2",IF(G1193&gt;=51,"C1",IF(G1193&gt;=41,"C2",IF(G1193&gt;=33,"D","E")))))))</f>
        <v>C2</v>
      </c>
    </row>
    <row r="1194" spans="1:8" ht="24.95" customHeight="1">
      <c r="A1194" s="448" t="s">
        <v>361</v>
      </c>
      <c r="B1194" s="439"/>
      <c r="C1194" s="439"/>
      <c r="D1194" s="439"/>
      <c r="E1194" s="439"/>
      <c r="F1194" s="439"/>
      <c r="G1194" s="439"/>
      <c r="H1194" s="439"/>
    </row>
    <row r="1195" spans="1:8" ht="24.95" customHeight="1">
      <c r="A1195" s="449" t="s">
        <v>227</v>
      </c>
      <c r="B1195" s="449"/>
      <c r="C1195" s="449"/>
      <c r="D1195" s="449"/>
      <c r="E1195" s="449"/>
      <c r="F1195" s="449"/>
      <c r="G1195" s="449"/>
      <c r="H1195" s="449"/>
    </row>
    <row r="1196" spans="1:8" ht="24.95" customHeight="1">
      <c r="A1196" s="445" t="s">
        <v>228</v>
      </c>
      <c r="B1196" s="445"/>
      <c r="C1196" s="445"/>
      <c r="D1196" s="445"/>
      <c r="E1196" s="445"/>
      <c r="F1196" s="445"/>
      <c r="G1196" s="445"/>
      <c r="H1196" s="445"/>
    </row>
    <row r="1197" spans="1:8" ht="24.95" customHeight="1">
      <c r="A1197" s="445" t="s">
        <v>229</v>
      </c>
      <c r="B1197" s="445"/>
      <c r="C1197" s="445"/>
      <c r="D1197" s="445"/>
      <c r="E1197" s="445"/>
      <c r="F1197" s="445"/>
      <c r="G1197" s="445" t="s">
        <v>230</v>
      </c>
      <c r="H1197" s="445"/>
    </row>
    <row r="1198" spans="1:8" ht="24.95" customHeight="1">
      <c r="A1198" s="92" t="s">
        <v>231</v>
      </c>
      <c r="B1198" s="92"/>
      <c r="C1198" s="92"/>
      <c r="D1198" s="92"/>
      <c r="E1198" s="92"/>
      <c r="F1198" s="93"/>
      <c r="G1198" s="93" t="s">
        <v>232</v>
      </c>
      <c r="H1198" s="93"/>
    </row>
    <row r="1199" spans="1:8" ht="24.95" customHeight="1">
      <c r="A1199" s="445" t="s">
        <v>233</v>
      </c>
      <c r="B1199" s="445"/>
      <c r="C1199" s="445"/>
      <c r="D1199" s="445"/>
      <c r="E1199" s="445"/>
      <c r="F1199" s="445"/>
      <c r="G1199" s="94"/>
      <c r="H1199" s="94"/>
    </row>
    <row r="1200" spans="1:8" ht="24.95" customHeight="1">
      <c r="A1200" s="445" t="s">
        <v>229</v>
      </c>
      <c r="B1200" s="445"/>
      <c r="C1200" s="445"/>
      <c r="D1200" s="445"/>
      <c r="E1200" s="445"/>
      <c r="F1200" s="445"/>
      <c r="G1200" s="445" t="s">
        <v>230</v>
      </c>
      <c r="H1200" s="445"/>
    </row>
    <row r="1201" spans="1:8" ht="24.95" customHeight="1">
      <c r="A1201" s="447" t="s">
        <v>234</v>
      </c>
      <c r="B1201" s="447"/>
      <c r="C1201" s="447"/>
      <c r="D1201" s="447"/>
      <c r="E1201" s="447"/>
      <c r="F1201" s="447"/>
      <c r="G1201" s="94" t="s">
        <v>232</v>
      </c>
      <c r="H1201" s="94"/>
    </row>
    <row r="1202" spans="1:8" ht="24.95" customHeight="1">
      <c r="A1202" s="447" t="s">
        <v>235</v>
      </c>
      <c r="B1202" s="447"/>
      <c r="C1202" s="447"/>
      <c r="D1202" s="447"/>
      <c r="E1202" s="447"/>
      <c r="F1202" s="447"/>
      <c r="G1202" s="95" t="s">
        <v>236</v>
      </c>
      <c r="H1202" s="93"/>
    </row>
    <row r="1203" spans="1:8" ht="24.95" customHeight="1">
      <c r="A1203" s="447" t="s">
        <v>237</v>
      </c>
      <c r="B1203" s="447"/>
      <c r="C1203" s="447"/>
      <c r="D1203" s="447"/>
      <c r="E1203" s="447"/>
      <c r="F1203" s="447"/>
      <c r="G1203" s="95" t="s">
        <v>232</v>
      </c>
      <c r="H1203" s="93"/>
    </row>
    <row r="1204" spans="1:8" ht="24.95" customHeight="1">
      <c r="A1204" s="447" t="s">
        <v>238</v>
      </c>
      <c r="B1204" s="447"/>
      <c r="C1204" s="447"/>
      <c r="D1204" s="447"/>
      <c r="E1204" s="447"/>
      <c r="F1204" s="447"/>
      <c r="G1204" s="95" t="s">
        <v>232</v>
      </c>
      <c r="H1204" s="93"/>
    </row>
    <row r="1205" spans="1:8" ht="24.95" customHeight="1">
      <c r="A1205" s="445" t="s">
        <v>239</v>
      </c>
      <c r="B1205" s="445"/>
      <c r="C1205" s="445"/>
      <c r="D1205" s="445"/>
      <c r="E1205" s="445"/>
      <c r="F1205" s="445"/>
      <c r="G1205" s="445"/>
      <c r="H1205" s="445"/>
    </row>
    <row r="1206" spans="1:8" ht="24.95" customHeight="1">
      <c r="A1206" s="445" t="s">
        <v>229</v>
      </c>
      <c r="B1206" s="445"/>
      <c r="C1206" s="445"/>
      <c r="D1206" s="445"/>
      <c r="E1206" s="445"/>
      <c r="F1206" s="445"/>
      <c r="G1206" s="445"/>
      <c r="H1206" s="445"/>
    </row>
    <row r="1207" spans="1:8" ht="24.95" customHeight="1">
      <c r="A1207" s="92" t="s">
        <v>240</v>
      </c>
      <c r="B1207" s="445" t="s">
        <v>362</v>
      </c>
      <c r="C1207" s="445"/>
      <c r="D1207" s="445"/>
      <c r="E1207" s="445"/>
      <c r="F1207" s="445"/>
      <c r="G1207" s="445"/>
      <c r="H1207" s="445"/>
    </row>
    <row r="1208" spans="1:8" ht="24.95" customHeight="1">
      <c r="A1208" s="96" t="s">
        <v>195</v>
      </c>
      <c r="B1208" s="443" t="s">
        <v>242</v>
      </c>
      <c r="C1208" s="444"/>
      <c r="D1208" s="444"/>
      <c r="E1208" s="444"/>
      <c r="F1208" s="444"/>
      <c r="G1208" s="444"/>
      <c r="H1208" s="444"/>
    </row>
    <row r="1209" spans="1:8" ht="24.95" customHeight="1">
      <c r="A1209" s="445" t="s">
        <v>243</v>
      </c>
      <c r="B1209" s="445"/>
      <c r="C1209" s="445"/>
      <c r="D1209" s="445"/>
      <c r="E1209" s="96"/>
      <c r="F1209" s="97"/>
      <c r="G1209" s="94" t="s">
        <v>244</v>
      </c>
      <c r="H1209" s="97"/>
    </row>
    <row r="1210" spans="1:8" ht="40.5" customHeight="1">
      <c r="A1210" s="98" t="s">
        <v>245</v>
      </c>
      <c r="B1210" s="99" t="s">
        <v>12</v>
      </c>
      <c r="C1210" s="100" t="s">
        <v>245</v>
      </c>
      <c r="D1210" s="99" t="s">
        <v>12</v>
      </c>
      <c r="E1210" s="101"/>
      <c r="F1210" s="446" t="s">
        <v>246</v>
      </c>
      <c r="G1210" s="446"/>
      <c r="H1210" s="102" t="s">
        <v>12</v>
      </c>
    </row>
    <row r="1211" spans="1:8" ht="24.95" customHeight="1">
      <c r="A1211" s="103" t="s">
        <v>247</v>
      </c>
      <c r="B1211" s="103" t="s">
        <v>221</v>
      </c>
      <c r="C1211" s="103" t="s">
        <v>248</v>
      </c>
      <c r="D1211" s="103" t="s">
        <v>249</v>
      </c>
      <c r="E1211" s="97"/>
      <c r="F1211" s="437">
        <v>3</v>
      </c>
      <c r="G1211" s="437"/>
      <c r="H1211" s="103" t="s">
        <v>236</v>
      </c>
    </row>
    <row r="1212" spans="1:8" ht="24.95" customHeight="1">
      <c r="A1212" s="103" t="s">
        <v>250</v>
      </c>
      <c r="B1212" s="103" t="s">
        <v>251</v>
      </c>
      <c r="C1212" s="103" t="s">
        <v>252</v>
      </c>
      <c r="D1212" s="103" t="s">
        <v>253</v>
      </c>
      <c r="E1212" s="97"/>
      <c r="F1212" s="437">
        <v>2</v>
      </c>
      <c r="G1212" s="437"/>
      <c r="H1212" s="103" t="s">
        <v>232</v>
      </c>
    </row>
    <row r="1213" spans="1:8" ht="24.95" customHeight="1">
      <c r="A1213" s="103" t="s">
        <v>254</v>
      </c>
      <c r="B1213" s="103" t="s">
        <v>255</v>
      </c>
      <c r="C1213" s="103" t="s">
        <v>256</v>
      </c>
      <c r="D1213" s="103" t="s">
        <v>257</v>
      </c>
      <c r="E1213" s="97"/>
      <c r="F1213" s="437">
        <v>1</v>
      </c>
      <c r="G1213" s="437"/>
      <c r="H1213" s="103" t="s">
        <v>258</v>
      </c>
    </row>
    <row r="1214" spans="1:8" ht="24.95" customHeight="1">
      <c r="A1214" s="103" t="s">
        <v>259</v>
      </c>
      <c r="B1214" s="103" t="s">
        <v>260</v>
      </c>
      <c r="C1214" s="103" t="s">
        <v>261</v>
      </c>
      <c r="D1214" s="103" t="s">
        <v>262</v>
      </c>
      <c r="E1214" s="104"/>
      <c r="F1214" s="437"/>
      <c r="G1214" s="437"/>
      <c r="H1214" s="104"/>
    </row>
    <row r="1215" spans="1:8" ht="59.25" customHeight="1">
      <c r="A1215" s="438">
        <v>45206</v>
      </c>
      <c r="B1215" s="439"/>
      <c r="C1215" s="440" t="s">
        <v>141</v>
      </c>
      <c r="D1215" s="441"/>
      <c r="E1215" s="441"/>
      <c r="F1215" s="441"/>
      <c r="G1215" s="442" t="s">
        <v>142</v>
      </c>
      <c r="H1215" s="439"/>
    </row>
    <row r="1216" spans="1:8" ht="24.95" customHeight="1">
      <c r="A1216" s="442" t="s">
        <v>49</v>
      </c>
      <c r="B1216" s="456"/>
      <c r="C1216" s="456"/>
      <c r="D1216" s="456"/>
      <c r="E1216" s="456"/>
      <c r="F1216" s="456"/>
      <c r="G1216" s="456"/>
      <c r="H1216" s="456"/>
    </row>
    <row r="1217" spans="1:8" ht="24.95" customHeight="1">
      <c r="A1217" s="442" t="s">
        <v>50</v>
      </c>
      <c r="B1217" s="456"/>
      <c r="C1217" s="456"/>
      <c r="D1217" s="456"/>
      <c r="E1217" s="456"/>
      <c r="F1217" s="456"/>
      <c r="G1217" s="456"/>
      <c r="H1217" s="456"/>
    </row>
    <row r="1218" spans="1:8" ht="24.95" customHeight="1">
      <c r="A1218" s="442" t="s">
        <v>51</v>
      </c>
      <c r="B1218" s="456"/>
      <c r="C1218" s="456"/>
      <c r="D1218" s="456"/>
      <c r="E1218" s="456"/>
      <c r="F1218" s="456"/>
      <c r="G1218" s="456"/>
      <c r="H1218" s="456"/>
    </row>
    <row r="1219" spans="1:8" ht="24.95" customHeight="1">
      <c r="A1219" s="442" t="s">
        <v>130</v>
      </c>
      <c r="B1219" s="456"/>
      <c r="C1219" s="456"/>
      <c r="D1219" s="456"/>
      <c r="E1219" s="456"/>
      <c r="F1219" s="456"/>
      <c r="G1219" s="456"/>
      <c r="H1219" s="456"/>
    </row>
    <row r="1220" spans="1:8" ht="24.95" customHeight="1">
      <c r="A1220" s="442" t="s">
        <v>131</v>
      </c>
      <c r="B1220" s="456"/>
      <c r="C1220" s="456"/>
      <c r="D1220" s="456"/>
      <c r="E1220" s="456"/>
      <c r="F1220" s="456"/>
      <c r="G1220" s="456"/>
      <c r="H1220" s="456"/>
    </row>
    <row r="1221" spans="1:8" ht="24.95" customHeight="1">
      <c r="A1221" s="453" t="s">
        <v>55</v>
      </c>
      <c r="B1221" s="454"/>
      <c r="C1221" s="455" t="s">
        <v>56</v>
      </c>
      <c r="D1221" s="456"/>
      <c r="E1221" s="456"/>
      <c r="F1221" s="77"/>
      <c r="G1221" s="442"/>
      <c r="H1221" s="456"/>
    </row>
    <row r="1222" spans="1:8" ht="24.95" customHeight="1">
      <c r="A1222" s="453" t="s">
        <v>4</v>
      </c>
      <c r="B1222" s="454"/>
      <c r="C1222" s="455" t="s">
        <v>363</v>
      </c>
      <c r="D1222" s="456"/>
      <c r="E1222" s="456"/>
      <c r="F1222" s="78" t="s">
        <v>132</v>
      </c>
      <c r="G1222" s="442">
        <v>28</v>
      </c>
      <c r="H1222" s="456"/>
    </row>
    <row r="1223" spans="1:8" ht="24.95" customHeight="1">
      <c r="A1223" s="453" t="s">
        <v>133</v>
      </c>
      <c r="B1223" s="454"/>
      <c r="C1223" s="455" t="s">
        <v>364</v>
      </c>
      <c r="D1223" s="456"/>
      <c r="E1223" s="456"/>
      <c r="F1223" s="77"/>
      <c r="G1223" s="442"/>
      <c r="H1223" s="456"/>
    </row>
    <row r="1224" spans="1:8" ht="24.95" customHeight="1">
      <c r="A1224" s="77" t="s">
        <v>134</v>
      </c>
      <c r="B1224" s="77"/>
      <c r="C1224" s="455" t="s">
        <v>365</v>
      </c>
      <c r="D1224" s="456"/>
      <c r="E1224" s="456"/>
      <c r="F1224" s="77" t="s">
        <v>135</v>
      </c>
      <c r="G1224" s="442">
        <v>1508</v>
      </c>
      <c r="H1224" s="456"/>
    </row>
    <row r="1225" spans="1:8" ht="24.95" customHeight="1">
      <c r="A1225" s="442" t="s">
        <v>136</v>
      </c>
      <c r="B1225" s="439"/>
      <c r="C1225" s="439"/>
      <c r="D1225" s="439"/>
      <c r="E1225" s="439"/>
      <c r="F1225" s="439"/>
      <c r="G1225" s="439"/>
      <c r="H1225" s="439"/>
    </row>
    <row r="1226" spans="1:8" ht="24.95" customHeight="1">
      <c r="A1226" s="442" t="s">
        <v>119</v>
      </c>
      <c r="B1226" s="439"/>
      <c r="C1226" s="439"/>
      <c r="D1226" s="439"/>
      <c r="E1226" s="439"/>
      <c r="F1226" s="439"/>
      <c r="G1226" s="439"/>
      <c r="H1226" s="439"/>
    </row>
    <row r="1227" spans="1:8" ht="24.95" customHeight="1">
      <c r="A1227" s="450" t="s">
        <v>63</v>
      </c>
      <c r="B1227" s="450" t="s">
        <v>64</v>
      </c>
      <c r="C1227" s="451" t="s">
        <v>121</v>
      </c>
      <c r="D1227" s="451" t="s">
        <v>137</v>
      </c>
      <c r="E1227" s="451" t="s">
        <v>123</v>
      </c>
      <c r="F1227" s="451" t="s">
        <v>124</v>
      </c>
      <c r="G1227" s="451" t="s">
        <v>125</v>
      </c>
      <c r="H1227" s="451" t="s">
        <v>12</v>
      </c>
    </row>
    <row r="1228" spans="1:8" ht="24.95" customHeight="1">
      <c r="A1228" s="439"/>
      <c r="B1228" s="439"/>
      <c r="C1228" s="452"/>
      <c r="D1228" s="452"/>
      <c r="E1228" s="452"/>
      <c r="F1228" s="452"/>
      <c r="G1228" s="452"/>
      <c r="H1228" s="452"/>
    </row>
    <row r="1229" spans="1:8" ht="24.95" customHeight="1">
      <c r="A1229" s="439"/>
      <c r="B1229" s="439"/>
      <c r="C1229" s="452"/>
      <c r="D1229" s="452"/>
      <c r="E1229" s="452"/>
      <c r="F1229" s="452"/>
      <c r="G1229" s="452"/>
      <c r="H1229" s="452"/>
    </row>
    <row r="1230" spans="1:8" ht="24.95" customHeight="1">
      <c r="A1230" s="79">
        <v>1</v>
      </c>
      <c r="B1230" s="78" t="s">
        <v>5</v>
      </c>
      <c r="C1230" s="86">
        <v>8.75</v>
      </c>
      <c r="D1230" s="86">
        <v>5</v>
      </c>
      <c r="E1230" s="86">
        <v>4</v>
      </c>
      <c r="F1230" s="106">
        <v>52</v>
      </c>
      <c r="G1230" s="82">
        <f t="shared" ref="G1230:G1234" si="55">C1230+D1230+E1230+F1230</f>
        <v>69.75</v>
      </c>
      <c r="H1230" s="83" t="str">
        <f t="shared" ref="H1230:H1233" si="56">IF(G1230&gt;=91,"A1",IF(G1230&gt;=81,"A2",IF(G1230&gt;=71,"B1",IF(G1230&gt;=61,"B2",IF(G1230&gt;=51,"C1",IF(G1230&gt;=41,"C2",IF(G1230&gt;=33,"D","E")))))))</f>
        <v>B2</v>
      </c>
    </row>
    <row r="1231" spans="1:8" ht="24.95" customHeight="1">
      <c r="A1231" s="79">
        <v>2</v>
      </c>
      <c r="B1231" s="78" t="s">
        <v>6</v>
      </c>
      <c r="C1231" s="85">
        <v>8.75</v>
      </c>
      <c r="D1231" s="86">
        <v>5</v>
      </c>
      <c r="E1231" s="86">
        <v>4</v>
      </c>
      <c r="F1231" s="85">
        <v>54</v>
      </c>
      <c r="G1231" s="82">
        <f t="shared" si="55"/>
        <v>71.75</v>
      </c>
      <c r="H1231" s="83" t="str">
        <f t="shared" si="56"/>
        <v>B1</v>
      </c>
    </row>
    <row r="1232" spans="1:8" ht="24.95" customHeight="1">
      <c r="A1232" s="79">
        <v>3</v>
      </c>
      <c r="B1232" s="78" t="s">
        <v>7</v>
      </c>
      <c r="C1232" s="86">
        <v>9</v>
      </c>
      <c r="D1232" s="86">
        <v>5</v>
      </c>
      <c r="E1232" s="86">
        <v>4</v>
      </c>
      <c r="F1232" s="86">
        <v>60</v>
      </c>
      <c r="G1232" s="87">
        <f t="shared" si="55"/>
        <v>78</v>
      </c>
      <c r="H1232" s="83" t="str">
        <f t="shared" si="56"/>
        <v>B1</v>
      </c>
    </row>
    <row r="1233" spans="1:8" ht="24.95" customHeight="1">
      <c r="A1233" s="79">
        <v>4</v>
      </c>
      <c r="B1233" s="78" t="s">
        <v>8</v>
      </c>
      <c r="C1233" s="85">
        <v>9</v>
      </c>
      <c r="D1233" s="86">
        <v>5</v>
      </c>
      <c r="E1233" s="86">
        <v>4</v>
      </c>
      <c r="F1233" s="85">
        <v>67</v>
      </c>
      <c r="G1233" s="87">
        <f t="shared" si="55"/>
        <v>85</v>
      </c>
      <c r="H1233" s="83" t="str">
        <f t="shared" si="56"/>
        <v>A2</v>
      </c>
    </row>
    <row r="1234" spans="1:8" ht="24.95" customHeight="1">
      <c r="A1234" s="79">
        <v>5</v>
      </c>
      <c r="B1234" s="88" t="s">
        <v>224</v>
      </c>
      <c r="C1234" s="79"/>
      <c r="D1234" s="89"/>
      <c r="E1234" s="90"/>
      <c r="F1234" s="79">
        <v>31.5</v>
      </c>
      <c r="G1234" s="82">
        <f t="shared" si="55"/>
        <v>31.5</v>
      </c>
      <c r="H1234" s="83"/>
    </row>
    <row r="1235" spans="1:8" ht="24.95" customHeight="1">
      <c r="A1235" s="79">
        <v>6</v>
      </c>
      <c r="B1235" s="77" t="s">
        <v>138</v>
      </c>
      <c r="C1235" s="91"/>
      <c r="D1235" s="91"/>
      <c r="E1235" s="91"/>
      <c r="F1235" s="83" t="s">
        <v>272</v>
      </c>
      <c r="G1235" s="87"/>
      <c r="H1235" s="83"/>
    </row>
    <row r="1236" spans="1:8" ht="24.95" customHeight="1">
      <c r="A1236" s="79">
        <v>7</v>
      </c>
      <c r="B1236" s="77" t="s">
        <v>139</v>
      </c>
      <c r="C1236" s="91"/>
      <c r="D1236" s="91"/>
      <c r="E1236" s="91"/>
      <c r="F1236" s="83" t="s">
        <v>272</v>
      </c>
      <c r="G1236" s="87"/>
      <c r="H1236" s="83"/>
    </row>
    <row r="1237" spans="1:8" ht="24.95" customHeight="1">
      <c r="A1237" s="77" t="s">
        <v>10</v>
      </c>
      <c r="B1237" s="77"/>
      <c r="C1237" s="91"/>
      <c r="D1237" s="91"/>
      <c r="E1237" s="91"/>
      <c r="F1237" s="83"/>
      <c r="G1237" s="105">
        <f>SUM(G1230:G1234)</f>
        <v>336</v>
      </c>
      <c r="H1237" s="83"/>
    </row>
    <row r="1238" spans="1:8" ht="24.95" customHeight="1">
      <c r="A1238" s="77" t="s">
        <v>140</v>
      </c>
      <c r="B1238" s="77"/>
      <c r="C1238" s="91"/>
      <c r="D1238" s="91"/>
      <c r="E1238" s="91"/>
      <c r="F1238" s="83"/>
      <c r="G1238" s="82">
        <f>G1237/450*100</f>
        <v>74.666666666666671</v>
      </c>
      <c r="H1238" s="83" t="str">
        <f>IF(G1238&gt;=91,"A1",IF(G1238&gt;=81,"A2",IF(G1238&gt;=71,"B1",IF(G1238&gt;=61,"B2",IF(G1238&gt;=51,"C1",IF(G1238&gt;=41,"C2",IF(G1238&gt;=33,"D","E")))))))</f>
        <v>B1</v>
      </c>
    </row>
    <row r="1239" spans="1:8" ht="24.95" customHeight="1">
      <c r="A1239" s="448" t="s">
        <v>287</v>
      </c>
      <c r="B1239" s="439"/>
      <c r="C1239" s="439"/>
      <c r="D1239" s="439"/>
      <c r="E1239" s="439"/>
      <c r="F1239" s="439"/>
      <c r="G1239" s="439"/>
      <c r="H1239" s="439"/>
    </row>
    <row r="1240" spans="1:8" ht="24.95" customHeight="1">
      <c r="A1240" s="449" t="s">
        <v>227</v>
      </c>
      <c r="B1240" s="449"/>
      <c r="C1240" s="449"/>
      <c r="D1240" s="449"/>
      <c r="E1240" s="449"/>
      <c r="F1240" s="449"/>
      <c r="G1240" s="449"/>
      <c r="H1240" s="449"/>
    </row>
    <row r="1241" spans="1:8" ht="24.95" customHeight="1">
      <c r="A1241" s="445" t="s">
        <v>228</v>
      </c>
      <c r="B1241" s="445"/>
      <c r="C1241" s="445"/>
      <c r="D1241" s="445"/>
      <c r="E1241" s="445"/>
      <c r="F1241" s="445"/>
      <c r="G1241" s="445"/>
      <c r="H1241" s="445"/>
    </row>
    <row r="1242" spans="1:8" ht="24.95" customHeight="1">
      <c r="A1242" s="445" t="s">
        <v>229</v>
      </c>
      <c r="B1242" s="445"/>
      <c r="C1242" s="445"/>
      <c r="D1242" s="445"/>
      <c r="E1242" s="445"/>
      <c r="F1242" s="445"/>
      <c r="G1242" s="445" t="s">
        <v>230</v>
      </c>
      <c r="H1242" s="445"/>
    </row>
    <row r="1243" spans="1:8" ht="24.95" customHeight="1">
      <c r="A1243" s="92" t="s">
        <v>231</v>
      </c>
      <c r="B1243" s="92"/>
      <c r="C1243" s="92"/>
      <c r="D1243" s="92"/>
      <c r="E1243" s="92"/>
      <c r="F1243" s="93"/>
      <c r="G1243" s="93" t="s">
        <v>232</v>
      </c>
      <c r="H1243" s="93"/>
    </row>
    <row r="1244" spans="1:8" ht="24.95" customHeight="1">
      <c r="A1244" s="445" t="s">
        <v>233</v>
      </c>
      <c r="B1244" s="445"/>
      <c r="C1244" s="445"/>
      <c r="D1244" s="445"/>
      <c r="E1244" s="445"/>
      <c r="F1244" s="445"/>
      <c r="G1244" s="94"/>
      <c r="H1244" s="94"/>
    </row>
    <row r="1245" spans="1:8" ht="24.95" customHeight="1">
      <c r="A1245" s="445" t="s">
        <v>229</v>
      </c>
      <c r="B1245" s="445"/>
      <c r="C1245" s="445"/>
      <c r="D1245" s="445"/>
      <c r="E1245" s="445"/>
      <c r="F1245" s="445"/>
      <c r="G1245" s="445" t="s">
        <v>230</v>
      </c>
      <c r="H1245" s="445"/>
    </row>
    <row r="1246" spans="1:8" ht="24.95" customHeight="1">
      <c r="A1246" s="447" t="s">
        <v>234</v>
      </c>
      <c r="B1246" s="447"/>
      <c r="C1246" s="447"/>
      <c r="D1246" s="447"/>
      <c r="E1246" s="447"/>
      <c r="F1246" s="447"/>
      <c r="G1246" s="94" t="s">
        <v>236</v>
      </c>
      <c r="H1246" s="94"/>
    </row>
    <row r="1247" spans="1:8" ht="24.95" customHeight="1">
      <c r="A1247" s="447" t="s">
        <v>235</v>
      </c>
      <c r="B1247" s="447"/>
      <c r="C1247" s="447"/>
      <c r="D1247" s="447"/>
      <c r="E1247" s="447"/>
      <c r="F1247" s="447"/>
      <c r="G1247" s="95" t="s">
        <v>236</v>
      </c>
      <c r="H1247" s="93"/>
    </row>
    <row r="1248" spans="1:8" ht="24.95" customHeight="1">
      <c r="A1248" s="447" t="s">
        <v>237</v>
      </c>
      <c r="B1248" s="447"/>
      <c r="C1248" s="447"/>
      <c r="D1248" s="447"/>
      <c r="E1248" s="447"/>
      <c r="F1248" s="447"/>
      <c r="G1248" s="95" t="s">
        <v>236</v>
      </c>
      <c r="H1248" s="93"/>
    </row>
    <row r="1249" spans="1:8" ht="24.95" customHeight="1">
      <c r="A1249" s="447" t="s">
        <v>238</v>
      </c>
      <c r="B1249" s="447"/>
      <c r="C1249" s="447"/>
      <c r="D1249" s="447"/>
      <c r="E1249" s="447"/>
      <c r="F1249" s="447"/>
      <c r="G1249" s="95" t="s">
        <v>236</v>
      </c>
      <c r="H1249" s="93"/>
    </row>
    <row r="1250" spans="1:8" ht="24.95" customHeight="1">
      <c r="A1250" s="445" t="s">
        <v>239</v>
      </c>
      <c r="B1250" s="445"/>
      <c r="C1250" s="445"/>
      <c r="D1250" s="445"/>
      <c r="E1250" s="445"/>
      <c r="F1250" s="445"/>
      <c r="G1250" s="445"/>
      <c r="H1250" s="445"/>
    </row>
    <row r="1251" spans="1:8" ht="24.95" customHeight="1">
      <c r="A1251" s="445" t="s">
        <v>229</v>
      </c>
      <c r="B1251" s="445"/>
      <c r="C1251" s="445"/>
      <c r="D1251" s="445"/>
      <c r="E1251" s="445"/>
      <c r="F1251" s="445"/>
      <c r="G1251" s="445"/>
      <c r="H1251" s="445"/>
    </row>
    <row r="1252" spans="1:8" ht="24.95" customHeight="1">
      <c r="A1252" s="92" t="s">
        <v>240</v>
      </c>
      <c r="B1252" s="445" t="s">
        <v>366</v>
      </c>
      <c r="C1252" s="445"/>
      <c r="D1252" s="445"/>
      <c r="E1252" s="445"/>
      <c r="F1252" s="445"/>
      <c r="G1252" s="445"/>
      <c r="H1252" s="445"/>
    </row>
    <row r="1253" spans="1:8" ht="24.95" customHeight="1">
      <c r="A1253" s="96" t="s">
        <v>195</v>
      </c>
      <c r="B1253" s="443" t="s">
        <v>242</v>
      </c>
      <c r="C1253" s="444"/>
      <c r="D1253" s="444"/>
      <c r="E1253" s="444"/>
      <c r="F1253" s="444"/>
      <c r="G1253" s="444"/>
      <c r="H1253" s="444"/>
    </row>
    <row r="1254" spans="1:8" ht="24.95" customHeight="1">
      <c r="A1254" s="445" t="s">
        <v>243</v>
      </c>
      <c r="B1254" s="445"/>
      <c r="C1254" s="445"/>
      <c r="D1254" s="445"/>
      <c r="E1254" s="96"/>
      <c r="F1254" s="97"/>
      <c r="G1254" s="94" t="s">
        <v>244</v>
      </c>
      <c r="H1254" s="97"/>
    </row>
    <row r="1255" spans="1:8" ht="40.5" customHeight="1">
      <c r="A1255" s="98" t="s">
        <v>245</v>
      </c>
      <c r="B1255" s="99" t="s">
        <v>12</v>
      </c>
      <c r="C1255" s="100" t="s">
        <v>245</v>
      </c>
      <c r="D1255" s="99" t="s">
        <v>12</v>
      </c>
      <c r="E1255" s="101"/>
      <c r="F1255" s="446" t="s">
        <v>246</v>
      </c>
      <c r="G1255" s="446"/>
      <c r="H1255" s="102" t="s">
        <v>12</v>
      </c>
    </row>
    <row r="1256" spans="1:8" ht="24.95" customHeight="1">
      <c r="A1256" s="103" t="s">
        <v>247</v>
      </c>
      <c r="B1256" s="103" t="s">
        <v>221</v>
      </c>
      <c r="C1256" s="103" t="s">
        <v>248</v>
      </c>
      <c r="D1256" s="103" t="s">
        <v>249</v>
      </c>
      <c r="E1256" s="97"/>
      <c r="F1256" s="437">
        <v>3</v>
      </c>
      <c r="G1256" s="437"/>
      <c r="H1256" s="103" t="s">
        <v>236</v>
      </c>
    </row>
    <row r="1257" spans="1:8" ht="24.95" customHeight="1">
      <c r="A1257" s="103" t="s">
        <v>250</v>
      </c>
      <c r="B1257" s="103" t="s">
        <v>251</v>
      </c>
      <c r="C1257" s="103" t="s">
        <v>252</v>
      </c>
      <c r="D1257" s="103" t="s">
        <v>253</v>
      </c>
      <c r="E1257" s="97"/>
      <c r="F1257" s="437">
        <v>2</v>
      </c>
      <c r="G1257" s="437"/>
      <c r="H1257" s="103" t="s">
        <v>232</v>
      </c>
    </row>
    <row r="1258" spans="1:8" ht="24.95" customHeight="1">
      <c r="A1258" s="103" t="s">
        <v>254</v>
      </c>
      <c r="B1258" s="103" t="s">
        <v>255</v>
      </c>
      <c r="C1258" s="103" t="s">
        <v>256</v>
      </c>
      <c r="D1258" s="103" t="s">
        <v>257</v>
      </c>
      <c r="E1258" s="97"/>
      <c r="F1258" s="437">
        <v>1</v>
      </c>
      <c r="G1258" s="437"/>
      <c r="H1258" s="103" t="s">
        <v>258</v>
      </c>
    </row>
    <row r="1259" spans="1:8" ht="24.95" customHeight="1">
      <c r="A1259" s="103" t="s">
        <v>259</v>
      </c>
      <c r="B1259" s="103" t="s">
        <v>260</v>
      </c>
      <c r="C1259" s="103" t="s">
        <v>261</v>
      </c>
      <c r="D1259" s="103" t="s">
        <v>262</v>
      </c>
      <c r="E1259" s="104"/>
      <c r="F1259" s="437"/>
      <c r="G1259" s="437"/>
      <c r="H1259" s="104"/>
    </row>
    <row r="1260" spans="1:8" ht="57.75" customHeight="1">
      <c r="A1260" s="438">
        <v>45206</v>
      </c>
      <c r="B1260" s="439"/>
      <c r="C1260" s="440" t="s">
        <v>141</v>
      </c>
      <c r="D1260" s="441"/>
      <c r="E1260" s="441"/>
      <c r="F1260" s="441"/>
      <c r="G1260" s="442" t="s">
        <v>142</v>
      </c>
      <c r="H1260" s="439"/>
    </row>
    <row r="1261" spans="1:8" ht="24.95" customHeight="1">
      <c r="A1261" s="442" t="s">
        <v>49</v>
      </c>
      <c r="B1261" s="456"/>
      <c r="C1261" s="456"/>
      <c r="D1261" s="456"/>
      <c r="E1261" s="456"/>
      <c r="F1261" s="456"/>
      <c r="G1261" s="456"/>
      <c r="H1261" s="456"/>
    </row>
    <row r="1262" spans="1:8" ht="24.95" customHeight="1">
      <c r="A1262" s="442" t="s">
        <v>50</v>
      </c>
      <c r="B1262" s="456"/>
      <c r="C1262" s="456"/>
      <c r="D1262" s="456"/>
      <c r="E1262" s="456"/>
      <c r="F1262" s="456"/>
      <c r="G1262" s="456"/>
      <c r="H1262" s="456"/>
    </row>
    <row r="1263" spans="1:8" ht="24.95" customHeight="1">
      <c r="A1263" s="442" t="s">
        <v>51</v>
      </c>
      <c r="B1263" s="456"/>
      <c r="C1263" s="456"/>
      <c r="D1263" s="456"/>
      <c r="E1263" s="456"/>
      <c r="F1263" s="456"/>
      <c r="G1263" s="456"/>
      <c r="H1263" s="456"/>
    </row>
    <row r="1264" spans="1:8" ht="24.95" customHeight="1">
      <c r="A1264" s="442" t="s">
        <v>130</v>
      </c>
      <c r="B1264" s="456"/>
      <c r="C1264" s="456"/>
      <c r="D1264" s="456"/>
      <c r="E1264" s="456"/>
      <c r="F1264" s="456"/>
      <c r="G1264" s="456"/>
      <c r="H1264" s="456"/>
    </row>
    <row r="1265" spans="1:8" ht="24.95" customHeight="1">
      <c r="A1265" s="442" t="s">
        <v>131</v>
      </c>
      <c r="B1265" s="456"/>
      <c r="C1265" s="456"/>
      <c r="D1265" s="456"/>
      <c r="E1265" s="456"/>
      <c r="F1265" s="456"/>
      <c r="G1265" s="456"/>
      <c r="H1265" s="456"/>
    </row>
    <row r="1266" spans="1:8" ht="24.95" customHeight="1">
      <c r="A1266" s="453" t="s">
        <v>55</v>
      </c>
      <c r="B1266" s="454"/>
      <c r="C1266" s="455" t="s">
        <v>56</v>
      </c>
      <c r="D1266" s="456"/>
      <c r="E1266" s="456"/>
      <c r="F1266" s="77"/>
      <c r="G1266" s="442"/>
      <c r="H1266" s="456"/>
    </row>
    <row r="1267" spans="1:8" ht="24.95" customHeight="1">
      <c r="A1267" s="453" t="s">
        <v>4</v>
      </c>
      <c r="B1267" s="454"/>
      <c r="C1267" s="455" t="s">
        <v>367</v>
      </c>
      <c r="D1267" s="456"/>
      <c r="E1267" s="456"/>
      <c r="F1267" s="78" t="s">
        <v>132</v>
      </c>
      <c r="G1267" s="442">
        <v>29</v>
      </c>
      <c r="H1267" s="456"/>
    </row>
    <row r="1268" spans="1:8" ht="24.95" customHeight="1">
      <c r="A1268" s="453" t="s">
        <v>133</v>
      </c>
      <c r="B1268" s="454"/>
      <c r="C1268" s="455" t="s">
        <v>368</v>
      </c>
      <c r="D1268" s="456"/>
      <c r="E1268" s="456"/>
      <c r="F1268" s="77"/>
      <c r="G1268" s="442"/>
      <c r="H1268" s="456"/>
    </row>
    <row r="1269" spans="1:8" ht="24.95" customHeight="1">
      <c r="A1269" s="77" t="s">
        <v>134</v>
      </c>
      <c r="B1269" s="77"/>
      <c r="C1269" s="455" t="s">
        <v>369</v>
      </c>
      <c r="D1269" s="456"/>
      <c r="E1269" s="456"/>
      <c r="F1269" s="77" t="s">
        <v>135</v>
      </c>
      <c r="G1269" s="442">
        <v>1343</v>
      </c>
      <c r="H1269" s="456"/>
    </row>
    <row r="1270" spans="1:8" ht="24.95" customHeight="1">
      <c r="A1270" s="442" t="s">
        <v>136</v>
      </c>
      <c r="B1270" s="439"/>
      <c r="C1270" s="439"/>
      <c r="D1270" s="439"/>
      <c r="E1270" s="439"/>
      <c r="F1270" s="439"/>
      <c r="G1270" s="439"/>
      <c r="H1270" s="439"/>
    </row>
    <row r="1271" spans="1:8" ht="24.95" customHeight="1">
      <c r="A1271" s="442" t="s">
        <v>119</v>
      </c>
      <c r="B1271" s="439"/>
      <c r="C1271" s="439"/>
      <c r="D1271" s="439"/>
      <c r="E1271" s="439"/>
      <c r="F1271" s="439"/>
      <c r="G1271" s="439"/>
      <c r="H1271" s="439"/>
    </row>
    <row r="1272" spans="1:8" ht="24.95" customHeight="1">
      <c r="A1272" s="450" t="s">
        <v>63</v>
      </c>
      <c r="B1272" s="450" t="s">
        <v>64</v>
      </c>
      <c r="C1272" s="451" t="s">
        <v>121</v>
      </c>
      <c r="D1272" s="451" t="s">
        <v>137</v>
      </c>
      <c r="E1272" s="451" t="s">
        <v>123</v>
      </c>
      <c r="F1272" s="451" t="s">
        <v>124</v>
      </c>
      <c r="G1272" s="451" t="s">
        <v>125</v>
      </c>
      <c r="H1272" s="451" t="s">
        <v>12</v>
      </c>
    </row>
    <row r="1273" spans="1:8" ht="24.95" customHeight="1">
      <c r="A1273" s="439"/>
      <c r="B1273" s="439"/>
      <c r="C1273" s="452"/>
      <c r="D1273" s="452"/>
      <c r="E1273" s="452"/>
      <c r="F1273" s="452"/>
      <c r="G1273" s="452"/>
      <c r="H1273" s="452"/>
    </row>
    <row r="1274" spans="1:8" ht="24.95" customHeight="1">
      <c r="A1274" s="439"/>
      <c r="B1274" s="439"/>
      <c r="C1274" s="452"/>
      <c r="D1274" s="452"/>
      <c r="E1274" s="452"/>
      <c r="F1274" s="452"/>
      <c r="G1274" s="452"/>
      <c r="H1274" s="452"/>
    </row>
    <row r="1275" spans="1:8" ht="24.95" customHeight="1">
      <c r="A1275" s="79">
        <v>1</v>
      </c>
      <c r="B1275" s="78" t="s">
        <v>5</v>
      </c>
      <c r="C1275" s="86">
        <v>7.75</v>
      </c>
      <c r="D1275" s="86">
        <v>5</v>
      </c>
      <c r="E1275" s="86">
        <v>5</v>
      </c>
      <c r="F1275" s="86">
        <v>63</v>
      </c>
      <c r="G1275" s="82">
        <f t="shared" ref="G1275:G1279" si="57">C1275+D1275+E1275+F1275</f>
        <v>80.75</v>
      </c>
      <c r="H1275" s="83" t="str">
        <f t="shared" ref="H1275:H1278" si="58">IF(G1275&gt;=91,"A1",IF(G1275&gt;=81,"A2",IF(G1275&gt;=71,"B1",IF(G1275&gt;=61,"B2",IF(G1275&gt;=51,"C1",IF(G1275&gt;=41,"C2",IF(G1275&gt;=33,"D","E")))))))</f>
        <v>B1</v>
      </c>
    </row>
    <row r="1276" spans="1:8" ht="24.95" customHeight="1">
      <c r="A1276" s="79">
        <v>2</v>
      </c>
      <c r="B1276" s="78" t="s">
        <v>6</v>
      </c>
      <c r="C1276" s="85">
        <v>9</v>
      </c>
      <c r="D1276" s="86">
        <v>5</v>
      </c>
      <c r="E1276" s="86">
        <v>5</v>
      </c>
      <c r="F1276" s="85">
        <v>66</v>
      </c>
      <c r="G1276" s="87">
        <f t="shared" si="57"/>
        <v>85</v>
      </c>
      <c r="H1276" s="83" t="str">
        <f t="shared" si="58"/>
        <v>A2</v>
      </c>
    </row>
    <row r="1277" spans="1:8" ht="24.95" customHeight="1">
      <c r="A1277" s="79">
        <v>3</v>
      </c>
      <c r="B1277" s="78" t="s">
        <v>7</v>
      </c>
      <c r="C1277" s="86">
        <v>7.75</v>
      </c>
      <c r="D1277" s="86">
        <v>5</v>
      </c>
      <c r="E1277" s="86">
        <v>5</v>
      </c>
      <c r="F1277" s="86">
        <v>65</v>
      </c>
      <c r="G1277" s="82">
        <f t="shared" si="57"/>
        <v>82.75</v>
      </c>
      <c r="H1277" s="83" t="str">
        <f t="shared" si="58"/>
        <v>A2</v>
      </c>
    </row>
    <row r="1278" spans="1:8" ht="24.95" customHeight="1">
      <c r="A1278" s="79">
        <v>4</v>
      </c>
      <c r="B1278" s="78" t="s">
        <v>8</v>
      </c>
      <c r="C1278" s="85">
        <v>9.5</v>
      </c>
      <c r="D1278" s="86">
        <v>5</v>
      </c>
      <c r="E1278" s="86">
        <v>5</v>
      </c>
      <c r="F1278" s="85">
        <v>63</v>
      </c>
      <c r="G1278" s="105">
        <f t="shared" si="57"/>
        <v>82.5</v>
      </c>
      <c r="H1278" s="83" t="str">
        <f t="shared" si="58"/>
        <v>A2</v>
      </c>
    </row>
    <row r="1279" spans="1:8" ht="24.95" customHeight="1">
      <c r="A1279" s="79">
        <v>5</v>
      </c>
      <c r="B1279" s="88" t="s">
        <v>224</v>
      </c>
      <c r="C1279" s="79"/>
      <c r="D1279" s="89"/>
      <c r="E1279" s="90"/>
      <c r="F1279" s="79">
        <v>41</v>
      </c>
      <c r="G1279" s="87">
        <f t="shared" si="57"/>
        <v>41</v>
      </c>
      <c r="H1279" s="83"/>
    </row>
    <row r="1280" spans="1:8" ht="24.95" customHeight="1">
      <c r="A1280" s="79">
        <v>6</v>
      </c>
      <c r="B1280" s="77" t="s">
        <v>138</v>
      </c>
      <c r="C1280" s="91"/>
      <c r="D1280" s="91"/>
      <c r="E1280" s="91"/>
      <c r="F1280" s="83" t="s">
        <v>276</v>
      </c>
      <c r="G1280" s="87"/>
      <c r="H1280" s="83"/>
    </row>
    <row r="1281" spans="1:8" ht="24.95" customHeight="1">
      <c r="A1281" s="79">
        <v>7</v>
      </c>
      <c r="B1281" s="77" t="s">
        <v>139</v>
      </c>
      <c r="C1281" s="91"/>
      <c r="D1281" s="91"/>
      <c r="E1281" s="91"/>
      <c r="F1281" s="83" t="s">
        <v>272</v>
      </c>
      <c r="G1281" s="87"/>
      <c r="H1281" s="83"/>
    </row>
    <row r="1282" spans="1:8" ht="24.95" customHeight="1">
      <c r="A1282" s="77" t="s">
        <v>10</v>
      </c>
      <c r="B1282" s="77"/>
      <c r="C1282" s="91"/>
      <c r="D1282" s="91"/>
      <c r="E1282" s="91"/>
      <c r="F1282" s="83"/>
      <c r="G1282" s="105">
        <f>SUM(G1275:G1279)</f>
        <v>372</v>
      </c>
      <c r="H1282" s="83"/>
    </row>
    <row r="1283" spans="1:8" ht="24.95" customHeight="1">
      <c r="A1283" s="77" t="s">
        <v>140</v>
      </c>
      <c r="B1283" s="77"/>
      <c r="C1283" s="91"/>
      <c r="D1283" s="91"/>
      <c r="E1283" s="91"/>
      <c r="F1283" s="83"/>
      <c r="G1283" s="82">
        <f>G1282/450*100</f>
        <v>82.666666666666671</v>
      </c>
      <c r="H1283" s="83" t="str">
        <f>IF(G1283&gt;=91,"A1",IF(G1283&gt;=81,"A2",IF(G1283&gt;=71,"B1",IF(G1283&gt;=61,"B2",IF(G1283&gt;=51,"C1",IF(G1283&gt;=41,"C2",IF(G1283&gt;=33,"D","E")))))))</f>
        <v>A2</v>
      </c>
    </row>
    <row r="1284" spans="1:8" ht="24.95" customHeight="1">
      <c r="A1284" s="448" t="s">
        <v>277</v>
      </c>
      <c r="B1284" s="439"/>
      <c r="C1284" s="439"/>
      <c r="D1284" s="439"/>
      <c r="E1284" s="439"/>
      <c r="F1284" s="439"/>
      <c r="G1284" s="439"/>
      <c r="H1284" s="439"/>
    </row>
    <row r="1285" spans="1:8" ht="24.95" customHeight="1">
      <c r="A1285" s="449" t="s">
        <v>227</v>
      </c>
      <c r="B1285" s="449"/>
      <c r="C1285" s="449"/>
      <c r="D1285" s="449"/>
      <c r="E1285" s="449"/>
      <c r="F1285" s="449"/>
      <c r="G1285" s="449"/>
      <c r="H1285" s="449"/>
    </row>
    <row r="1286" spans="1:8" ht="24.95" customHeight="1">
      <c r="A1286" s="445" t="s">
        <v>228</v>
      </c>
      <c r="B1286" s="445"/>
      <c r="C1286" s="445"/>
      <c r="D1286" s="445"/>
      <c r="E1286" s="445"/>
      <c r="F1286" s="445"/>
      <c r="G1286" s="445"/>
      <c r="H1286" s="445"/>
    </row>
    <row r="1287" spans="1:8" ht="24.95" customHeight="1">
      <c r="A1287" s="445" t="s">
        <v>229</v>
      </c>
      <c r="B1287" s="445"/>
      <c r="C1287" s="445"/>
      <c r="D1287" s="445"/>
      <c r="E1287" s="445"/>
      <c r="F1287" s="445"/>
      <c r="G1287" s="445" t="s">
        <v>230</v>
      </c>
      <c r="H1287" s="445"/>
    </row>
    <row r="1288" spans="1:8" ht="24.95" customHeight="1">
      <c r="A1288" s="92" t="s">
        <v>231</v>
      </c>
      <c r="B1288" s="92"/>
      <c r="C1288" s="92"/>
      <c r="D1288" s="92"/>
      <c r="E1288" s="92"/>
      <c r="F1288" s="93"/>
      <c r="G1288" s="93" t="s">
        <v>236</v>
      </c>
      <c r="H1288" s="93"/>
    </row>
    <row r="1289" spans="1:8" ht="24.95" customHeight="1">
      <c r="A1289" s="445" t="s">
        <v>233</v>
      </c>
      <c r="B1289" s="445"/>
      <c r="C1289" s="445"/>
      <c r="D1289" s="445"/>
      <c r="E1289" s="445"/>
      <c r="F1289" s="445"/>
      <c r="G1289" s="94"/>
      <c r="H1289" s="94"/>
    </row>
    <row r="1290" spans="1:8" ht="24.95" customHeight="1">
      <c r="A1290" s="445" t="s">
        <v>229</v>
      </c>
      <c r="B1290" s="445"/>
      <c r="C1290" s="445"/>
      <c r="D1290" s="445"/>
      <c r="E1290" s="445"/>
      <c r="F1290" s="445"/>
      <c r="G1290" s="445" t="s">
        <v>230</v>
      </c>
      <c r="H1290" s="445"/>
    </row>
    <row r="1291" spans="1:8" ht="24.95" customHeight="1">
      <c r="A1291" s="447" t="s">
        <v>234</v>
      </c>
      <c r="B1291" s="447"/>
      <c r="C1291" s="447"/>
      <c r="D1291" s="447"/>
      <c r="E1291" s="447"/>
      <c r="F1291" s="447"/>
      <c r="G1291" s="94" t="s">
        <v>232</v>
      </c>
      <c r="H1291" s="94"/>
    </row>
    <row r="1292" spans="1:8" ht="24.95" customHeight="1">
      <c r="A1292" s="447" t="s">
        <v>235</v>
      </c>
      <c r="B1292" s="447"/>
      <c r="C1292" s="447"/>
      <c r="D1292" s="447"/>
      <c r="E1292" s="447"/>
      <c r="F1292" s="447"/>
      <c r="G1292" s="95" t="s">
        <v>236</v>
      </c>
      <c r="H1292" s="93"/>
    </row>
    <row r="1293" spans="1:8" ht="24.95" customHeight="1">
      <c r="A1293" s="447" t="s">
        <v>237</v>
      </c>
      <c r="B1293" s="447"/>
      <c r="C1293" s="447"/>
      <c r="D1293" s="447"/>
      <c r="E1293" s="447"/>
      <c r="F1293" s="447"/>
      <c r="G1293" s="95" t="s">
        <v>236</v>
      </c>
      <c r="H1293" s="93"/>
    </row>
    <row r="1294" spans="1:8" ht="24.95" customHeight="1">
      <c r="A1294" s="447" t="s">
        <v>238</v>
      </c>
      <c r="B1294" s="447"/>
      <c r="C1294" s="447"/>
      <c r="D1294" s="447"/>
      <c r="E1294" s="447"/>
      <c r="F1294" s="447"/>
      <c r="G1294" s="95" t="s">
        <v>236</v>
      </c>
      <c r="H1294" s="93"/>
    </row>
    <row r="1295" spans="1:8" ht="24.95" customHeight="1">
      <c r="A1295" s="445" t="s">
        <v>239</v>
      </c>
      <c r="B1295" s="445"/>
      <c r="C1295" s="445"/>
      <c r="D1295" s="445"/>
      <c r="E1295" s="445"/>
      <c r="F1295" s="445"/>
      <c r="G1295" s="445"/>
      <c r="H1295" s="445"/>
    </row>
    <row r="1296" spans="1:8" ht="24.95" customHeight="1">
      <c r="A1296" s="445" t="s">
        <v>229</v>
      </c>
      <c r="B1296" s="445"/>
      <c r="C1296" s="445"/>
      <c r="D1296" s="445"/>
      <c r="E1296" s="445"/>
      <c r="F1296" s="445"/>
      <c r="G1296" s="445"/>
      <c r="H1296" s="445"/>
    </row>
    <row r="1297" spans="1:8" ht="24.95" customHeight="1">
      <c r="A1297" s="92" t="s">
        <v>240</v>
      </c>
      <c r="B1297" s="445" t="s">
        <v>370</v>
      </c>
      <c r="C1297" s="445"/>
      <c r="D1297" s="445"/>
      <c r="E1297" s="445"/>
      <c r="F1297" s="445"/>
      <c r="G1297" s="445"/>
      <c r="H1297" s="445"/>
    </row>
    <row r="1298" spans="1:8" ht="24.95" customHeight="1">
      <c r="A1298" s="96" t="s">
        <v>195</v>
      </c>
      <c r="B1298" s="443" t="s">
        <v>242</v>
      </c>
      <c r="C1298" s="443"/>
      <c r="D1298" s="443"/>
      <c r="E1298" s="443"/>
      <c r="F1298" s="443"/>
      <c r="G1298" s="443"/>
      <c r="H1298" s="443"/>
    </row>
    <row r="1299" spans="1:8" ht="24.95" customHeight="1">
      <c r="A1299" s="445" t="s">
        <v>243</v>
      </c>
      <c r="B1299" s="445"/>
      <c r="C1299" s="445"/>
      <c r="D1299" s="445"/>
      <c r="E1299" s="96"/>
      <c r="F1299" s="97"/>
      <c r="G1299" s="94" t="s">
        <v>244</v>
      </c>
      <c r="H1299" s="97"/>
    </row>
    <row r="1300" spans="1:8" ht="40.5" customHeight="1">
      <c r="A1300" s="98" t="s">
        <v>245</v>
      </c>
      <c r="B1300" s="99" t="s">
        <v>12</v>
      </c>
      <c r="C1300" s="100" t="s">
        <v>245</v>
      </c>
      <c r="D1300" s="99" t="s">
        <v>12</v>
      </c>
      <c r="E1300" s="101"/>
      <c r="F1300" s="446" t="s">
        <v>246</v>
      </c>
      <c r="G1300" s="446"/>
      <c r="H1300" s="102" t="s">
        <v>12</v>
      </c>
    </row>
    <row r="1301" spans="1:8" ht="24.95" customHeight="1">
      <c r="A1301" s="103" t="s">
        <v>247</v>
      </c>
      <c r="B1301" s="103" t="s">
        <v>221</v>
      </c>
      <c r="C1301" s="103" t="s">
        <v>248</v>
      </c>
      <c r="D1301" s="103" t="s">
        <v>249</v>
      </c>
      <c r="E1301" s="97"/>
      <c r="F1301" s="437">
        <v>3</v>
      </c>
      <c r="G1301" s="437"/>
      <c r="H1301" s="103" t="s">
        <v>236</v>
      </c>
    </row>
    <row r="1302" spans="1:8" ht="24.95" customHeight="1">
      <c r="A1302" s="103" t="s">
        <v>250</v>
      </c>
      <c r="B1302" s="103" t="s">
        <v>251</v>
      </c>
      <c r="C1302" s="103" t="s">
        <v>252</v>
      </c>
      <c r="D1302" s="103" t="s">
        <v>253</v>
      </c>
      <c r="E1302" s="97"/>
      <c r="F1302" s="437">
        <v>2</v>
      </c>
      <c r="G1302" s="437"/>
      <c r="H1302" s="103" t="s">
        <v>232</v>
      </c>
    </row>
    <row r="1303" spans="1:8" ht="24.95" customHeight="1">
      <c r="A1303" s="103" t="s">
        <v>254</v>
      </c>
      <c r="B1303" s="103" t="s">
        <v>255</v>
      </c>
      <c r="C1303" s="103" t="s">
        <v>256</v>
      </c>
      <c r="D1303" s="103" t="s">
        <v>257</v>
      </c>
      <c r="E1303" s="97"/>
      <c r="F1303" s="437">
        <v>1</v>
      </c>
      <c r="G1303" s="437"/>
      <c r="H1303" s="103" t="s">
        <v>258</v>
      </c>
    </row>
    <row r="1304" spans="1:8" ht="24.95" customHeight="1">
      <c r="A1304" s="103" t="s">
        <v>259</v>
      </c>
      <c r="B1304" s="103" t="s">
        <v>260</v>
      </c>
      <c r="C1304" s="103" t="s">
        <v>261</v>
      </c>
      <c r="D1304" s="103" t="s">
        <v>262</v>
      </c>
      <c r="E1304" s="104"/>
      <c r="F1304" s="437"/>
      <c r="G1304" s="437"/>
      <c r="H1304" s="104"/>
    </row>
    <row r="1305" spans="1:8" ht="54.75" customHeight="1">
      <c r="A1305" s="438">
        <v>45206</v>
      </c>
      <c r="B1305" s="439"/>
      <c r="C1305" s="440" t="s">
        <v>141</v>
      </c>
      <c r="D1305" s="441"/>
      <c r="E1305" s="441"/>
      <c r="F1305" s="441"/>
      <c r="G1305" s="442" t="s">
        <v>142</v>
      </c>
      <c r="H1305" s="439"/>
    </row>
    <row r="1306" spans="1:8" ht="24.95" customHeight="1">
      <c r="A1306" s="442" t="s">
        <v>49</v>
      </c>
      <c r="B1306" s="456"/>
      <c r="C1306" s="456"/>
      <c r="D1306" s="456"/>
      <c r="E1306" s="456"/>
      <c r="F1306" s="456"/>
      <c r="G1306" s="456"/>
      <c r="H1306" s="456"/>
    </row>
    <row r="1307" spans="1:8" ht="24.95" customHeight="1">
      <c r="A1307" s="442" t="s">
        <v>50</v>
      </c>
      <c r="B1307" s="456"/>
      <c r="C1307" s="456"/>
      <c r="D1307" s="456"/>
      <c r="E1307" s="456"/>
      <c r="F1307" s="456"/>
      <c r="G1307" s="456"/>
      <c r="H1307" s="456"/>
    </row>
    <row r="1308" spans="1:8" ht="24.95" customHeight="1">
      <c r="A1308" s="442" t="s">
        <v>51</v>
      </c>
      <c r="B1308" s="456"/>
      <c r="C1308" s="456"/>
      <c r="D1308" s="456"/>
      <c r="E1308" s="456"/>
      <c r="F1308" s="456"/>
      <c r="G1308" s="456"/>
      <c r="H1308" s="456"/>
    </row>
    <row r="1309" spans="1:8" ht="24.95" customHeight="1">
      <c r="A1309" s="442" t="s">
        <v>130</v>
      </c>
      <c r="B1309" s="456"/>
      <c r="C1309" s="456"/>
      <c r="D1309" s="456"/>
      <c r="E1309" s="456"/>
      <c r="F1309" s="456"/>
      <c r="G1309" s="456"/>
      <c r="H1309" s="456"/>
    </row>
    <row r="1310" spans="1:8" ht="24.95" customHeight="1">
      <c r="A1310" s="442" t="s">
        <v>131</v>
      </c>
      <c r="B1310" s="456"/>
      <c r="C1310" s="456"/>
      <c r="D1310" s="456"/>
      <c r="E1310" s="456"/>
      <c r="F1310" s="456"/>
      <c r="G1310" s="456"/>
      <c r="H1310" s="456"/>
    </row>
    <row r="1311" spans="1:8" ht="24.95" customHeight="1">
      <c r="A1311" s="453" t="s">
        <v>55</v>
      </c>
      <c r="B1311" s="454"/>
      <c r="C1311" s="455" t="s">
        <v>56</v>
      </c>
      <c r="D1311" s="456"/>
      <c r="E1311" s="456"/>
      <c r="F1311" s="77"/>
      <c r="G1311" s="442"/>
      <c r="H1311" s="456"/>
    </row>
    <row r="1312" spans="1:8" ht="24.95" customHeight="1">
      <c r="A1312" s="453" t="s">
        <v>4</v>
      </c>
      <c r="B1312" s="454"/>
      <c r="C1312" s="455" t="s">
        <v>371</v>
      </c>
      <c r="D1312" s="456"/>
      <c r="E1312" s="456"/>
      <c r="F1312" s="78" t="s">
        <v>132</v>
      </c>
      <c r="G1312" s="442">
        <v>30</v>
      </c>
      <c r="H1312" s="456"/>
    </row>
    <row r="1313" spans="1:8" ht="24.95" customHeight="1">
      <c r="A1313" s="453" t="s">
        <v>133</v>
      </c>
      <c r="B1313" s="454"/>
      <c r="C1313" s="455" t="s">
        <v>171</v>
      </c>
      <c r="D1313" s="456"/>
      <c r="E1313" s="456"/>
      <c r="F1313" s="77"/>
      <c r="G1313" s="442"/>
      <c r="H1313" s="456"/>
    </row>
    <row r="1314" spans="1:8" ht="24.95" customHeight="1">
      <c r="A1314" s="77" t="s">
        <v>134</v>
      </c>
      <c r="B1314" s="77"/>
      <c r="C1314" s="455" t="s">
        <v>372</v>
      </c>
      <c r="D1314" s="456"/>
      <c r="E1314" s="456"/>
      <c r="F1314" s="77" t="s">
        <v>135</v>
      </c>
      <c r="G1314" s="442">
        <v>1251</v>
      </c>
      <c r="H1314" s="456"/>
    </row>
    <row r="1315" spans="1:8" ht="24.95" customHeight="1">
      <c r="A1315" s="442" t="s">
        <v>136</v>
      </c>
      <c r="B1315" s="439"/>
      <c r="C1315" s="439"/>
      <c r="D1315" s="439"/>
      <c r="E1315" s="439"/>
      <c r="F1315" s="439"/>
      <c r="G1315" s="439"/>
      <c r="H1315" s="439"/>
    </row>
    <row r="1316" spans="1:8" ht="24.95" customHeight="1">
      <c r="A1316" s="442" t="s">
        <v>119</v>
      </c>
      <c r="B1316" s="439"/>
      <c r="C1316" s="439"/>
      <c r="D1316" s="439"/>
      <c r="E1316" s="439"/>
      <c r="F1316" s="439"/>
      <c r="G1316" s="439"/>
      <c r="H1316" s="439"/>
    </row>
    <row r="1317" spans="1:8" ht="24.95" customHeight="1">
      <c r="A1317" s="450" t="s">
        <v>63</v>
      </c>
      <c r="B1317" s="450" t="s">
        <v>64</v>
      </c>
      <c r="C1317" s="451" t="s">
        <v>121</v>
      </c>
      <c r="D1317" s="451" t="s">
        <v>137</v>
      </c>
      <c r="E1317" s="451" t="s">
        <v>123</v>
      </c>
      <c r="F1317" s="451" t="s">
        <v>124</v>
      </c>
      <c r="G1317" s="451" t="s">
        <v>125</v>
      </c>
      <c r="H1317" s="451" t="s">
        <v>12</v>
      </c>
    </row>
    <row r="1318" spans="1:8" ht="24.95" customHeight="1">
      <c r="A1318" s="439"/>
      <c r="B1318" s="439"/>
      <c r="C1318" s="452"/>
      <c r="D1318" s="452"/>
      <c r="E1318" s="452"/>
      <c r="F1318" s="452"/>
      <c r="G1318" s="452"/>
      <c r="H1318" s="452"/>
    </row>
    <row r="1319" spans="1:8" ht="24.95" customHeight="1">
      <c r="A1319" s="439"/>
      <c r="B1319" s="439"/>
      <c r="C1319" s="452"/>
      <c r="D1319" s="452"/>
      <c r="E1319" s="452"/>
      <c r="F1319" s="452"/>
      <c r="G1319" s="452"/>
      <c r="H1319" s="452"/>
    </row>
    <row r="1320" spans="1:8" ht="24.95" customHeight="1">
      <c r="A1320" s="79">
        <v>1</v>
      </c>
      <c r="B1320" s="78" t="s">
        <v>5</v>
      </c>
      <c r="C1320" s="85">
        <v>9.75</v>
      </c>
      <c r="D1320" s="85">
        <v>5</v>
      </c>
      <c r="E1320" s="85">
        <v>5</v>
      </c>
      <c r="F1320" s="85">
        <v>63</v>
      </c>
      <c r="G1320" s="82">
        <f t="shared" ref="G1320:G1324" si="59">C1320+D1320+E1320+F1320</f>
        <v>82.75</v>
      </c>
      <c r="H1320" s="83" t="str">
        <f t="shared" ref="H1320:H1323" si="60">IF(G1320&gt;=91,"A1",IF(G1320&gt;=81,"A2",IF(G1320&gt;=71,"B1",IF(G1320&gt;=61,"B2",IF(G1320&gt;=51,"C1",IF(G1320&gt;=41,"C2",IF(G1320&gt;=33,"D","E")))))))</f>
        <v>A2</v>
      </c>
    </row>
    <row r="1321" spans="1:8" ht="24.95" customHeight="1">
      <c r="A1321" s="79">
        <v>2</v>
      </c>
      <c r="B1321" s="78" t="s">
        <v>6</v>
      </c>
      <c r="C1321" s="85">
        <v>8.5</v>
      </c>
      <c r="D1321" s="85">
        <v>5</v>
      </c>
      <c r="E1321" s="85">
        <v>5</v>
      </c>
      <c r="F1321" s="85">
        <v>71</v>
      </c>
      <c r="G1321" s="82">
        <f t="shared" si="59"/>
        <v>89.5</v>
      </c>
      <c r="H1321" s="83" t="str">
        <f t="shared" si="60"/>
        <v>A2</v>
      </c>
    </row>
    <row r="1322" spans="1:8" ht="24.95" customHeight="1">
      <c r="A1322" s="79">
        <v>3</v>
      </c>
      <c r="B1322" s="78" t="s">
        <v>7</v>
      </c>
      <c r="C1322" s="85">
        <v>9.5</v>
      </c>
      <c r="D1322" s="85">
        <v>5</v>
      </c>
      <c r="E1322" s="85">
        <v>5</v>
      </c>
      <c r="F1322" s="85">
        <v>73</v>
      </c>
      <c r="G1322" s="105">
        <f t="shared" si="59"/>
        <v>92.5</v>
      </c>
      <c r="H1322" s="83" t="str">
        <f t="shared" si="60"/>
        <v>A1</v>
      </c>
    </row>
    <row r="1323" spans="1:8" ht="24.95" customHeight="1">
      <c r="A1323" s="79">
        <v>4</v>
      </c>
      <c r="B1323" s="78" t="s">
        <v>8</v>
      </c>
      <c r="C1323" s="85">
        <v>10</v>
      </c>
      <c r="D1323" s="85">
        <v>5</v>
      </c>
      <c r="E1323" s="85">
        <v>5</v>
      </c>
      <c r="F1323" s="85">
        <v>78</v>
      </c>
      <c r="G1323" s="87">
        <f t="shared" si="59"/>
        <v>98</v>
      </c>
      <c r="H1323" s="83" t="str">
        <f t="shared" si="60"/>
        <v>A1</v>
      </c>
    </row>
    <row r="1324" spans="1:8" ht="24.95" customHeight="1">
      <c r="A1324" s="79">
        <v>5</v>
      </c>
      <c r="B1324" s="88" t="s">
        <v>295</v>
      </c>
      <c r="C1324" s="79"/>
      <c r="D1324" s="89"/>
      <c r="E1324" s="90"/>
      <c r="F1324" s="79">
        <v>49.5</v>
      </c>
      <c r="G1324" s="105">
        <f t="shared" si="59"/>
        <v>49.5</v>
      </c>
      <c r="H1324" s="83"/>
    </row>
    <row r="1325" spans="1:8" ht="24.95" customHeight="1">
      <c r="A1325" s="79">
        <v>6</v>
      </c>
      <c r="B1325" s="77" t="s">
        <v>138</v>
      </c>
      <c r="C1325" s="91"/>
      <c r="D1325" s="91"/>
      <c r="E1325" s="91"/>
      <c r="F1325" s="83"/>
      <c r="G1325" s="87"/>
      <c r="H1325" s="83"/>
    </row>
    <row r="1326" spans="1:8" ht="24.95" customHeight="1">
      <c r="A1326" s="79">
        <v>7</v>
      </c>
      <c r="B1326" s="77" t="s">
        <v>139</v>
      </c>
      <c r="C1326" s="91"/>
      <c r="D1326" s="91"/>
      <c r="E1326" s="91"/>
      <c r="F1326" s="83"/>
      <c r="G1326" s="87"/>
      <c r="H1326" s="83"/>
    </row>
    <row r="1327" spans="1:8" ht="24.95" customHeight="1">
      <c r="A1327" s="77" t="s">
        <v>10</v>
      </c>
      <c r="B1327" s="77"/>
      <c r="C1327" s="91"/>
      <c r="D1327" s="91"/>
      <c r="E1327" s="91"/>
      <c r="F1327" s="83"/>
      <c r="G1327" s="82">
        <f>SUM(G1320:G1324)</f>
        <v>412.25</v>
      </c>
      <c r="H1327" s="83"/>
    </row>
    <row r="1328" spans="1:8" ht="24.95" customHeight="1">
      <c r="A1328" s="77" t="s">
        <v>140</v>
      </c>
      <c r="B1328" s="77"/>
      <c r="C1328" s="91"/>
      <c r="D1328" s="91"/>
      <c r="E1328" s="91"/>
      <c r="F1328" s="83"/>
      <c r="G1328" s="82">
        <f>G1327/450*100</f>
        <v>91.611111111111114</v>
      </c>
      <c r="H1328" s="83" t="str">
        <f>IF(G1328&gt;=91,"A1",IF(G1328&gt;=81,"A2",IF(G1328&gt;=71,"B1",IF(G1328&gt;=61,"B2",IF(G1328&gt;=51,"C1",IF(G1328&gt;=41,"C2",IF(G1328&gt;=33,"D","E")))))))</f>
        <v>A1</v>
      </c>
    </row>
    <row r="1329" spans="1:8" ht="24.95" customHeight="1">
      <c r="A1329" s="448" t="s">
        <v>264</v>
      </c>
      <c r="B1329" s="439"/>
      <c r="C1329" s="439"/>
      <c r="D1329" s="439"/>
      <c r="E1329" s="439"/>
      <c r="F1329" s="439"/>
      <c r="G1329" s="439"/>
      <c r="H1329" s="439"/>
    </row>
    <row r="1330" spans="1:8" ht="24.95" customHeight="1">
      <c r="A1330" s="449" t="s">
        <v>227</v>
      </c>
      <c r="B1330" s="449"/>
      <c r="C1330" s="449"/>
      <c r="D1330" s="449"/>
      <c r="E1330" s="449"/>
      <c r="F1330" s="449"/>
      <c r="G1330" s="449"/>
      <c r="H1330" s="449"/>
    </row>
    <row r="1331" spans="1:8" ht="24.95" customHeight="1">
      <c r="A1331" s="445" t="s">
        <v>228</v>
      </c>
      <c r="B1331" s="445"/>
      <c r="C1331" s="445"/>
      <c r="D1331" s="445"/>
      <c r="E1331" s="445"/>
      <c r="F1331" s="445"/>
      <c r="G1331" s="445"/>
      <c r="H1331" s="445"/>
    </row>
    <row r="1332" spans="1:8" ht="24.95" customHeight="1">
      <c r="A1332" s="445" t="s">
        <v>229</v>
      </c>
      <c r="B1332" s="445"/>
      <c r="C1332" s="445"/>
      <c r="D1332" s="445"/>
      <c r="E1332" s="445"/>
      <c r="F1332" s="445"/>
      <c r="G1332" s="445" t="s">
        <v>230</v>
      </c>
      <c r="H1332" s="445"/>
    </row>
    <row r="1333" spans="1:8" ht="24.95" customHeight="1">
      <c r="A1333" s="92" t="s">
        <v>231</v>
      </c>
      <c r="B1333" s="92"/>
      <c r="C1333" s="92"/>
      <c r="D1333" s="92"/>
      <c r="E1333" s="92"/>
      <c r="F1333" s="93"/>
      <c r="G1333" s="93" t="s">
        <v>236</v>
      </c>
      <c r="H1333" s="93"/>
    </row>
    <row r="1334" spans="1:8" ht="24.95" customHeight="1">
      <c r="A1334" s="445" t="s">
        <v>233</v>
      </c>
      <c r="B1334" s="445"/>
      <c r="C1334" s="445"/>
      <c r="D1334" s="445"/>
      <c r="E1334" s="445"/>
      <c r="F1334" s="445"/>
      <c r="G1334" s="94"/>
      <c r="H1334" s="94"/>
    </row>
    <row r="1335" spans="1:8" ht="24.95" customHeight="1">
      <c r="A1335" s="445" t="s">
        <v>229</v>
      </c>
      <c r="B1335" s="445"/>
      <c r="C1335" s="445"/>
      <c r="D1335" s="445"/>
      <c r="E1335" s="445"/>
      <c r="F1335" s="445"/>
      <c r="G1335" s="445" t="s">
        <v>230</v>
      </c>
      <c r="H1335" s="445"/>
    </row>
    <row r="1336" spans="1:8" ht="24.95" customHeight="1">
      <c r="A1336" s="447" t="s">
        <v>234</v>
      </c>
      <c r="B1336" s="447"/>
      <c r="C1336" s="447"/>
      <c r="D1336" s="447"/>
      <c r="E1336" s="447"/>
      <c r="F1336" s="447"/>
      <c r="G1336" s="94" t="s">
        <v>232</v>
      </c>
      <c r="H1336" s="94"/>
    </row>
    <row r="1337" spans="1:8" ht="24.95" customHeight="1">
      <c r="A1337" s="447" t="s">
        <v>235</v>
      </c>
      <c r="B1337" s="447"/>
      <c r="C1337" s="447"/>
      <c r="D1337" s="447"/>
      <c r="E1337" s="447"/>
      <c r="F1337" s="447"/>
      <c r="G1337" s="95" t="s">
        <v>236</v>
      </c>
      <c r="H1337" s="93"/>
    </row>
    <row r="1338" spans="1:8" ht="24.95" customHeight="1">
      <c r="A1338" s="447" t="s">
        <v>237</v>
      </c>
      <c r="B1338" s="447"/>
      <c r="C1338" s="447"/>
      <c r="D1338" s="447"/>
      <c r="E1338" s="447"/>
      <c r="F1338" s="447"/>
      <c r="G1338" s="95" t="s">
        <v>236</v>
      </c>
      <c r="H1338" s="93"/>
    </row>
    <row r="1339" spans="1:8" ht="24.95" customHeight="1">
      <c r="A1339" s="447" t="s">
        <v>238</v>
      </c>
      <c r="B1339" s="447"/>
      <c r="C1339" s="447"/>
      <c r="D1339" s="447"/>
      <c r="E1339" s="447"/>
      <c r="F1339" s="447"/>
      <c r="G1339" s="95" t="s">
        <v>236</v>
      </c>
      <c r="H1339" s="93"/>
    </row>
    <row r="1340" spans="1:8" ht="24.95" customHeight="1">
      <c r="A1340" s="445" t="s">
        <v>239</v>
      </c>
      <c r="B1340" s="445"/>
      <c r="C1340" s="445"/>
      <c r="D1340" s="445"/>
      <c r="E1340" s="445"/>
      <c r="F1340" s="445"/>
      <c r="G1340" s="445"/>
      <c r="H1340" s="445"/>
    </row>
    <row r="1341" spans="1:8" ht="24.95" customHeight="1">
      <c r="A1341" s="445" t="s">
        <v>229</v>
      </c>
      <c r="B1341" s="445"/>
      <c r="C1341" s="445"/>
      <c r="D1341" s="445"/>
      <c r="E1341" s="445"/>
      <c r="F1341" s="445"/>
      <c r="G1341" s="445"/>
      <c r="H1341" s="445"/>
    </row>
    <row r="1342" spans="1:8" ht="24.95" customHeight="1">
      <c r="A1342" s="92" t="s">
        <v>240</v>
      </c>
      <c r="B1342" s="445" t="s">
        <v>357</v>
      </c>
      <c r="C1342" s="445"/>
      <c r="D1342" s="445"/>
      <c r="E1342" s="445"/>
      <c r="F1342" s="445"/>
      <c r="G1342" s="445"/>
      <c r="H1342" s="445"/>
    </row>
    <row r="1343" spans="1:8" ht="24.95" customHeight="1">
      <c r="A1343" s="96" t="s">
        <v>195</v>
      </c>
      <c r="B1343" s="443" t="s">
        <v>242</v>
      </c>
      <c r="C1343" s="444"/>
      <c r="D1343" s="444"/>
      <c r="E1343" s="444"/>
      <c r="F1343" s="444"/>
      <c r="G1343" s="444"/>
      <c r="H1343" s="444"/>
    </row>
    <row r="1344" spans="1:8" ht="24.95" customHeight="1">
      <c r="A1344" s="445" t="s">
        <v>243</v>
      </c>
      <c r="B1344" s="445"/>
      <c r="C1344" s="445"/>
      <c r="D1344" s="445"/>
      <c r="E1344" s="96"/>
      <c r="F1344" s="97"/>
      <c r="G1344" s="94" t="s">
        <v>244</v>
      </c>
      <c r="H1344" s="97"/>
    </row>
    <row r="1345" spans="1:8" ht="40.5" customHeight="1">
      <c r="A1345" s="98" t="s">
        <v>245</v>
      </c>
      <c r="B1345" s="99" t="s">
        <v>12</v>
      </c>
      <c r="C1345" s="100" t="s">
        <v>245</v>
      </c>
      <c r="D1345" s="99" t="s">
        <v>12</v>
      </c>
      <c r="E1345" s="101"/>
      <c r="F1345" s="446" t="s">
        <v>246</v>
      </c>
      <c r="G1345" s="446"/>
      <c r="H1345" s="102" t="s">
        <v>12</v>
      </c>
    </row>
    <row r="1346" spans="1:8" ht="24.95" customHeight="1">
      <c r="A1346" s="103" t="s">
        <v>247</v>
      </c>
      <c r="B1346" s="103" t="s">
        <v>221</v>
      </c>
      <c r="C1346" s="103" t="s">
        <v>248</v>
      </c>
      <c r="D1346" s="103" t="s">
        <v>249</v>
      </c>
      <c r="E1346" s="97"/>
      <c r="F1346" s="437">
        <v>3</v>
      </c>
      <c r="G1346" s="437"/>
      <c r="H1346" s="103" t="s">
        <v>236</v>
      </c>
    </row>
    <row r="1347" spans="1:8" ht="24.95" customHeight="1">
      <c r="A1347" s="103" t="s">
        <v>250</v>
      </c>
      <c r="B1347" s="103" t="s">
        <v>251</v>
      </c>
      <c r="C1347" s="103" t="s">
        <v>252</v>
      </c>
      <c r="D1347" s="103" t="s">
        <v>253</v>
      </c>
      <c r="E1347" s="97"/>
      <c r="F1347" s="437">
        <v>2</v>
      </c>
      <c r="G1347" s="437"/>
      <c r="H1347" s="103" t="s">
        <v>232</v>
      </c>
    </row>
    <row r="1348" spans="1:8" ht="24.95" customHeight="1">
      <c r="A1348" s="103" t="s">
        <v>254</v>
      </c>
      <c r="B1348" s="103" t="s">
        <v>255</v>
      </c>
      <c r="C1348" s="103" t="s">
        <v>256</v>
      </c>
      <c r="D1348" s="103" t="s">
        <v>257</v>
      </c>
      <c r="E1348" s="97"/>
      <c r="F1348" s="437">
        <v>1</v>
      </c>
      <c r="G1348" s="437"/>
      <c r="H1348" s="103" t="s">
        <v>258</v>
      </c>
    </row>
    <row r="1349" spans="1:8" ht="24.95" customHeight="1">
      <c r="A1349" s="103" t="s">
        <v>259</v>
      </c>
      <c r="B1349" s="103" t="s">
        <v>260</v>
      </c>
      <c r="C1349" s="103" t="s">
        <v>261</v>
      </c>
      <c r="D1349" s="103" t="s">
        <v>262</v>
      </c>
      <c r="E1349" s="104"/>
      <c r="F1349" s="437"/>
      <c r="G1349" s="437"/>
      <c r="H1349" s="104"/>
    </row>
    <row r="1350" spans="1:8" ht="67.5" customHeight="1">
      <c r="A1350" s="438">
        <v>45206</v>
      </c>
      <c r="B1350" s="439"/>
      <c r="C1350" s="440" t="s">
        <v>141</v>
      </c>
      <c r="D1350" s="441"/>
      <c r="E1350" s="441"/>
      <c r="F1350" s="441"/>
      <c r="G1350" s="442" t="s">
        <v>142</v>
      </c>
      <c r="H1350" s="439"/>
    </row>
    <row r="1351" spans="1:8" ht="24.95" customHeight="1">
      <c r="A1351" s="442" t="s">
        <v>49</v>
      </c>
      <c r="B1351" s="456"/>
      <c r="C1351" s="456"/>
      <c r="D1351" s="456"/>
      <c r="E1351" s="456"/>
      <c r="F1351" s="456"/>
      <c r="G1351" s="456"/>
      <c r="H1351" s="456"/>
    </row>
    <row r="1352" spans="1:8" ht="24.95" customHeight="1">
      <c r="A1352" s="442" t="s">
        <v>50</v>
      </c>
      <c r="B1352" s="456"/>
      <c r="C1352" s="456"/>
      <c r="D1352" s="456"/>
      <c r="E1352" s="456"/>
      <c r="F1352" s="456"/>
      <c r="G1352" s="456"/>
      <c r="H1352" s="456"/>
    </row>
    <row r="1353" spans="1:8" ht="24.95" customHeight="1">
      <c r="A1353" s="442" t="s">
        <v>51</v>
      </c>
      <c r="B1353" s="456"/>
      <c r="C1353" s="456"/>
      <c r="D1353" s="456"/>
      <c r="E1353" s="456"/>
      <c r="F1353" s="456"/>
      <c r="G1353" s="456"/>
      <c r="H1353" s="456"/>
    </row>
    <row r="1354" spans="1:8" ht="24.95" customHeight="1">
      <c r="A1354" s="442" t="s">
        <v>130</v>
      </c>
      <c r="B1354" s="456"/>
      <c r="C1354" s="456"/>
      <c r="D1354" s="456"/>
      <c r="E1354" s="456"/>
      <c r="F1354" s="456"/>
      <c r="G1354" s="456"/>
      <c r="H1354" s="456"/>
    </row>
    <row r="1355" spans="1:8" ht="24.95" customHeight="1">
      <c r="A1355" s="442" t="s">
        <v>131</v>
      </c>
      <c r="B1355" s="456"/>
      <c r="C1355" s="456"/>
      <c r="D1355" s="456"/>
      <c r="E1355" s="456"/>
      <c r="F1355" s="456"/>
      <c r="G1355" s="456"/>
      <c r="H1355" s="456"/>
    </row>
    <row r="1356" spans="1:8" ht="24.95" customHeight="1">
      <c r="A1356" s="453" t="s">
        <v>55</v>
      </c>
      <c r="B1356" s="454"/>
      <c r="C1356" s="455" t="s">
        <v>56</v>
      </c>
      <c r="D1356" s="456"/>
      <c r="E1356" s="456"/>
      <c r="F1356" s="77"/>
      <c r="G1356" s="442"/>
      <c r="H1356" s="456"/>
    </row>
    <row r="1357" spans="1:8" ht="24.95" customHeight="1">
      <c r="A1357" s="453" t="s">
        <v>4</v>
      </c>
      <c r="B1357" s="454"/>
      <c r="C1357" s="455" t="s">
        <v>43</v>
      </c>
      <c r="D1357" s="456"/>
      <c r="E1357" s="456"/>
      <c r="F1357" s="78" t="s">
        <v>132</v>
      </c>
      <c r="G1357" s="442">
        <v>31</v>
      </c>
      <c r="H1357" s="456"/>
    </row>
    <row r="1358" spans="1:8" ht="24.95" customHeight="1">
      <c r="A1358" s="453" t="s">
        <v>133</v>
      </c>
      <c r="B1358" s="454"/>
      <c r="C1358" s="455" t="s">
        <v>173</v>
      </c>
      <c r="D1358" s="456"/>
      <c r="E1358" s="456"/>
      <c r="F1358" s="77"/>
      <c r="G1358" s="442"/>
      <c r="H1358" s="456"/>
    </row>
    <row r="1359" spans="1:8" ht="24.95" customHeight="1">
      <c r="A1359" s="77" t="s">
        <v>134</v>
      </c>
      <c r="B1359" s="77"/>
      <c r="C1359" s="455" t="s">
        <v>172</v>
      </c>
      <c r="D1359" s="456"/>
      <c r="E1359" s="456"/>
      <c r="F1359" s="77" t="s">
        <v>135</v>
      </c>
      <c r="G1359" s="442">
        <v>1389</v>
      </c>
      <c r="H1359" s="456"/>
    </row>
    <row r="1360" spans="1:8" ht="24.95" customHeight="1">
      <c r="A1360" s="442" t="s">
        <v>136</v>
      </c>
      <c r="B1360" s="439"/>
      <c r="C1360" s="439"/>
      <c r="D1360" s="439"/>
      <c r="E1360" s="439"/>
      <c r="F1360" s="439"/>
      <c r="G1360" s="439"/>
      <c r="H1360" s="439"/>
    </row>
    <row r="1361" spans="1:8" ht="24.95" customHeight="1">
      <c r="A1361" s="442" t="s">
        <v>119</v>
      </c>
      <c r="B1361" s="439"/>
      <c r="C1361" s="439"/>
      <c r="D1361" s="439"/>
      <c r="E1361" s="439"/>
      <c r="F1361" s="439"/>
      <c r="G1361" s="439"/>
      <c r="H1361" s="439"/>
    </row>
    <row r="1362" spans="1:8" ht="24.95" customHeight="1">
      <c r="A1362" s="450" t="s">
        <v>63</v>
      </c>
      <c r="B1362" s="450" t="s">
        <v>64</v>
      </c>
      <c r="C1362" s="451" t="s">
        <v>121</v>
      </c>
      <c r="D1362" s="451" t="s">
        <v>137</v>
      </c>
      <c r="E1362" s="451" t="s">
        <v>123</v>
      </c>
      <c r="F1362" s="451" t="s">
        <v>124</v>
      </c>
      <c r="G1362" s="451" t="s">
        <v>125</v>
      </c>
      <c r="H1362" s="451" t="s">
        <v>12</v>
      </c>
    </row>
    <row r="1363" spans="1:8" ht="24.95" customHeight="1">
      <c r="A1363" s="439"/>
      <c r="B1363" s="439"/>
      <c r="C1363" s="452"/>
      <c r="D1363" s="452"/>
      <c r="E1363" s="452"/>
      <c r="F1363" s="452"/>
      <c r="G1363" s="452"/>
      <c r="H1363" s="452"/>
    </row>
    <row r="1364" spans="1:8" ht="24.95" customHeight="1">
      <c r="A1364" s="439"/>
      <c r="B1364" s="439"/>
      <c r="C1364" s="452"/>
      <c r="D1364" s="452"/>
      <c r="E1364" s="452"/>
      <c r="F1364" s="452"/>
      <c r="G1364" s="452"/>
      <c r="H1364" s="452"/>
    </row>
    <row r="1365" spans="1:8" ht="24.95" customHeight="1">
      <c r="A1365" s="79">
        <v>1</v>
      </c>
      <c r="B1365" s="78" t="s">
        <v>5</v>
      </c>
      <c r="C1365" s="85">
        <v>8.5</v>
      </c>
      <c r="D1365" s="85">
        <v>5</v>
      </c>
      <c r="E1365" s="85">
        <v>4</v>
      </c>
      <c r="F1365" s="85">
        <v>65</v>
      </c>
      <c r="G1365" s="105">
        <f t="shared" ref="G1365:G1369" si="61">C1365+D1365+E1365+F1365</f>
        <v>82.5</v>
      </c>
      <c r="H1365" s="83" t="str">
        <f t="shared" ref="H1365:H1368" si="62">IF(G1365&gt;=91,"A1",IF(G1365&gt;=81,"A2",IF(G1365&gt;=71,"B1",IF(G1365&gt;=61,"B2",IF(G1365&gt;=51,"C1",IF(G1365&gt;=41,"C2",IF(G1365&gt;=33,"D","E")))))))</f>
        <v>A2</v>
      </c>
    </row>
    <row r="1366" spans="1:8" ht="24.95" customHeight="1">
      <c r="A1366" s="79">
        <v>2</v>
      </c>
      <c r="B1366" s="78" t="s">
        <v>6</v>
      </c>
      <c r="C1366" s="85">
        <v>9.25</v>
      </c>
      <c r="D1366" s="85">
        <v>5</v>
      </c>
      <c r="E1366" s="85">
        <v>4</v>
      </c>
      <c r="F1366" s="85">
        <v>69</v>
      </c>
      <c r="G1366" s="82">
        <f t="shared" si="61"/>
        <v>87.25</v>
      </c>
      <c r="H1366" s="83" t="str">
        <f t="shared" si="62"/>
        <v>A2</v>
      </c>
    </row>
    <row r="1367" spans="1:8" ht="24.95" customHeight="1">
      <c r="A1367" s="79">
        <v>3</v>
      </c>
      <c r="B1367" s="78" t="s">
        <v>7</v>
      </c>
      <c r="C1367" s="85">
        <v>9.75</v>
      </c>
      <c r="D1367" s="85">
        <v>5</v>
      </c>
      <c r="E1367" s="85">
        <v>4</v>
      </c>
      <c r="F1367" s="85">
        <v>71</v>
      </c>
      <c r="G1367" s="82">
        <f t="shared" si="61"/>
        <v>89.75</v>
      </c>
      <c r="H1367" s="83" t="str">
        <f t="shared" si="62"/>
        <v>A2</v>
      </c>
    </row>
    <row r="1368" spans="1:8" ht="24.95" customHeight="1">
      <c r="A1368" s="79">
        <v>4</v>
      </c>
      <c r="B1368" s="78" t="s">
        <v>8</v>
      </c>
      <c r="C1368" s="85">
        <v>9.75</v>
      </c>
      <c r="D1368" s="85">
        <v>5</v>
      </c>
      <c r="E1368" s="85">
        <v>4</v>
      </c>
      <c r="F1368" s="85">
        <v>77</v>
      </c>
      <c r="G1368" s="82">
        <f t="shared" si="61"/>
        <v>95.75</v>
      </c>
      <c r="H1368" s="83" t="str">
        <f t="shared" si="62"/>
        <v>A1</v>
      </c>
    </row>
    <row r="1369" spans="1:8" ht="24.95" customHeight="1">
      <c r="A1369" s="79">
        <v>5</v>
      </c>
      <c r="B1369" s="88" t="s">
        <v>224</v>
      </c>
      <c r="C1369" s="79"/>
      <c r="D1369" s="89"/>
      <c r="E1369" s="90"/>
      <c r="F1369" s="79">
        <v>40.5</v>
      </c>
      <c r="G1369" s="105">
        <f t="shared" si="61"/>
        <v>40.5</v>
      </c>
      <c r="H1369" s="83"/>
    </row>
    <row r="1370" spans="1:8" ht="24.95" customHeight="1">
      <c r="A1370" s="79">
        <v>6</v>
      </c>
      <c r="B1370" s="77" t="s">
        <v>138</v>
      </c>
      <c r="C1370" s="91"/>
      <c r="D1370" s="91"/>
      <c r="E1370" s="91"/>
      <c r="F1370" s="83" t="s">
        <v>225</v>
      </c>
      <c r="G1370" s="87"/>
      <c r="H1370" s="83"/>
    </row>
    <row r="1371" spans="1:8" ht="24.95" customHeight="1">
      <c r="A1371" s="79">
        <v>7</v>
      </c>
      <c r="B1371" s="77" t="s">
        <v>139</v>
      </c>
      <c r="C1371" s="91"/>
      <c r="D1371" s="91"/>
      <c r="E1371" s="91"/>
      <c r="F1371" s="83" t="s">
        <v>225</v>
      </c>
      <c r="G1371" s="87"/>
      <c r="H1371" s="83"/>
    </row>
    <row r="1372" spans="1:8" ht="24.95" customHeight="1">
      <c r="A1372" s="77" t="s">
        <v>10</v>
      </c>
      <c r="B1372" s="77"/>
      <c r="C1372" s="91"/>
      <c r="D1372" s="91"/>
      <c r="E1372" s="91"/>
      <c r="F1372" s="83"/>
      <c r="G1372" s="82">
        <f>SUM(G1365:G1369)</f>
        <v>395.75</v>
      </c>
      <c r="H1372" s="83"/>
    </row>
    <row r="1373" spans="1:8" ht="24.95" customHeight="1">
      <c r="A1373" s="77" t="s">
        <v>140</v>
      </c>
      <c r="B1373" s="77"/>
      <c r="C1373" s="91"/>
      <c r="D1373" s="91"/>
      <c r="E1373" s="91"/>
      <c r="F1373" s="83"/>
      <c r="G1373" s="82">
        <f>G1372/450*100</f>
        <v>87.944444444444443</v>
      </c>
      <c r="H1373" s="83" t="str">
        <f>IF(G1373&gt;=91,"A1",IF(G1373&gt;=81,"A2",IF(G1373&gt;=71,"B1",IF(G1373&gt;=61,"B2",IF(G1373&gt;=51,"C1",IF(G1373&gt;=41,"C2",IF(G1373&gt;=33,"D","E")))))))</f>
        <v>A2</v>
      </c>
    </row>
    <row r="1374" spans="1:8" ht="24.95" customHeight="1">
      <c r="A1374" s="448" t="s">
        <v>287</v>
      </c>
      <c r="B1374" s="439"/>
      <c r="C1374" s="439"/>
      <c r="D1374" s="439"/>
      <c r="E1374" s="439"/>
      <c r="F1374" s="439"/>
      <c r="G1374" s="439"/>
      <c r="H1374" s="439"/>
    </row>
    <row r="1375" spans="1:8" ht="24.95" customHeight="1">
      <c r="A1375" s="449" t="s">
        <v>227</v>
      </c>
      <c r="B1375" s="449"/>
      <c r="C1375" s="449"/>
      <c r="D1375" s="449"/>
      <c r="E1375" s="449"/>
      <c r="F1375" s="449"/>
      <c r="G1375" s="449"/>
      <c r="H1375" s="449"/>
    </row>
    <row r="1376" spans="1:8" ht="24.95" customHeight="1">
      <c r="A1376" s="445" t="s">
        <v>228</v>
      </c>
      <c r="B1376" s="445"/>
      <c r="C1376" s="445"/>
      <c r="D1376" s="445"/>
      <c r="E1376" s="445"/>
      <c r="F1376" s="445"/>
      <c r="G1376" s="445"/>
      <c r="H1376" s="445"/>
    </row>
    <row r="1377" spans="1:8" ht="24.95" customHeight="1">
      <c r="A1377" s="445" t="s">
        <v>229</v>
      </c>
      <c r="B1377" s="445"/>
      <c r="C1377" s="445"/>
      <c r="D1377" s="445"/>
      <c r="E1377" s="445"/>
      <c r="F1377" s="445"/>
      <c r="G1377" s="445" t="s">
        <v>230</v>
      </c>
      <c r="H1377" s="445"/>
    </row>
    <row r="1378" spans="1:8" ht="24.95" customHeight="1">
      <c r="A1378" s="92" t="s">
        <v>231</v>
      </c>
      <c r="B1378" s="92"/>
      <c r="C1378" s="92"/>
      <c r="D1378" s="92"/>
      <c r="E1378" s="92"/>
      <c r="F1378" s="93"/>
      <c r="G1378" s="93" t="s">
        <v>232</v>
      </c>
      <c r="H1378" s="93"/>
    </row>
    <row r="1379" spans="1:8" ht="24.95" customHeight="1">
      <c r="A1379" s="445" t="s">
        <v>233</v>
      </c>
      <c r="B1379" s="445"/>
      <c r="C1379" s="445"/>
      <c r="D1379" s="445"/>
      <c r="E1379" s="445"/>
      <c r="F1379" s="445"/>
      <c r="G1379" s="94"/>
      <c r="H1379" s="94"/>
    </row>
    <row r="1380" spans="1:8" ht="24.95" customHeight="1">
      <c r="A1380" s="445" t="s">
        <v>229</v>
      </c>
      <c r="B1380" s="445"/>
      <c r="C1380" s="445"/>
      <c r="D1380" s="445"/>
      <c r="E1380" s="445"/>
      <c r="F1380" s="445"/>
      <c r="G1380" s="445" t="s">
        <v>230</v>
      </c>
      <c r="H1380" s="445"/>
    </row>
    <row r="1381" spans="1:8" ht="24.95" customHeight="1">
      <c r="A1381" s="447" t="s">
        <v>234</v>
      </c>
      <c r="B1381" s="447"/>
      <c r="C1381" s="447"/>
      <c r="D1381" s="447"/>
      <c r="E1381" s="447"/>
      <c r="F1381" s="447"/>
      <c r="G1381" s="94" t="s">
        <v>232</v>
      </c>
      <c r="H1381" s="94"/>
    </row>
    <row r="1382" spans="1:8" ht="24.95" customHeight="1">
      <c r="A1382" s="447" t="s">
        <v>235</v>
      </c>
      <c r="B1382" s="447"/>
      <c r="C1382" s="447"/>
      <c r="D1382" s="447"/>
      <c r="E1382" s="447"/>
      <c r="F1382" s="447"/>
      <c r="G1382" s="95" t="s">
        <v>236</v>
      </c>
      <c r="H1382" s="93"/>
    </row>
    <row r="1383" spans="1:8" ht="24.95" customHeight="1">
      <c r="A1383" s="447" t="s">
        <v>237</v>
      </c>
      <c r="B1383" s="447"/>
      <c r="C1383" s="447"/>
      <c r="D1383" s="447"/>
      <c r="E1383" s="447"/>
      <c r="F1383" s="447"/>
      <c r="G1383" s="95" t="s">
        <v>232</v>
      </c>
      <c r="H1383" s="93"/>
    </row>
    <row r="1384" spans="1:8" ht="24.95" customHeight="1">
      <c r="A1384" s="447" t="s">
        <v>238</v>
      </c>
      <c r="B1384" s="447"/>
      <c r="C1384" s="447"/>
      <c r="D1384" s="447"/>
      <c r="E1384" s="447"/>
      <c r="F1384" s="447"/>
      <c r="G1384" s="95" t="s">
        <v>232</v>
      </c>
      <c r="H1384" s="93"/>
    </row>
    <row r="1385" spans="1:8" ht="24.95" customHeight="1">
      <c r="A1385" s="445" t="s">
        <v>239</v>
      </c>
      <c r="B1385" s="445"/>
      <c r="C1385" s="445"/>
      <c r="D1385" s="445"/>
      <c r="E1385" s="445"/>
      <c r="F1385" s="445"/>
      <c r="G1385" s="445"/>
      <c r="H1385" s="445"/>
    </row>
    <row r="1386" spans="1:8" ht="24.95" customHeight="1">
      <c r="A1386" s="445" t="s">
        <v>229</v>
      </c>
      <c r="B1386" s="445"/>
      <c r="C1386" s="445"/>
      <c r="D1386" s="445"/>
      <c r="E1386" s="445"/>
      <c r="F1386" s="445"/>
      <c r="G1386" s="445"/>
      <c r="H1386" s="445"/>
    </row>
    <row r="1387" spans="1:8" ht="24.95" customHeight="1">
      <c r="A1387" s="92" t="s">
        <v>240</v>
      </c>
      <c r="B1387" s="445" t="s">
        <v>362</v>
      </c>
      <c r="C1387" s="445"/>
      <c r="D1387" s="445"/>
      <c r="E1387" s="445"/>
      <c r="F1387" s="445"/>
      <c r="G1387" s="445"/>
      <c r="H1387" s="445"/>
    </row>
    <row r="1388" spans="1:8" ht="24.95" customHeight="1">
      <c r="A1388" s="96" t="s">
        <v>195</v>
      </c>
      <c r="B1388" s="443" t="s">
        <v>242</v>
      </c>
      <c r="C1388" s="444"/>
      <c r="D1388" s="444"/>
      <c r="E1388" s="444"/>
      <c r="F1388" s="444"/>
      <c r="G1388" s="444"/>
      <c r="H1388" s="444"/>
    </row>
    <row r="1389" spans="1:8" ht="24.95" customHeight="1">
      <c r="A1389" s="445" t="s">
        <v>243</v>
      </c>
      <c r="B1389" s="445"/>
      <c r="C1389" s="445"/>
      <c r="D1389" s="445"/>
      <c r="E1389" s="96"/>
      <c r="F1389" s="97"/>
      <c r="G1389" s="94" t="s">
        <v>244</v>
      </c>
      <c r="H1389" s="97"/>
    </row>
    <row r="1390" spans="1:8" ht="40.5" customHeight="1">
      <c r="A1390" s="98" t="s">
        <v>245</v>
      </c>
      <c r="B1390" s="99" t="s">
        <v>12</v>
      </c>
      <c r="C1390" s="100" t="s">
        <v>245</v>
      </c>
      <c r="D1390" s="99" t="s">
        <v>12</v>
      </c>
      <c r="E1390" s="101"/>
      <c r="F1390" s="446" t="s">
        <v>246</v>
      </c>
      <c r="G1390" s="446"/>
      <c r="H1390" s="102" t="s">
        <v>12</v>
      </c>
    </row>
    <row r="1391" spans="1:8" ht="24.95" customHeight="1">
      <c r="A1391" s="103" t="s">
        <v>247</v>
      </c>
      <c r="B1391" s="103" t="s">
        <v>221</v>
      </c>
      <c r="C1391" s="103" t="s">
        <v>248</v>
      </c>
      <c r="D1391" s="103" t="s">
        <v>249</v>
      </c>
      <c r="E1391" s="97"/>
      <c r="F1391" s="437">
        <v>3</v>
      </c>
      <c r="G1391" s="437"/>
      <c r="H1391" s="103" t="s">
        <v>236</v>
      </c>
    </row>
    <row r="1392" spans="1:8" ht="24.95" customHeight="1">
      <c r="A1392" s="103" t="s">
        <v>250</v>
      </c>
      <c r="B1392" s="103" t="s">
        <v>251</v>
      </c>
      <c r="C1392" s="103" t="s">
        <v>252</v>
      </c>
      <c r="D1392" s="103" t="s">
        <v>253</v>
      </c>
      <c r="E1392" s="97"/>
      <c r="F1392" s="437">
        <v>2</v>
      </c>
      <c r="G1392" s="437"/>
      <c r="H1392" s="103" t="s">
        <v>232</v>
      </c>
    </row>
    <row r="1393" spans="1:8" ht="24.95" customHeight="1">
      <c r="A1393" s="103" t="s">
        <v>254</v>
      </c>
      <c r="B1393" s="103" t="s">
        <v>255</v>
      </c>
      <c r="C1393" s="103" t="s">
        <v>256</v>
      </c>
      <c r="D1393" s="103" t="s">
        <v>257</v>
      </c>
      <c r="E1393" s="97"/>
      <c r="F1393" s="437">
        <v>1</v>
      </c>
      <c r="G1393" s="437"/>
      <c r="H1393" s="103" t="s">
        <v>258</v>
      </c>
    </row>
    <row r="1394" spans="1:8" ht="24.95" customHeight="1">
      <c r="A1394" s="103" t="s">
        <v>259</v>
      </c>
      <c r="B1394" s="103" t="s">
        <v>260</v>
      </c>
      <c r="C1394" s="103" t="s">
        <v>261</v>
      </c>
      <c r="D1394" s="103" t="s">
        <v>262</v>
      </c>
      <c r="E1394" s="104"/>
      <c r="F1394" s="437"/>
      <c r="G1394" s="437"/>
      <c r="H1394" s="104"/>
    </row>
    <row r="1395" spans="1:8" ht="59.25" customHeight="1">
      <c r="A1395" s="438">
        <v>45206</v>
      </c>
      <c r="B1395" s="439"/>
      <c r="C1395" s="440" t="s">
        <v>141</v>
      </c>
      <c r="D1395" s="441"/>
      <c r="E1395" s="441"/>
      <c r="F1395" s="441"/>
      <c r="G1395" s="442" t="s">
        <v>142</v>
      </c>
      <c r="H1395" s="439"/>
    </row>
    <row r="1396" spans="1:8" ht="24.95" customHeight="1">
      <c r="A1396" s="442" t="s">
        <v>49</v>
      </c>
      <c r="B1396" s="456"/>
      <c r="C1396" s="456"/>
      <c r="D1396" s="456"/>
      <c r="E1396" s="456"/>
      <c r="F1396" s="456"/>
      <c r="G1396" s="456"/>
      <c r="H1396" s="456"/>
    </row>
    <row r="1397" spans="1:8" ht="24.95" customHeight="1">
      <c r="A1397" s="442" t="s">
        <v>50</v>
      </c>
      <c r="B1397" s="456"/>
      <c r="C1397" s="456"/>
      <c r="D1397" s="456"/>
      <c r="E1397" s="456"/>
      <c r="F1397" s="456"/>
      <c r="G1397" s="456"/>
      <c r="H1397" s="456"/>
    </row>
    <row r="1398" spans="1:8" ht="24.95" customHeight="1">
      <c r="A1398" s="442" t="s">
        <v>51</v>
      </c>
      <c r="B1398" s="456"/>
      <c r="C1398" s="456"/>
      <c r="D1398" s="456"/>
      <c r="E1398" s="456"/>
      <c r="F1398" s="456"/>
      <c r="G1398" s="456"/>
      <c r="H1398" s="456"/>
    </row>
    <row r="1399" spans="1:8" ht="24.95" customHeight="1">
      <c r="A1399" s="442" t="s">
        <v>130</v>
      </c>
      <c r="B1399" s="456"/>
      <c r="C1399" s="456"/>
      <c r="D1399" s="456"/>
      <c r="E1399" s="456"/>
      <c r="F1399" s="456"/>
      <c r="G1399" s="456"/>
      <c r="H1399" s="456"/>
    </row>
    <row r="1400" spans="1:8" ht="24.95" customHeight="1">
      <c r="A1400" s="442" t="s">
        <v>131</v>
      </c>
      <c r="B1400" s="456"/>
      <c r="C1400" s="456"/>
      <c r="D1400" s="456"/>
      <c r="E1400" s="456"/>
      <c r="F1400" s="456"/>
      <c r="G1400" s="456"/>
      <c r="H1400" s="456"/>
    </row>
    <row r="1401" spans="1:8" ht="24.95" customHeight="1">
      <c r="A1401" s="453" t="s">
        <v>55</v>
      </c>
      <c r="B1401" s="454"/>
      <c r="C1401" s="455" t="s">
        <v>56</v>
      </c>
      <c r="D1401" s="456"/>
      <c r="E1401" s="456"/>
      <c r="F1401" s="77"/>
      <c r="G1401" s="442"/>
      <c r="H1401" s="456"/>
    </row>
    <row r="1402" spans="1:8" ht="24.95" customHeight="1">
      <c r="A1402" s="453" t="s">
        <v>4</v>
      </c>
      <c r="B1402" s="454"/>
      <c r="C1402" s="455" t="s">
        <v>373</v>
      </c>
      <c r="D1402" s="456"/>
      <c r="E1402" s="456"/>
      <c r="F1402" s="78" t="s">
        <v>132</v>
      </c>
      <c r="G1402" s="442">
        <v>32</v>
      </c>
      <c r="H1402" s="456"/>
    </row>
    <row r="1403" spans="1:8" ht="24.95" customHeight="1">
      <c r="A1403" s="453" t="s">
        <v>133</v>
      </c>
      <c r="B1403" s="454"/>
      <c r="C1403" s="455" t="s">
        <v>374</v>
      </c>
      <c r="D1403" s="456"/>
      <c r="E1403" s="456"/>
      <c r="F1403" s="77"/>
      <c r="G1403" s="442"/>
      <c r="H1403" s="456"/>
    </row>
    <row r="1404" spans="1:8" ht="24.95" customHeight="1">
      <c r="A1404" s="77" t="s">
        <v>134</v>
      </c>
      <c r="B1404" s="77"/>
      <c r="C1404" s="455" t="s">
        <v>375</v>
      </c>
      <c r="D1404" s="456"/>
      <c r="E1404" s="456"/>
      <c r="F1404" s="77" t="s">
        <v>135</v>
      </c>
      <c r="G1404" s="442">
        <v>1461</v>
      </c>
      <c r="H1404" s="456"/>
    </row>
    <row r="1405" spans="1:8" ht="24.95" customHeight="1">
      <c r="A1405" s="442" t="s">
        <v>136</v>
      </c>
      <c r="B1405" s="439"/>
      <c r="C1405" s="439"/>
      <c r="D1405" s="439"/>
      <c r="E1405" s="439"/>
      <c r="F1405" s="439"/>
      <c r="G1405" s="439"/>
      <c r="H1405" s="439"/>
    </row>
    <row r="1406" spans="1:8" ht="24.95" customHeight="1">
      <c r="A1406" s="442" t="s">
        <v>119</v>
      </c>
      <c r="B1406" s="439"/>
      <c r="C1406" s="439"/>
      <c r="D1406" s="439"/>
      <c r="E1406" s="439"/>
      <c r="F1406" s="439"/>
      <c r="G1406" s="439"/>
      <c r="H1406" s="439"/>
    </row>
    <row r="1407" spans="1:8" ht="24.95" customHeight="1">
      <c r="A1407" s="450" t="s">
        <v>63</v>
      </c>
      <c r="B1407" s="450" t="s">
        <v>64</v>
      </c>
      <c r="C1407" s="451" t="s">
        <v>121</v>
      </c>
      <c r="D1407" s="451" t="s">
        <v>137</v>
      </c>
      <c r="E1407" s="451" t="s">
        <v>123</v>
      </c>
      <c r="F1407" s="451" t="s">
        <v>124</v>
      </c>
      <c r="G1407" s="451" t="s">
        <v>125</v>
      </c>
      <c r="H1407" s="451" t="s">
        <v>12</v>
      </c>
    </row>
    <row r="1408" spans="1:8" ht="24.95" customHeight="1">
      <c r="A1408" s="439"/>
      <c r="B1408" s="439"/>
      <c r="C1408" s="452"/>
      <c r="D1408" s="452"/>
      <c r="E1408" s="452"/>
      <c r="F1408" s="452"/>
      <c r="G1408" s="452"/>
      <c r="H1408" s="452"/>
    </row>
    <row r="1409" spans="1:8" ht="24.95" customHeight="1">
      <c r="A1409" s="439"/>
      <c r="B1409" s="439"/>
      <c r="C1409" s="452"/>
      <c r="D1409" s="452"/>
      <c r="E1409" s="452"/>
      <c r="F1409" s="452"/>
      <c r="G1409" s="452"/>
      <c r="H1409" s="452"/>
    </row>
    <row r="1410" spans="1:8" ht="24.95" customHeight="1">
      <c r="A1410" s="79">
        <v>1</v>
      </c>
      <c r="B1410" s="78" t="s">
        <v>5</v>
      </c>
      <c r="C1410" s="85">
        <v>8.75</v>
      </c>
      <c r="D1410" s="85">
        <v>5</v>
      </c>
      <c r="E1410" s="85">
        <v>5</v>
      </c>
      <c r="F1410" s="85">
        <v>74</v>
      </c>
      <c r="G1410" s="82">
        <f t="shared" ref="G1410:G1414" si="63">C1410+D1410+E1410+F1410</f>
        <v>92.75</v>
      </c>
      <c r="H1410" s="83" t="str">
        <f t="shared" ref="H1410:H1413" si="64">IF(G1410&gt;=91,"A1",IF(G1410&gt;=81,"A2",IF(G1410&gt;=71,"B1",IF(G1410&gt;=61,"B2",IF(G1410&gt;=51,"C1",IF(G1410&gt;=41,"C2",IF(G1410&gt;=33,"D","E")))))))</f>
        <v>A1</v>
      </c>
    </row>
    <row r="1411" spans="1:8" ht="24.95" customHeight="1">
      <c r="A1411" s="79">
        <v>2</v>
      </c>
      <c r="B1411" s="78" t="s">
        <v>6</v>
      </c>
      <c r="C1411" s="85">
        <v>10</v>
      </c>
      <c r="D1411" s="85">
        <v>5</v>
      </c>
      <c r="E1411" s="85">
        <v>5</v>
      </c>
      <c r="F1411" s="85">
        <v>79</v>
      </c>
      <c r="G1411" s="87">
        <f t="shared" si="63"/>
        <v>99</v>
      </c>
      <c r="H1411" s="83" t="str">
        <f t="shared" si="64"/>
        <v>A1</v>
      </c>
    </row>
    <row r="1412" spans="1:8" ht="24.95" customHeight="1">
      <c r="A1412" s="79">
        <v>3</v>
      </c>
      <c r="B1412" s="78" t="s">
        <v>7</v>
      </c>
      <c r="C1412" s="85">
        <v>9.75</v>
      </c>
      <c r="D1412" s="85">
        <v>5</v>
      </c>
      <c r="E1412" s="85">
        <v>5</v>
      </c>
      <c r="F1412" s="85">
        <v>73</v>
      </c>
      <c r="G1412" s="82">
        <f t="shared" si="63"/>
        <v>92.75</v>
      </c>
      <c r="H1412" s="83" t="str">
        <f t="shared" si="64"/>
        <v>A1</v>
      </c>
    </row>
    <row r="1413" spans="1:8" ht="24.95" customHeight="1">
      <c r="A1413" s="79">
        <v>4</v>
      </c>
      <c r="B1413" s="78" t="s">
        <v>8</v>
      </c>
      <c r="C1413" s="85">
        <v>9.25</v>
      </c>
      <c r="D1413" s="85">
        <v>5</v>
      </c>
      <c r="E1413" s="85">
        <v>5</v>
      </c>
      <c r="F1413" s="85">
        <v>78</v>
      </c>
      <c r="G1413" s="82">
        <f t="shared" si="63"/>
        <v>97.25</v>
      </c>
      <c r="H1413" s="83" t="str">
        <f t="shared" si="64"/>
        <v>A1</v>
      </c>
    </row>
    <row r="1414" spans="1:8" ht="24.95" customHeight="1">
      <c r="A1414" s="79">
        <v>5</v>
      </c>
      <c r="B1414" s="88" t="s">
        <v>224</v>
      </c>
      <c r="C1414" s="79"/>
      <c r="D1414" s="89"/>
      <c r="E1414" s="90"/>
      <c r="F1414" s="79">
        <v>47</v>
      </c>
      <c r="G1414" s="87">
        <f t="shared" si="63"/>
        <v>47</v>
      </c>
      <c r="H1414" s="83"/>
    </row>
    <row r="1415" spans="1:8" ht="24.95" customHeight="1">
      <c r="A1415" s="79">
        <v>6</v>
      </c>
      <c r="B1415" s="77" t="s">
        <v>138</v>
      </c>
      <c r="C1415" s="91"/>
      <c r="D1415" s="91"/>
      <c r="E1415" s="91"/>
      <c r="F1415" s="83" t="s">
        <v>225</v>
      </c>
      <c r="G1415" s="87"/>
      <c r="H1415" s="83"/>
    </row>
    <row r="1416" spans="1:8" ht="24.95" customHeight="1">
      <c r="A1416" s="79">
        <v>7</v>
      </c>
      <c r="B1416" s="77" t="s">
        <v>139</v>
      </c>
      <c r="C1416" s="91"/>
      <c r="D1416" s="91"/>
      <c r="E1416" s="91"/>
      <c r="F1416" s="83" t="s">
        <v>225</v>
      </c>
      <c r="G1416" s="87"/>
      <c r="H1416" s="83"/>
    </row>
    <row r="1417" spans="1:8" ht="24.95" customHeight="1">
      <c r="A1417" s="77" t="s">
        <v>10</v>
      </c>
      <c r="B1417" s="77"/>
      <c r="C1417" s="91"/>
      <c r="D1417" s="91"/>
      <c r="E1417" s="91"/>
      <c r="F1417" s="83"/>
      <c r="G1417" s="82">
        <f>SUM(G1410:G1414)</f>
        <v>428.75</v>
      </c>
      <c r="H1417" s="83"/>
    </row>
    <row r="1418" spans="1:8" ht="24.95" customHeight="1">
      <c r="A1418" s="77" t="s">
        <v>140</v>
      </c>
      <c r="B1418" s="77"/>
      <c r="C1418" s="91"/>
      <c r="D1418" s="91"/>
      <c r="E1418" s="91"/>
      <c r="F1418" s="83"/>
      <c r="G1418" s="82">
        <f>G1417/450*100</f>
        <v>95.277777777777771</v>
      </c>
      <c r="H1418" s="83" t="str">
        <f>IF(G1418&gt;=91,"A1",IF(G1418&gt;=81,"A2",IF(G1418&gt;=71,"B1",IF(G1418&gt;=61,"B2",IF(G1418&gt;=51,"C1",IF(G1418&gt;=41,"C2",IF(G1418&gt;=33,"D","E")))))))</f>
        <v>A1</v>
      </c>
    </row>
    <row r="1419" spans="1:8" ht="24.95" customHeight="1">
      <c r="A1419" s="448" t="s">
        <v>264</v>
      </c>
      <c r="B1419" s="439"/>
      <c r="C1419" s="439"/>
      <c r="D1419" s="439"/>
      <c r="E1419" s="439"/>
      <c r="F1419" s="439"/>
      <c r="G1419" s="439"/>
      <c r="H1419" s="439"/>
    </row>
    <row r="1420" spans="1:8" ht="24.95" customHeight="1">
      <c r="A1420" s="449" t="s">
        <v>227</v>
      </c>
      <c r="B1420" s="449"/>
      <c r="C1420" s="449"/>
      <c r="D1420" s="449"/>
      <c r="E1420" s="449"/>
      <c r="F1420" s="449"/>
      <c r="G1420" s="449"/>
      <c r="H1420" s="449"/>
    </row>
    <row r="1421" spans="1:8" ht="24.95" customHeight="1">
      <c r="A1421" s="445" t="s">
        <v>228</v>
      </c>
      <c r="B1421" s="445"/>
      <c r="C1421" s="445"/>
      <c r="D1421" s="445"/>
      <c r="E1421" s="445"/>
      <c r="F1421" s="445"/>
      <c r="G1421" s="445"/>
      <c r="H1421" s="445"/>
    </row>
    <row r="1422" spans="1:8" ht="24.95" customHeight="1">
      <c r="A1422" s="445" t="s">
        <v>229</v>
      </c>
      <c r="B1422" s="445"/>
      <c r="C1422" s="445"/>
      <c r="D1422" s="445"/>
      <c r="E1422" s="445"/>
      <c r="F1422" s="445"/>
      <c r="G1422" s="445" t="s">
        <v>230</v>
      </c>
      <c r="H1422" s="445"/>
    </row>
    <row r="1423" spans="1:8" ht="24.95" customHeight="1">
      <c r="A1423" s="92" t="s">
        <v>231</v>
      </c>
      <c r="B1423" s="92"/>
      <c r="C1423" s="92"/>
      <c r="D1423" s="92"/>
      <c r="E1423" s="92"/>
      <c r="F1423" s="93"/>
      <c r="G1423" s="93" t="s">
        <v>236</v>
      </c>
      <c r="H1423" s="93"/>
    </row>
    <row r="1424" spans="1:8" ht="24.95" customHeight="1">
      <c r="A1424" s="445" t="s">
        <v>233</v>
      </c>
      <c r="B1424" s="445"/>
      <c r="C1424" s="445"/>
      <c r="D1424" s="445"/>
      <c r="E1424" s="445"/>
      <c r="F1424" s="445"/>
      <c r="G1424" s="94"/>
      <c r="H1424" s="94"/>
    </row>
    <row r="1425" spans="1:8" ht="24.95" customHeight="1">
      <c r="A1425" s="445" t="s">
        <v>229</v>
      </c>
      <c r="B1425" s="445"/>
      <c r="C1425" s="445"/>
      <c r="D1425" s="445"/>
      <c r="E1425" s="445"/>
      <c r="F1425" s="445"/>
      <c r="G1425" s="445" t="s">
        <v>230</v>
      </c>
      <c r="H1425" s="445"/>
    </row>
    <row r="1426" spans="1:8" ht="24.95" customHeight="1">
      <c r="A1426" s="447" t="s">
        <v>234</v>
      </c>
      <c r="B1426" s="447"/>
      <c r="C1426" s="447"/>
      <c r="D1426" s="447"/>
      <c r="E1426" s="447"/>
      <c r="F1426" s="447"/>
      <c r="G1426" s="94" t="s">
        <v>232</v>
      </c>
      <c r="H1426" s="94"/>
    </row>
    <row r="1427" spans="1:8" ht="24.95" customHeight="1">
      <c r="A1427" s="447" t="s">
        <v>235</v>
      </c>
      <c r="B1427" s="447"/>
      <c r="C1427" s="447"/>
      <c r="D1427" s="447"/>
      <c r="E1427" s="447"/>
      <c r="F1427" s="447"/>
      <c r="G1427" s="95" t="s">
        <v>236</v>
      </c>
      <c r="H1427" s="93"/>
    </row>
    <row r="1428" spans="1:8" ht="24.95" customHeight="1">
      <c r="A1428" s="447" t="s">
        <v>237</v>
      </c>
      <c r="B1428" s="447"/>
      <c r="C1428" s="447"/>
      <c r="D1428" s="447"/>
      <c r="E1428" s="447"/>
      <c r="F1428" s="447"/>
      <c r="G1428" s="95" t="s">
        <v>232</v>
      </c>
      <c r="H1428" s="93"/>
    </row>
    <row r="1429" spans="1:8" ht="24.95" customHeight="1">
      <c r="A1429" s="447" t="s">
        <v>238</v>
      </c>
      <c r="B1429" s="447"/>
      <c r="C1429" s="447"/>
      <c r="D1429" s="447"/>
      <c r="E1429" s="447"/>
      <c r="F1429" s="447"/>
      <c r="G1429" s="95" t="s">
        <v>376</v>
      </c>
      <c r="H1429" s="93"/>
    </row>
    <row r="1430" spans="1:8" ht="24.95" customHeight="1">
      <c r="A1430" s="445" t="s">
        <v>239</v>
      </c>
      <c r="B1430" s="445"/>
      <c r="C1430" s="445"/>
      <c r="D1430" s="445"/>
      <c r="E1430" s="445"/>
      <c r="F1430" s="445"/>
      <c r="G1430" s="445"/>
      <c r="H1430" s="445"/>
    </row>
    <row r="1431" spans="1:8" ht="24.95" customHeight="1">
      <c r="A1431" s="445" t="s">
        <v>229</v>
      </c>
      <c r="B1431" s="445"/>
      <c r="C1431" s="445"/>
      <c r="D1431" s="445"/>
      <c r="E1431" s="445"/>
      <c r="F1431" s="445"/>
      <c r="G1431" s="445"/>
      <c r="H1431" s="445"/>
    </row>
    <row r="1432" spans="1:8" ht="24.95" customHeight="1">
      <c r="A1432" s="92" t="s">
        <v>240</v>
      </c>
      <c r="B1432" s="445" t="s">
        <v>377</v>
      </c>
      <c r="C1432" s="445"/>
      <c r="D1432" s="445"/>
      <c r="E1432" s="445"/>
      <c r="F1432" s="445"/>
      <c r="G1432" s="445"/>
      <c r="H1432" s="445"/>
    </row>
    <row r="1433" spans="1:8" ht="24.95" customHeight="1">
      <c r="A1433" s="96" t="s">
        <v>195</v>
      </c>
      <c r="B1433" s="443" t="s">
        <v>242</v>
      </c>
      <c r="C1433" s="444"/>
      <c r="D1433" s="444"/>
      <c r="E1433" s="444"/>
      <c r="F1433" s="444"/>
      <c r="G1433" s="444"/>
      <c r="H1433" s="444"/>
    </row>
    <row r="1434" spans="1:8" ht="24.95" customHeight="1">
      <c r="A1434" s="445" t="s">
        <v>243</v>
      </c>
      <c r="B1434" s="445"/>
      <c r="C1434" s="445"/>
      <c r="D1434" s="445"/>
      <c r="E1434" s="96"/>
      <c r="F1434" s="97"/>
      <c r="G1434" s="94" t="s">
        <v>244</v>
      </c>
      <c r="H1434" s="97"/>
    </row>
    <row r="1435" spans="1:8" ht="24.95" customHeight="1">
      <c r="A1435" s="94" t="s">
        <v>245</v>
      </c>
      <c r="B1435" s="94" t="s">
        <v>12</v>
      </c>
      <c r="C1435" s="94" t="s">
        <v>245</v>
      </c>
      <c r="D1435" s="94" t="s">
        <v>12</v>
      </c>
      <c r="E1435" s="97"/>
      <c r="F1435" s="445" t="s">
        <v>246</v>
      </c>
      <c r="G1435" s="445"/>
      <c r="H1435" s="96" t="s">
        <v>12</v>
      </c>
    </row>
    <row r="1436" spans="1:8" ht="24.95" customHeight="1">
      <c r="A1436" s="103" t="s">
        <v>247</v>
      </c>
      <c r="B1436" s="103" t="s">
        <v>221</v>
      </c>
      <c r="C1436" s="103" t="s">
        <v>248</v>
      </c>
      <c r="D1436" s="103" t="s">
        <v>249</v>
      </c>
      <c r="E1436" s="97"/>
      <c r="F1436" s="437">
        <v>3</v>
      </c>
      <c r="G1436" s="437"/>
      <c r="H1436" s="103" t="s">
        <v>236</v>
      </c>
    </row>
    <row r="1437" spans="1:8" ht="24.95" customHeight="1">
      <c r="A1437" s="103" t="s">
        <v>250</v>
      </c>
      <c r="B1437" s="103" t="s">
        <v>251</v>
      </c>
      <c r="C1437" s="103" t="s">
        <v>252</v>
      </c>
      <c r="D1437" s="103" t="s">
        <v>253</v>
      </c>
      <c r="E1437" s="97"/>
      <c r="F1437" s="437">
        <v>2</v>
      </c>
      <c r="G1437" s="437"/>
      <c r="H1437" s="103" t="s">
        <v>232</v>
      </c>
    </row>
    <row r="1438" spans="1:8" ht="24.95" customHeight="1">
      <c r="A1438" s="103" t="s">
        <v>254</v>
      </c>
      <c r="B1438" s="103" t="s">
        <v>255</v>
      </c>
      <c r="C1438" s="103" t="s">
        <v>256</v>
      </c>
      <c r="D1438" s="103" t="s">
        <v>257</v>
      </c>
      <c r="E1438" s="97"/>
      <c r="F1438" s="437">
        <v>1</v>
      </c>
      <c r="G1438" s="437"/>
      <c r="H1438" s="103" t="s">
        <v>258</v>
      </c>
    </row>
    <row r="1439" spans="1:8" ht="24.95" customHeight="1">
      <c r="A1439" s="103" t="s">
        <v>259</v>
      </c>
      <c r="B1439" s="103" t="s">
        <v>260</v>
      </c>
      <c r="C1439" s="103" t="s">
        <v>261</v>
      </c>
      <c r="D1439" s="103" t="s">
        <v>262</v>
      </c>
      <c r="E1439" s="104"/>
      <c r="F1439" s="437"/>
      <c r="G1439" s="437"/>
      <c r="H1439" s="104"/>
    </row>
    <row r="1440" spans="1:8" ht="53.25" customHeight="1">
      <c r="A1440" s="438">
        <v>45206</v>
      </c>
      <c r="B1440" s="439"/>
      <c r="C1440" s="440" t="s">
        <v>141</v>
      </c>
      <c r="D1440" s="441"/>
      <c r="E1440" s="441"/>
      <c r="F1440" s="441"/>
      <c r="G1440" s="442" t="s">
        <v>142</v>
      </c>
      <c r="H1440" s="439"/>
    </row>
    <row r="1441" spans="1:8" ht="24.95" customHeight="1">
      <c r="A1441" s="442" t="s">
        <v>49</v>
      </c>
      <c r="B1441" s="456"/>
      <c r="C1441" s="456"/>
      <c r="D1441" s="456"/>
      <c r="E1441" s="456"/>
      <c r="F1441" s="456"/>
      <c r="G1441" s="456"/>
      <c r="H1441" s="456"/>
    </row>
    <row r="1442" spans="1:8" ht="24.95" customHeight="1">
      <c r="A1442" s="442" t="s">
        <v>50</v>
      </c>
      <c r="B1442" s="456"/>
      <c r="C1442" s="456"/>
      <c r="D1442" s="456"/>
      <c r="E1442" s="456"/>
      <c r="F1442" s="456"/>
      <c r="G1442" s="456"/>
      <c r="H1442" s="456"/>
    </row>
    <row r="1443" spans="1:8" ht="24.95" customHeight="1">
      <c r="A1443" s="442" t="s">
        <v>51</v>
      </c>
      <c r="B1443" s="456"/>
      <c r="C1443" s="456"/>
      <c r="D1443" s="456"/>
      <c r="E1443" s="456"/>
      <c r="F1443" s="456"/>
      <c r="G1443" s="456"/>
      <c r="H1443" s="456"/>
    </row>
    <row r="1444" spans="1:8" ht="24.95" customHeight="1">
      <c r="A1444" s="442" t="s">
        <v>130</v>
      </c>
      <c r="B1444" s="456"/>
      <c r="C1444" s="456"/>
      <c r="D1444" s="456"/>
      <c r="E1444" s="456"/>
      <c r="F1444" s="456"/>
      <c r="G1444" s="456"/>
      <c r="H1444" s="456"/>
    </row>
    <row r="1445" spans="1:8" ht="24.95" customHeight="1">
      <c r="A1445" s="442" t="s">
        <v>131</v>
      </c>
      <c r="B1445" s="456"/>
      <c r="C1445" s="456"/>
      <c r="D1445" s="456"/>
      <c r="E1445" s="456"/>
      <c r="F1445" s="456"/>
      <c r="G1445" s="456"/>
      <c r="H1445" s="456"/>
    </row>
    <row r="1446" spans="1:8" ht="24.95" customHeight="1">
      <c r="A1446" s="453" t="s">
        <v>55</v>
      </c>
      <c r="B1446" s="454"/>
      <c r="C1446" s="455" t="s">
        <v>56</v>
      </c>
      <c r="D1446" s="456"/>
      <c r="E1446" s="456"/>
      <c r="F1446" s="77"/>
      <c r="G1446" s="442"/>
      <c r="H1446" s="456"/>
    </row>
    <row r="1447" spans="1:8" ht="24.95" customHeight="1">
      <c r="A1447" s="453" t="s">
        <v>4</v>
      </c>
      <c r="B1447" s="454"/>
      <c r="C1447" s="455" t="s">
        <v>378</v>
      </c>
      <c r="D1447" s="456"/>
      <c r="E1447" s="456"/>
      <c r="F1447" s="78" t="s">
        <v>132</v>
      </c>
      <c r="G1447" s="442">
        <v>33</v>
      </c>
      <c r="H1447" s="456"/>
    </row>
    <row r="1448" spans="1:8" ht="24.95" customHeight="1">
      <c r="A1448" s="453" t="s">
        <v>133</v>
      </c>
      <c r="B1448" s="454"/>
      <c r="C1448" s="455" t="s">
        <v>177</v>
      </c>
      <c r="D1448" s="456"/>
      <c r="E1448" s="456"/>
      <c r="F1448" s="77"/>
      <c r="G1448" s="442"/>
      <c r="H1448" s="456"/>
    </row>
    <row r="1449" spans="1:8" ht="24.95" customHeight="1">
      <c r="A1449" s="77" t="s">
        <v>134</v>
      </c>
      <c r="B1449" s="77"/>
      <c r="C1449" s="455" t="s">
        <v>379</v>
      </c>
      <c r="D1449" s="456"/>
      <c r="E1449" s="456"/>
      <c r="F1449" s="77" t="s">
        <v>135</v>
      </c>
      <c r="G1449" s="442">
        <v>1424</v>
      </c>
      <c r="H1449" s="456"/>
    </row>
    <row r="1450" spans="1:8" ht="24.95" customHeight="1">
      <c r="A1450" s="442" t="s">
        <v>136</v>
      </c>
      <c r="B1450" s="439"/>
      <c r="C1450" s="439"/>
      <c r="D1450" s="439"/>
      <c r="E1450" s="439"/>
      <c r="F1450" s="439"/>
      <c r="G1450" s="439"/>
      <c r="H1450" s="439"/>
    </row>
    <row r="1451" spans="1:8" ht="24.95" customHeight="1">
      <c r="A1451" s="442" t="s">
        <v>119</v>
      </c>
      <c r="B1451" s="439"/>
      <c r="C1451" s="439"/>
      <c r="D1451" s="439"/>
      <c r="E1451" s="439"/>
      <c r="F1451" s="439"/>
      <c r="G1451" s="439"/>
      <c r="H1451" s="439"/>
    </row>
    <row r="1452" spans="1:8" ht="24.95" customHeight="1">
      <c r="A1452" s="450" t="s">
        <v>63</v>
      </c>
      <c r="B1452" s="450" t="s">
        <v>64</v>
      </c>
      <c r="C1452" s="451" t="s">
        <v>121</v>
      </c>
      <c r="D1452" s="451" t="s">
        <v>137</v>
      </c>
      <c r="E1452" s="451" t="s">
        <v>123</v>
      </c>
      <c r="F1452" s="451" t="s">
        <v>124</v>
      </c>
      <c r="G1452" s="451" t="s">
        <v>125</v>
      </c>
      <c r="H1452" s="451" t="s">
        <v>12</v>
      </c>
    </row>
    <row r="1453" spans="1:8" ht="24.95" customHeight="1">
      <c r="A1453" s="439"/>
      <c r="B1453" s="439"/>
      <c r="C1453" s="452"/>
      <c r="D1453" s="452"/>
      <c r="E1453" s="452"/>
      <c r="F1453" s="452"/>
      <c r="G1453" s="452"/>
      <c r="H1453" s="452"/>
    </row>
    <row r="1454" spans="1:8" ht="24.95" customHeight="1">
      <c r="A1454" s="439"/>
      <c r="B1454" s="439"/>
      <c r="C1454" s="452"/>
      <c r="D1454" s="452"/>
      <c r="E1454" s="452"/>
      <c r="F1454" s="452"/>
      <c r="G1454" s="452"/>
      <c r="H1454" s="452"/>
    </row>
    <row r="1455" spans="1:8" ht="24.95" customHeight="1">
      <c r="A1455" s="79">
        <v>1</v>
      </c>
      <c r="B1455" s="78" t="s">
        <v>5</v>
      </c>
      <c r="C1455" s="85">
        <v>9.75</v>
      </c>
      <c r="D1455" s="85">
        <v>5</v>
      </c>
      <c r="E1455" s="85">
        <v>5</v>
      </c>
      <c r="F1455" s="85">
        <v>74</v>
      </c>
      <c r="G1455" s="82">
        <f t="shared" ref="G1455:G1459" si="65">C1455+D1455+E1455+F1455</f>
        <v>93.75</v>
      </c>
      <c r="H1455" s="83" t="str">
        <f t="shared" ref="H1455:H1458" si="66">IF(G1455&gt;=91,"A1",IF(G1455&gt;=81,"A2",IF(G1455&gt;=71,"B1",IF(G1455&gt;=61,"B2",IF(G1455&gt;=51,"C1",IF(G1455&gt;=41,"C2",IF(G1455&gt;=33,"D","E")))))))</f>
        <v>A1</v>
      </c>
    </row>
    <row r="1456" spans="1:8" ht="24.95" customHeight="1">
      <c r="A1456" s="79">
        <v>2</v>
      </c>
      <c r="B1456" s="78" t="s">
        <v>6</v>
      </c>
      <c r="C1456" s="85">
        <v>9.75</v>
      </c>
      <c r="D1456" s="85">
        <v>5</v>
      </c>
      <c r="E1456" s="85">
        <v>5</v>
      </c>
      <c r="F1456" s="85">
        <v>76</v>
      </c>
      <c r="G1456" s="82">
        <f t="shared" si="65"/>
        <v>95.75</v>
      </c>
      <c r="H1456" s="83" t="str">
        <f t="shared" si="66"/>
        <v>A1</v>
      </c>
    </row>
    <row r="1457" spans="1:8" ht="24.95" customHeight="1">
      <c r="A1457" s="79">
        <v>3</v>
      </c>
      <c r="B1457" s="78" t="s">
        <v>7</v>
      </c>
      <c r="C1457" s="85">
        <v>9.5</v>
      </c>
      <c r="D1457" s="85">
        <v>5</v>
      </c>
      <c r="E1457" s="85">
        <v>5</v>
      </c>
      <c r="F1457" s="85">
        <v>76</v>
      </c>
      <c r="G1457" s="82">
        <f t="shared" si="65"/>
        <v>95.5</v>
      </c>
      <c r="H1457" s="83" t="str">
        <f t="shared" si="66"/>
        <v>A1</v>
      </c>
    </row>
    <row r="1458" spans="1:8" ht="24.95" customHeight="1">
      <c r="A1458" s="79">
        <v>4</v>
      </c>
      <c r="B1458" s="78" t="s">
        <v>8</v>
      </c>
      <c r="C1458" s="85">
        <v>9.75</v>
      </c>
      <c r="D1458" s="85">
        <v>5</v>
      </c>
      <c r="E1458" s="85">
        <v>5</v>
      </c>
      <c r="F1458" s="85">
        <v>80</v>
      </c>
      <c r="G1458" s="82">
        <f t="shared" si="65"/>
        <v>99.75</v>
      </c>
      <c r="H1458" s="83" t="str">
        <f t="shared" si="66"/>
        <v>A1</v>
      </c>
    </row>
    <row r="1459" spans="1:8" ht="24.95" customHeight="1">
      <c r="A1459" s="79">
        <v>5</v>
      </c>
      <c r="B1459" s="88" t="s">
        <v>224</v>
      </c>
      <c r="C1459" s="79"/>
      <c r="D1459" s="89"/>
      <c r="E1459" s="90"/>
      <c r="F1459" s="79">
        <v>43</v>
      </c>
      <c r="G1459" s="87">
        <f t="shared" si="65"/>
        <v>43</v>
      </c>
      <c r="H1459" s="83"/>
    </row>
    <row r="1460" spans="1:8" ht="24.95" customHeight="1">
      <c r="A1460" s="79">
        <v>6</v>
      </c>
      <c r="B1460" s="77" t="s">
        <v>138</v>
      </c>
      <c r="C1460" s="91"/>
      <c r="D1460" s="91"/>
      <c r="E1460" s="91"/>
      <c r="F1460" s="83" t="s">
        <v>225</v>
      </c>
      <c r="G1460" s="87"/>
      <c r="H1460" s="83"/>
    </row>
    <row r="1461" spans="1:8" ht="24.95" customHeight="1">
      <c r="A1461" s="79">
        <v>7</v>
      </c>
      <c r="B1461" s="77" t="s">
        <v>139</v>
      </c>
      <c r="C1461" s="91"/>
      <c r="D1461" s="91"/>
      <c r="E1461" s="91"/>
      <c r="F1461" s="83" t="s">
        <v>225</v>
      </c>
      <c r="G1461" s="87"/>
      <c r="H1461" s="83"/>
    </row>
    <row r="1462" spans="1:8" ht="24.95" customHeight="1">
      <c r="A1462" s="77" t="s">
        <v>10</v>
      </c>
      <c r="B1462" s="77"/>
      <c r="C1462" s="91"/>
      <c r="D1462" s="91"/>
      <c r="E1462" s="91"/>
      <c r="F1462" s="83"/>
      <c r="G1462" s="82">
        <f>SUM(G1455:G1459)</f>
        <v>427.75</v>
      </c>
      <c r="H1462" s="83"/>
    </row>
    <row r="1463" spans="1:8" ht="24.95" customHeight="1">
      <c r="A1463" s="77" t="s">
        <v>140</v>
      </c>
      <c r="B1463" s="77"/>
      <c r="C1463" s="91"/>
      <c r="D1463" s="91"/>
      <c r="E1463" s="91"/>
      <c r="F1463" s="83"/>
      <c r="G1463" s="82">
        <f>G1462/450*100</f>
        <v>95.055555555555557</v>
      </c>
      <c r="H1463" s="83" t="str">
        <f>IF(G1463&gt;=91,"A1",IF(G1463&gt;=81,"A2",IF(G1463&gt;=71,"B1",IF(G1463&gt;=61,"B2",IF(G1463&gt;=51,"C1",IF(G1463&gt;=41,"C2",IF(G1463&gt;=33,"D","E")))))))</f>
        <v>A1</v>
      </c>
    </row>
    <row r="1464" spans="1:8" ht="24.95" customHeight="1">
      <c r="A1464" s="448" t="s">
        <v>302</v>
      </c>
      <c r="B1464" s="439"/>
      <c r="C1464" s="439"/>
      <c r="D1464" s="439"/>
      <c r="E1464" s="439"/>
      <c r="F1464" s="439"/>
      <c r="G1464" s="439"/>
      <c r="H1464" s="439"/>
    </row>
    <row r="1465" spans="1:8" ht="24.95" customHeight="1">
      <c r="A1465" s="449" t="s">
        <v>227</v>
      </c>
      <c r="B1465" s="449"/>
      <c r="C1465" s="449"/>
      <c r="D1465" s="449"/>
      <c r="E1465" s="449"/>
      <c r="F1465" s="449"/>
      <c r="G1465" s="449"/>
      <c r="H1465" s="449"/>
    </row>
    <row r="1466" spans="1:8" ht="24.95" customHeight="1">
      <c r="A1466" s="445" t="s">
        <v>228</v>
      </c>
      <c r="B1466" s="445"/>
      <c r="C1466" s="445"/>
      <c r="D1466" s="445"/>
      <c r="E1466" s="445"/>
      <c r="F1466" s="445"/>
      <c r="G1466" s="445"/>
      <c r="H1466" s="445"/>
    </row>
    <row r="1467" spans="1:8" ht="24.95" customHeight="1">
      <c r="A1467" s="445" t="s">
        <v>229</v>
      </c>
      <c r="B1467" s="445"/>
      <c r="C1467" s="445"/>
      <c r="D1467" s="445"/>
      <c r="E1467" s="445"/>
      <c r="F1467" s="445"/>
      <c r="G1467" s="445" t="s">
        <v>230</v>
      </c>
      <c r="H1467" s="445"/>
    </row>
    <row r="1468" spans="1:8" ht="24.95" customHeight="1">
      <c r="A1468" s="92" t="s">
        <v>231</v>
      </c>
      <c r="B1468" s="92"/>
      <c r="C1468" s="92"/>
      <c r="D1468" s="92"/>
      <c r="E1468" s="92"/>
      <c r="F1468" s="93"/>
      <c r="G1468" s="93" t="s">
        <v>236</v>
      </c>
      <c r="H1468" s="93"/>
    </row>
    <row r="1469" spans="1:8" ht="24.95" customHeight="1">
      <c r="A1469" s="445" t="s">
        <v>233</v>
      </c>
      <c r="B1469" s="445"/>
      <c r="C1469" s="445"/>
      <c r="D1469" s="445"/>
      <c r="E1469" s="445"/>
      <c r="F1469" s="445"/>
      <c r="G1469" s="94"/>
      <c r="H1469" s="94"/>
    </row>
    <row r="1470" spans="1:8" ht="24.95" customHeight="1">
      <c r="A1470" s="445" t="s">
        <v>229</v>
      </c>
      <c r="B1470" s="445"/>
      <c r="C1470" s="445"/>
      <c r="D1470" s="445"/>
      <c r="E1470" s="445"/>
      <c r="F1470" s="445"/>
      <c r="G1470" s="445" t="s">
        <v>230</v>
      </c>
      <c r="H1470" s="445"/>
    </row>
    <row r="1471" spans="1:8" ht="24.95" customHeight="1">
      <c r="A1471" s="447" t="s">
        <v>234</v>
      </c>
      <c r="B1471" s="447"/>
      <c r="C1471" s="447"/>
      <c r="D1471" s="447"/>
      <c r="E1471" s="447"/>
      <c r="F1471" s="447"/>
      <c r="G1471" s="94" t="s">
        <v>232</v>
      </c>
      <c r="H1471" s="94"/>
    </row>
    <row r="1472" spans="1:8" ht="24.95" customHeight="1">
      <c r="A1472" s="447" t="s">
        <v>235</v>
      </c>
      <c r="B1472" s="447"/>
      <c r="C1472" s="447"/>
      <c r="D1472" s="447"/>
      <c r="E1472" s="447"/>
      <c r="F1472" s="447"/>
      <c r="G1472" s="95" t="s">
        <v>236</v>
      </c>
      <c r="H1472" s="93"/>
    </row>
    <row r="1473" spans="1:8" ht="24.95" customHeight="1">
      <c r="A1473" s="447" t="s">
        <v>237</v>
      </c>
      <c r="B1473" s="447"/>
      <c r="C1473" s="447"/>
      <c r="D1473" s="447"/>
      <c r="E1473" s="447"/>
      <c r="F1473" s="447"/>
      <c r="G1473" s="95" t="s">
        <v>236</v>
      </c>
      <c r="H1473" s="93"/>
    </row>
    <row r="1474" spans="1:8" ht="24.95" customHeight="1">
      <c r="A1474" s="447" t="s">
        <v>238</v>
      </c>
      <c r="B1474" s="447"/>
      <c r="C1474" s="447"/>
      <c r="D1474" s="447"/>
      <c r="E1474" s="447"/>
      <c r="F1474" s="447"/>
      <c r="G1474" s="95" t="s">
        <v>236</v>
      </c>
      <c r="H1474" s="93"/>
    </row>
    <row r="1475" spans="1:8" ht="24.95" customHeight="1">
      <c r="A1475" s="445" t="s">
        <v>239</v>
      </c>
      <c r="B1475" s="445"/>
      <c r="C1475" s="445"/>
      <c r="D1475" s="445"/>
      <c r="E1475" s="445"/>
      <c r="F1475" s="445"/>
      <c r="G1475" s="445"/>
      <c r="H1475" s="445"/>
    </row>
    <row r="1476" spans="1:8" ht="24.95" customHeight="1">
      <c r="A1476" s="445" t="s">
        <v>229</v>
      </c>
      <c r="B1476" s="445"/>
      <c r="C1476" s="445"/>
      <c r="D1476" s="445"/>
      <c r="E1476" s="445"/>
      <c r="F1476" s="445"/>
      <c r="G1476" s="445"/>
      <c r="H1476" s="445"/>
    </row>
    <row r="1477" spans="1:8" ht="24.95" customHeight="1">
      <c r="A1477" s="92" t="s">
        <v>240</v>
      </c>
      <c r="B1477" s="445" t="s">
        <v>380</v>
      </c>
      <c r="C1477" s="445"/>
      <c r="D1477" s="445"/>
      <c r="E1477" s="445"/>
      <c r="F1477" s="445"/>
      <c r="G1477" s="445"/>
      <c r="H1477" s="445"/>
    </row>
    <row r="1478" spans="1:8" ht="24.95" customHeight="1">
      <c r="A1478" s="96" t="s">
        <v>195</v>
      </c>
      <c r="B1478" s="443" t="s">
        <v>242</v>
      </c>
      <c r="C1478" s="444"/>
      <c r="D1478" s="444"/>
      <c r="E1478" s="444"/>
      <c r="F1478" s="444"/>
      <c r="G1478" s="444"/>
      <c r="H1478" s="444"/>
    </row>
    <row r="1479" spans="1:8" ht="24.95" customHeight="1">
      <c r="A1479" s="445" t="s">
        <v>243</v>
      </c>
      <c r="B1479" s="445"/>
      <c r="C1479" s="445"/>
      <c r="D1479" s="445"/>
      <c r="E1479" s="96"/>
      <c r="F1479" s="97"/>
      <c r="G1479" s="94" t="s">
        <v>244</v>
      </c>
      <c r="H1479" s="97"/>
    </row>
    <row r="1480" spans="1:8" ht="40.5" customHeight="1">
      <c r="A1480" s="98" t="s">
        <v>245</v>
      </c>
      <c r="B1480" s="99" t="s">
        <v>12</v>
      </c>
      <c r="C1480" s="100" t="s">
        <v>245</v>
      </c>
      <c r="D1480" s="99" t="s">
        <v>12</v>
      </c>
      <c r="E1480" s="101"/>
      <c r="F1480" s="446" t="s">
        <v>246</v>
      </c>
      <c r="G1480" s="446"/>
      <c r="H1480" s="102" t="s">
        <v>12</v>
      </c>
    </row>
    <row r="1481" spans="1:8" ht="24.95" customHeight="1">
      <c r="A1481" s="103" t="s">
        <v>247</v>
      </c>
      <c r="B1481" s="103" t="s">
        <v>221</v>
      </c>
      <c r="C1481" s="103" t="s">
        <v>248</v>
      </c>
      <c r="D1481" s="103" t="s">
        <v>249</v>
      </c>
      <c r="E1481" s="97"/>
      <c r="F1481" s="437">
        <v>3</v>
      </c>
      <c r="G1481" s="437"/>
      <c r="H1481" s="103" t="s">
        <v>236</v>
      </c>
    </row>
    <row r="1482" spans="1:8" ht="24.95" customHeight="1">
      <c r="A1482" s="103" t="s">
        <v>250</v>
      </c>
      <c r="B1482" s="103" t="s">
        <v>251</v>
      </c>
      <c r="C1482" s="103" t="s">
        <v>252</v>
      </c>
      <c r="D1482" s="103" t="s">
        <v>253</v>
      </c>
      <c r="E1482" s="97"/>
      <c r="F1482" s="437">
        <v>2</v>
      </c>
      <c r="G1482" s="437"/>
      <c r="H1482" s="103" t="s">
        <v>232</v>
      </c>
    </row>
    <row r="1483" spans="1:8" ht="24.95" customHeight="1">
      <c r="A1483" s="103" t="s">
        <v>254</v>
      </c>
      <c r="B1483" s="103" t="s">
        <v>255</v>
      </c>
      <c r="C1483" s="103" t="s">
        <v>256</v>
      </c>
      <c r="D1483" s="103" t="s">
        <v>257</v>
      </c>
      <c r="E1483" s="97"/>
      <c r="F1483" s="437">
        <v>1</v>
      </c>
      <c r="G1483" s="437"/>
      <c r="H1483" s="103" t="s">
        <v>258</v>
      </c>
    </row>
    <row r="1484" spans="1:8" ht="24.95" customHeight="1">
      <c r="A1484" s="103" t="s">
        <v>259</v>
      </c>
      <c r="B1484" s="103" t="s">
        <v>260</v>
      </c>
      <c r="C1484" s="103" t="s">
        <v>261</v>
      </c>
      <c r="D1484" s="103" t="s">
        <v>262</v>
      </c>
      <c r="E1484" s="104"/>
      <c r="F1484" s="437"/>
      <c r="G1484" s="437"/>
      <c r="H1484" s="104"/>
    </row>
    <row r="1485" spans="1:8" ht="57" customHeight="1">
      <c r="A1485" s="438">
        <v>45206</v>
      </c>
      <c r="B1485" s="439"/>
      <c r="C1485" s="440" t="s">
        <v>141</v>
      </c>
      <c r="D1485" s="441"/>
      <c r="E1485" s="441"/>
      <c r="F1485" s="441"/>
      <c r="G1485" s="442" t="s">
        <v>142</v>
      </c>
      <c r="H1485" s="439"/>
    </row>
    <row r="1486" spans="1:8" ht="24.95" customHeight="1">
      <c r="A1486" s="442" t="s">
        <v>49</v>
      </c>
      <c r="B1486" s="456"/>
      <c r="C1486" s="456"/>
      <c r="D1486" s="456"/>
      <c r="E1486" s="456"/>
      <c r="F1486" s="456"/>
      <c r="G1486" s="456"/>
      <c r="H1486" s="456"/>
    </row>
    <row r="1487" spans="1:8" ht="24.95" customHeight="1">
      <c r="A1487" s="442" t="s">
        <v>50</v>
      </c>
      <c r="B1487" s="456"/>
      <c r="C1487" s="456"/>
      <c r="D1487" s="456"/>
      <c r="E1487" s="456"/>
      <c r="F1487" s="456"/>
      <c r="G1487" s="456"/>
      <c r="H1487" s="456"/>
    </row>
    <row r="1488" spans="1:8" ht="24.95" customHeight="1">
      <c r="A1488" s="442" t="s">
        <v>51</v>
      </c>
      <c r="B1488" s="456"/>
      <c r="C1488" s="456"/>
      <c r="D1488" s="456"/>
      <c r="E1488" s="456"/>
      <c r="F1488" s="456"/>
      <c r="G1488" s="456"/>
      <c r="H1488" s="456"/>
    </row>
    <row r="1489" spans="1:8" ht="24.95" customHeight="1">
      <c r="A1489" s="442" t="s">
        <v>130</v>
      </c>
      <c r="B1489" s="456"/>
      <c r="C1489" s="456"/>
      <c r="D1489" s="456"/>
      <c r="E1489" s="456"/>
      <c r="F1489" s="456"/>
      <c r="G1489" s="456"/>
      <c r="H1489" s="456"/>
    </row>
    <row r="1490" spans="1:8" ht="24.95" customHeight="1">
      <c r="A1490" s="442" t="s">
        <v>131</v>
      </c>
      <c r="B1490" s="456"/>
      <c r="C1490" s="456"/>
      <c r="D1490" s="456"/>
      <c r="E1490" s="456"/>
      <c r="F1490" s="456"/>
      <c r="G1490" s="456"/>
      <c r="H1490" s="456"/>
    </row>
    <row r="1491" spans="1:8" ht="24.95" customHeight="1">
      <c r="A1491" s="453" t="s">
        <v>55</v>
      </c>
      <c r="B1491" s="454"/>
      <c r="C1491" s="455" t="s">
        <v>56</v>
      </c>
      <c r="D1491" s="456"/>
      <c r="E1491" s="456"/>
      <c r="F1491" s="77"/>
      <c r="G1491" s="442"/>
      <c r="H1491" s="456"/>
    </row>
    <row r="1492" spans="1:8" ht="24.95" customHeight="1">
      <c r="A1492" s="453" t="s">
        <v>4</v>
      </c>
      <c r="B1492" s="454"/>
      <c r="C1492" s="455" t="s">
        <v>381</v>
      </c>
      <c r="D1492" s="456"/>
      <c r="E1492" s="456"/>
      <c r="F1492" s="78" t="s">
        <v>132</v>
      </c>
      <c r="G1492" s="442">
        <v>34</v>
      </c>
      <c r="H1492" s="456"/>
    </row>
    <row r="1493" spans="1:8" ht="24.95" customHeight="1">
      <c r="A1493" s="453" t="s">
        <v>133</v>
      </c>
      <c r="B1493" s="454"/>
      <c r="C1493" s="455" t="s">
        <v>382</v>
      </c>
      <c r="D1493" s="456"/>
      <c r="E1493" s="456"/>
      <c r="F1493" s="77"/>
      <c r="G1493" s="442"/>
      <c r="H1493" s="456"/>
    </row>
    <row r="1494" spans="1:8" ht="24.95" customHeight="1">
      <c r="A1494" s="77" t="s">
        <v>134</v>
      </c>
      <c r="B1494" s="77"/>
      <c r="C1494" s="455" t="s">
        <v>383</v>
      </c>
      <c r="D1494" s="456"/>
      <c r="E1494" s="456"/>
      <c r="F1494" s="77" t="s">
        <v>135</v>
      </c>
      <c r="G1494" s="442">
        <v>1475</v>
      </c>
      <c r="H1494" s="456"/>
    </row>
    <row r="1495" spans="1:8" ht="24.95" customHeight="1">
      <c r="A1495" s="442" t="s">
        <v>136</v>
      </c>
      <c r="B1495" s="439"/>
      <c r="C1495" s="439"/>
      <c r="D1495" s="439"/>
      <c r="E1495" s="439"/>
      <c r="F1495" s="439"/>
      <c r="G1495" s="439"/>
      <c r="H1495" s="439"/>
    </row>
    <row r="1496" spans="1:8" ht="24.95" customHeight="1">
      <c r="A1496" s="442" t="s">
        <v>119</v>
      </c>
      <c r="B1496" s="439"/>
      <c r="C1496" s="439"/>
      <c r="D1496" s="439"/>
      <c r="E1496" s="439"/>
      <c r="F1496" s="439"/>
      <c r="G1496" s="439"/>
      <c r="H1496" s="439"/>
    </row>
    <row r="1497" spans="1:8" ht="24.95" customHeight="1">
      <c r="A1497" s="450" t="s">
        <v>63</v>
      </c>
      <c r="B1497" s="450" t="s">
        <v>64</v>
      </c>
      <c r="C1497" s="451" t="s">
        <v>121</v>
      </c>
      <c r="D1497" s="451" t="s">
        <v>137</v>
      </c>
      <c r="E1497" s="451" t="s">
        <v>123</v>
      </c>
      <c r="F1497" s="451" t="s">
        <v>124</v>
      </c>
      <c r="G1497" s="451" t="s">
        <v>125</v>
      </c>
      <c r="H1497" s="451" t="s">
        <v>12</v>
      </c>
    </row>
    <row r="1498" spans="1:8" ht="24.95" customHeight="1">
      <c r="A1498" s="439"/>
      <c r="B1498" s="439"/>
      <c r="C1498" s="452"/>
      <c r="D1498" s="452"/>
      <c r="E1498" s="452"/>
      <c r="F1498" s="452"/>
      <c r="G1498" s="452"/>
      <c r="H1498" s="452"/>
    </row>
    <row r="1499" spans="1:8" ht="24.95" customHeight="1">
      <c r="A1499" s="439"/>
      <c r="B1499" s="439"/>
      <c r="C1499" s="452"/>
      <c r="D1499" s="452"/>
      <c r="E1499" s="452"/>
      <c r="F1499" s="452"/>
      <c r="G1499" s="452"/>
      <c r="H1499" s="452"/>
    </row>
    <row r="1500" spans="1:8" ht="24.95" customHeight="1">
      <c r="A1500" s="79">
        <v>1</v>
      </c>
      <c r="B1500" s="78" t="s">
        <v>5</v>
      </c>
      <c r="C1500" s="85">
        <v>6.5</v>
      </c>
      <c r="D1500" s="85">
        <v>5</v>
      </c>
      <c r="E1500" s="85">
        <v>4</v>
      </c>
      <c r="F1500" s="85">
        <v>49</v>
      </c>
      <c r="G1500" s="105">
        <f t="shared" ref="G1500:G1503" si="67">C1500+D1500+E1500+F1500</f>
        <v>64.5</v>
      </c>
      <c r="H1500" s="83" t="str">
        <f t="shared" ref="H1500:H1503" si="68">IF(G1500&gt;=91,"A1",IF(G1500&gt;=81,"A2",IF(G1500&gt;=71,"B1",IF(G1500&gt;=61,"B2",IF(G1500&gt;=51,"C1",IF(G1500&gt;=41,"C2",IF(G1500&gt;=33,"D","E")))))))</f>
        <v>B2</v>
      </c>
    </row>
    <row r="1501" spans="1:8" ht="24.95" customHeight="1">
      <c r="A1501" s="79">
        <v>2</v>
      </c>
      <c r="B1501" s="78" t="s">
        <v>6</v>
      </c>
      <c r="C1501" s="85">
        <v>8</v>
      </c>
      <c r="D1501" s="85">
        <v>5</v>
      </c>
      <c r="E1501" s="85">
        <v>4</v>
      </c>
      <c r="F1501" s="85">
        <v>48</v>
      </c>
      <c r="G1501" s="87">
        <f t="shared" si="67"/>
        <v>65</v>
      </c>
      <c r="H1501" s="83" t="str">
        <f t="shared" si="68"/>
        <v>B2</v>
      </c>
    </row>
    <row r="1502" spans="1:8" ht="24.95" customHeight="1">
      <c r="A1502" s="79">
        <v>3</v>
      </c>
      <c r="B1502" s="78" t="s">
        <v>7</v>
      </c>
      <c r="C1502" s="85">
        <v>9.5</v>
      </c>
      <c r="D1502" s="85">
        <v>5</v>
      </c>
      <c r="E1502" s="85">
        <v>4</v>
      </c>
      <c r="F1502" s="107" t="s">
        <v>384</v>
      </c>
      <c r="G1502" s="105"/>
      <c r="H1502" s="83"/>
    </row>
    <row r="1503" spans="1:8" ht="24.95" customHeight="1">
      <c r="A1503" s="79">
        <v>4</v>
      </c>
      <c r="B1503" s="78" t="s">
        <v>8</v>
      </c>
      <c r="C1503" s="85">
        <v>8.25</v>
      </c>
      <c r="D1503" s="85">
        <v>5</v>
      </c>
      <c r="E1503" s="85">
        <v>4</v>
      </c>
      <c r="F1503" s="85">
        <v>51</v>
      </c>
      <c r="G1503" s="82">
        <f t="shared" si="67"/>
        <v>68.25</v>
      </c>
      <c r="H1503" s="83" t="str">
        <f t="shared" si="68"/>
        <v>B2</v>
      </c>
    </row>
    <row r="1504" spans="1:8" ht="24.95" customHeight="1">
      <c r="A1504" s="79">
        <v>5</v>
      </c>
      <c r="B1504" s="88" t="s">
        <v>224</v>
      </c>
      <c r="C1504" s="79"/>
      <c r="D1504" s="89"/>
      <c r="E1504" s="90"/>
      <c r="F1504" s="79" t="s">
        <v>220</v>
      </c>
      <c r="G1504" s="87"/>
      <c r="H1504" s="83"/>
    </row>
    <row r="1505" spans="1:8" ht="24.95" customHeight="1">
      <c r="A1505" s="79">
        <v>6</v>
      </c>
      <c r="B1505" s="77" t="s">
        <v>138</v>
      </c>
      <c r="C1505" s="91"/>
      <c r="D1505" s="91"/>
      <c r="E1505" s="91"/>
      <c r="F1505" s="83" t="s">
        <v>290</v>
      </c>
      <c r="G1505" s="87"/>
      <c r="H1505" s="83"/>
    </row>
    <row r="1506" spans="1:8" ht="24.95" customHeight="1">
      <c r="A1506" s="79">
        <v>7</v>
      </c>
      <c r="B1506" s="77" t="s">
        <v>139</v>
      </c>
      <c r="C1506" s="91"/>
      <c r="D1506" s="91"/>
      <c r="E1506" s="91"/>
      <c r="F1506" s="83" t="s">
        <v>290</v>
      </c>
      <c r="G1506" s="87"/>
      <c r="H1506" s="83"/>
    </row>
    <row r="1507" spans="1:8" ht="24.95" customHeight="1">
      <c r="A1507" s="77" t="s">
        <v>10</v>
      </c>
      <c r="B1507" s="77"/>
      <c r="C1507" s="91"/>
      <c r="D1507" s="91"/>
      <c r="E1507" s="91"/>
      <c r="F1507" s="83"/>
      <c r="G1507" s="82">
        <f>SUM(G1500:G1504)</f>
        <v>197.75</v>
      </c>
      <c r="H1507" s="83"/>
    </row>
    <row r="1508" spans="1:8" ht="24.95" customHeight="1">
      <c r="A1508" s="77" t="s">
        <v>140</v>
      </c>
      <c r="B1508" s="77"/>
      <c r="C1508" s="91"/>
      <c r="D1508" s="91"/>
      <c r="E1508" s="91"/>
      <c r="F1508" s="83"/>
      <c r="G1508" s="82">
        <f>G1507/450*100</f>
        <v>43.94444444444445</v>
      </c>
      <c r="H1508" s="83" t="str">
        <f>IF(G1508&gt;=91,"A1",IF(G1508&gt;=81,"A2",IF(G1508&gt;=71,"B1",IF(G1508&gt;=61,"B2",IF(G1508&gt;=51,"C1",IF(G1508&gt;=41,"C2",IF(G1508&gt;=33,"D","E")))))))</f>
        <v>C2</v>
      </c>
    </row>
    <row r="1509" spans="1:8" ht="24.95" customHeight="1">
      <c r="A1509" s="448" t="s">
        <v>287</v>
      </c>
      <c r="B1509" s="439"/>
      <c r="C1509" s="439"/>
      <c r="D1509" s="439"/>
      <c r="E1509" s="439"/>
      <c r="F1509" s="439"/>
      <c r="G1509" s="439"/>
      <c r="H1509" s="439"/>
    </row>
    <row r="1510" spans="1:8" ht="24.95" customHeight="1">
      <c r="A1510" s="449" t="s">
        <v>227</v>
      </c>
      <c r="B1510" s="449"/>
      <c r="C1510" s="449"/>
      <c r="D1510" s="449"/>
      <c r="E1510" s="449"/>
      <c r="F1510" s="449"/>
      <c r="G1510" s="449"/>
      <c r="H1510" s="449"/>
    </row>
    <row r="1511" spans="1:8" ht="24.95" customHeight="1">
      <c r="A1511" s="445" t="s">
        <v>228</v>
      </c>
      <c r="B1511" s="445"/>
      <c r="C1511" s="445"/>
      <c r="D1511" s="445"/>
      <c r="E1511" s="445"/>
      <c r="F1511" s="445"/>
      <c r="G1511" s="445"/>
      <c r="H1511" s="445"/>
    </row>
    <row r="1512" spans="1:8" ht="24.95" customHeight="1">
      <c r="A1512" s="445" t="s">
        <v>229</v>
      </c>
      <c r="B1512" s="445"/>
      <c r="C1512" s="445"/>
      <c r="D1512" s="445"/>
      <c r="E1512" s="445"/>
      <c r="F1512" s="445"/>
      <c r="G1512" s="445" t="s">
        <v>230</v>
      </c>
      <c r="H1512" s="445"/>
    </row>
    <row r="1513" spans="1:8" ht="24.95" customHeight="1">
      <c r="A1513" s="92" t="s">
        <v>231</v>
      </c>
      <c r="B1513" s="92"/>
      <c r="C1513" s="92"/>
      <c r="D1513" s="92"/>
      <c r="E1513" s="92"/>
      <c r="F1513" s="93"/>
      <c r="G1513" s="93" t="s">
        <v>232</v>
      </c>
      <c r="H1513" s="93"/>
    </row>
    <row r="1514" spans="1:8" ht="24.95" customHeight="1">
      <c r="A1514" s="445" t="s">
        <v>233</v>
      </c>
      <c r="B1514" s="445"/>
      <c r="C1514" s="445"/>
      <c r="D1514" s="445"/>
      <c r="E1514" s="445"/>
      <c r="F1514" s="445"/>
      <c r="G1514" s="94"/>
      <c r="H1514" s="94"/>
    </row>
    <row r="1515" spans="1:8" ht="24.95" customHeight="1">
      <c r="A1515" s="445" t="s">
        <v>229</v>
      </c>
      <c r="B1515" s="445"/>
      <c r="C1515" s="445"/>
      <c r="D1515" s="445"/>
      <c r="E1515" s="445"/>
      <c r="F1515" s="445"/>
      <c r="G1515" s="445" t="s">
        <v>230</v>
      </c>
      <c r="H1515" s="445"/>
    </row>
    <row r="1516" spans="1:8" ht="24.95" customHeight="1">
      <c r="A1516" s="447" t="s">
        <v>234</v>
      </c>
      <c r="B1516" s="447"/>
      <c r="C1516" s="447"/>
      <c r="D1516" s="447"/>
      <c r="E1516" s="447"/>
      <c r="F1516" s="447"/>
      <c r="G1516" s="94" t="s">
        <v>232</v>
      </c>
      <c r="H1516" s="94"/>
    </row>
    <row r="1517" spans="1:8" ht="24.95" customHeight="1">
      <c r="A1517" s="447" t="s">
        <v>235</v>
      </c>
      <c r="B1517" s="447"/>
      <c r="C1517" s="447"/>
      <c r="D1517" s="447"/>
      <c r="E1517" s="447"/>
      <c r="F1517" s="447"/>
      <c r="G1517" s="93" t="s">
        <v>236</v>
      </c>
      <c r="H1517" s="93"/>
    </row>
    <row r="1518" spans="1:8" ht="24.95" customHeight="1">
      <c r="A1518" s="447" t="s">
        <v>237</v>
      </c>
      <c r="B1518" s="447"/>
      <c r="C1518" s="447"/>
      <c r="D1518" s="447"/>
      <c r="E1518" s="447"/>
      <c r="F1518" s="447"/>
      <c r="G1518" s="93" t="s">
        <v>232</v>
      </c>
      <c r="H1518" s="93"/>
    </row>
    <row r="1519" spans="1:8" ht="24.95" customHeight="1">
      <c r="A1519" s="447" t="s">
        <v>238</v>
      </c>
      <c r="B1519" s="447"/>
      <c r="C1519" s="447"/>
      <c r="D1519" s="447"/>
      <c r="E1519" s="447"/>
      <c r="F1519" s="447"/>
      <c r="G1519" s="93" t="s">
        <v>232</v>
      </c>
      <c r="H1519" s="93"/>
    </row>
    <row r="1520" spans="1:8" ht="24.95" customHeight="1">
      <c r="A1520" s="445" t="s">
        <v>239</v>
      </c>
      <c r="B1520" s="445"/>
      <c r="C1520" s="445"/>
      <c r="D1520" s="445"/>
      <c r="E1520" s="445"/>
      <c r="F1520" s="445"/>
      <c r="G1520" s="445"/>
      <c r="H1520" s="445"/>
    </row>
    <row r="1521" spans="1:8" ht="24.95" customHeight="1">
      <c r="A1521" s="445" t="s">
        <v>229</v>
      </c>
      <c r="B1521" s="445"/>
      <c r="C1521" s="445"/>
      <c r="D1521" s="445"/>
      <c r="E1521" s="445"/>
      <c r="F1521" s="445"/>
      <c r="G1521" s="445"/>
      <c r="H1521" s="445"/>
    </row>
    <row r="1522" spans="1:8" ht="24.95" customHeight="1">
      <c r="A1522" s="92" t="s">
        <v>240</v>
      </c>
      <c r="B1522" s="445" t="s">
        <v>385</v>
      </c>
      <c r="C1522" s="445"/>
      <c r="D1522" s="445"/>
      <c r="E1522" s="445"/>
      <c r="F1522" s="445"/>
      <c r="G1522" s="445"/>
      <c r="H1522" s="445"/>
    </row>
    <row r="1523" spans="1:8" ht="24.95" customHeight="1">
      <c r="A1523" s="96" t="s">
        <v>195</v>
      </c>
      <c r="B1523" s="443" t="s">
        <v>242</v>
      </c>
      <c r="C1523" s="444"/>
      <c r="D1523" s="444"/>
      <c r="E1523" s="444"/>
      <c r="F1523" s="444"/>
      <c r="G1523" s="444"/>
      <c r="H1523" s="444"/>
    </row>
    <row r="1524" spans="1:8" ht="24.95" customHeight="1">
      <c r="A1524" s="445" t="s">
        <v>243</v>
      </c>
      <c r="B1524" s="445"/>
      <c r="C1524" s="445"/>
      <c r="D1524" s="445"/>
      <c r="E1524" s="96"/>
      <c r="F1524" s="97"/>
      <c r="G1524" s="94" t="s">
        <v>244</v>
      </c>
      <c r="H1524" s="97"/>
    </row>
    <row r="1525" spans="1:8" ht="40.5" customHeight="1">
      <c r="A1525" s="98" t="s">
        <v>245</v>
      </c>
      <c r="B1525" s="99" t="s">
        <v>12</v>
      </c>
      <c r="C1525" s="100" t="s">
        <v>245</v>
      </c>
      <c r="D1525" s="99" t="s">
        <v>12</v>
      </c>
      <c r="E1525" s="101"/>
      <c r="F1525" s="446" t="s">
        <v>246</v>
      </c>
      <c r="G1525" s="446"/>
      <c r="H1525" s="102" t="s">
        <v>12</v>
      </c>
    </row>
    <row r="1526" spans="1:8" ht="24.95" customHeight="1">
      <c r="A1526" s="103" t="s">
        <v>247</v>
      </c>
      <c r="B1526" s="103" t="s">
        <v>221</v>
      </c>
      <c r="C1526" s="103" t="s">
        <v>248</v>
      </c>
      <c r="D1526" s="103" t="s">
        <v>249</v>
      </c>
      <c r="E1526" s="97"/>
      <c r="F1526" s="437">
        <v>3</v>
      </c>
      <c r="G1526" s="437"/>
      <c r="H1526" s="103" t="s">
        <v>236</v>
      </c>
    </row>
    <row r="1527" spans="1:8" ht="24.95" customHeight="1">
      <c r="A1527" s="103" t="s">
        <v>250</v>
      </c>
      <c r="B1527" s="103" t="s">
        <v>251</v>
      </c>
      <c r="C1527" s="103" t="s">
        <v>252</v>
      </c>
      <c r="D1527" s="103" t="s">
        <v>253</v>
      </c>
      <c r="E1527" s="97"/>
      <c r="F1527" s="437">
        <v>2</v>
      </c>
      <c r="G1527" s="437"/>
      <c r="H1527" s="103" t="s">
        <v>232</v>
      </c>
    </row>
    <row r="1528" spans="1:8" ht="24.95" customHeight="1">
      <c r="A1528" s="103" t="s">
        <v>254</v>
      </c>
      <c r="B1528" s="103" t="s">
        <v>255</v>
      </c>
      <c r="C1528" s="103" t="s">
        <v>256</v>
      </c>
      <c r="D1528" s="103" t="s">
        <v>257</v>
      </c>
      <c r="E1528" s="97"/>
      <c r="F1528" s="437">
        <v>1</v>
      </c>
      <c r="G1528" s="437"/>
      <c r="H1528" s="103" t="s">
        <v>258</v>
      </c>
    </row>
    <row r="1529" spans="1:8" ht="24.95" customHeight="1">
      <c r="A1529" s="103" t="s">
        <v>259</v>
      </c>
      <c r="B1529" s="103" t="s">
        <v>260</v>
      </c>
      <c r="C1529" s="103" t="s">
        <v>261</v>
      </c>
      <c r="D1529" s="103" t="s">
        <v>262</v>
      </c>
      <c r="E1529" s="104"/>
      <c r="F1529" s="437"/>
      <c r="G1529" s="437"/>
      <c r="H1529" s="104"/>
    </row>
    <row r="1530" spans="1:8" ht="65.25" customHeight="1">
      <c r="A1530" s="438">
        <v>45206</v>
      </c>
      <c r="B1530" s="439"/>
      <c r="C1530" s="440" t="s">
        <v>141</v>
      </c>
      <c r="D1530" s="441"/>
      <c r="E1530" s="441"/>
      <c r="F1530" s="441"/>
      <c r="G1530" s="442" t="s">
        <v>142</v>
      </c>
      <c r="H1530" s="439"/>
    </row>
    <row r="1531" spans="1:8" ht="24.95" customHeight="1">
      <c r="A1531" s="442" t="s">
        <v>49</v>
      </c>
      <c r="B1531" s="456"/>
      <c r="C1531" s="456"/>
      <c r="D1531" s="456"/>
      <c r="E1531" s="456"/>
      <c r="F1531" s="456"/>
      <c r="G1531" s="456"/>
      <c r="H1531" s="456"/>
    </row>
    <row r="1532" spans="1:8" ht="24.95" customHeight="1">
      <c r="A1532" s="442" t="s">
        <v>50</v>
      </c>
      <c r="B1532" s="456"/>
      <c r="C1532" s="456"/>
      <c r="D1532" s="456"/>
      <c r="E1532" s="456"/>
      <c r="F1532" s="456"/>
      <c r="G1532" s="456"/>
      <c r="H1532" s="456"/>
    </row>
    <row r="1533" spans="1:8" ht="24.95" customHeight="1">
      <c r="A1533" s="442" t="s">
        <v>51</v>
      </c>
      <c r="B1533" s="456"/>
      <c r="C1533" s="456"/>
      <c r="D1533" s="456"/>
      <c r="E1533" s="456"/>
      <c r="F1533" s="456"/>
      <c r="G1533" s="456"/>
      <c r="H1533" s="456"/>
    </row>
    <row r="1534" spans="1:8" ht="24.95" customHeight="1">
      <c r="A1534" s="442" t="s">
        <v>130</v>
      </c>
      <c r="B1534" s="456"/>
      <c r="C1534" s="456"/>
      <c r="D1534" s="456"/>
      <c r="E1534" s="456"/>
      <c r="F1534" s="456"/>
      <c r="G1534" s="456"/>
      <c r="H1534" s="456"/>
    </row>
    <row r="1535" spans="1:8" ht="24.95" customHeight="1">
      <c r="A1535" s="442" t="s">
        <v>131</v>
      </c>
      <c r="B1535" s="456"/>
      <c r="C1535" s="456"/>
      <c r="D1535" s="456"/>
      <c r="E1535" s="456"/>
      <c r="F1535" s="456"/>
      <c r="G1535" s="456"/>
      <c r="H1535" s="456"/>
    </row>
    <row r="1536" spans="1:8" ht="24.95" customHeight="1">
      <c r="A1536" s="453" t="s">
        <v>55</v>
      </c>
      <c r="B1536" s="454"/>
      <c r="C1536" s="455" t="s">
        <v>56</v>
      </c>
      <c r="D1536" s="456"/>
      <c r="E1536" s="456"/>
      <c r="F1536" s="77"/>
      <c r="G1536" s="442"/>
      <c r="H1536" s="456"/>
    </row>
    <row r="1537" spans="1:8" ht="24.95" customHeight="1">
      <c r="A1537" s="453" t="s">
        <v>4</v>
      </c>
      <c r="B1537" s="454"/>
      <c r="C1537" s="455" t="s">
        <v>386</v>
      </c>
      <c r="D1537" s="456"/>
      <c r="E1537" s="456"/>
      <c r="F1537" s="78" t="s">
        <v>132</v>
      </c>
      <c r="G1537" s="442">
        <v>35</v>
      </c>
      <c r="H1537" s="456"/>
    </row>
    <row r="1538" spans="1:8" ht="24.95" customHeight="1">
      <c r="A1538" s="453" t="s">
        <v>133</v>
      </c>
      <c r="B1538" s="454"/>
      <c r="C1538" s="455" t="s">
        <v>387</v>
      </c>
      <c r="D1538" s="456"/>
      <c r="E1538" s="456"/>
      <c r="F1538" s="77"/>
      <c r="G1538" s="442"/>
      <c r="H1538" s="456"/>
    </row>
    <row r="1539" spans="1:8" ht="24.95" customHeight="1">
      <c r="A1539" s="77" t="s">
        <v>134</v>
      </c>
      <c r="B1539" s="77"/>
      <c r="C1539" s="455" t="s">
        <v>388</v>
      </c>
      <c r="D1539" s="456"/>
      <c r="E1539" s="456"/>
      <c r="F1539" s="77" t="s">
        <v>135</v>
      </c>
      <c r="G1539" s="442">
        <v>1589</v>
      </c>
      <c r="H1539" s="456"/>
    </row>
    <row r="1540" spans="1:8" ht="24.95" customHeight="1">
      <c r="A1540" s="442" t="s">
        <v>136</v>
      </c>
      <c r="B1540" s="439"/>
      <c r="C1540" s="439"/>
      <c r="D1540" s="439"/>
      <c r="E1540" s="439"/>
      <c r="F1540" s="439"/>
      <c r="G1540" s="439"/>
      <c r="H1540" s="439"/>
    </row>
    <row r="1541" spans="1:8" ht="24.95" customHeight="1">
      <c r="A1541" s="442" t="s">
        <v>119</v>
      </c>
      <c r="B1541" s="439"/>
      <c r="C1541" s="439"/>
      <c r="D1541" s="439"/>
      <c r="E1541" s="439"/>
      <c r="F1541" s="439"/>
      <c r="G1541" s="439"/>
      <c r="H1541" s="439"/>
    </row>
    <row r="1542" spans="1:8" ht="24.95" customHeight="1">
      <c r="A1542" s="450" t="s">
        <v>63</v>
      </c>
      <c r="B1542" s="450" t="s">
        <v>64</v>
      </c>
      <c r="C1542" s="451" t="s">
        <v>121</v>
      </c>
      <c r="D1542" s="451" t="s">
        <v>137</v>
      </c>
      <c r="E1542" s="451" t="s">
        <v>123</v>
      </c>
      <c r="F1542" s="451" t="s">
        <v>124</v>
      </c>
      <c r="G1542" s="451" t="s">
        <v>125</v>
      </c>
      <c r="H1542" s="451" t="s">
        <v>12</v>
      </c>
    </row>
    <row r="1543" spans="1:8" ht="24.95" customHeight="1">
      <c r="A1543" s="439"/>
      <c r="B1543" s="439"/>
      <c r="C1543" s="452"/>
      <c r="D1543" s="452"/>
      <c r="E1543" s="452"/>
      <c r="F1543" s="452"/>
      <c r="G1543" s="452"/>
      <c r="H1543" s="452"/>
    </row>
    <row r="1544" spans="1:8" ht="24.95" customHeight="1">
      <c r="A1544" s="439"/>
      <c r="B1544" s="439"/>
      <c r="C1544" s="452"/>
      <c r="D1544" s="452"/>
      <c r="E1544" s="452"/>
      <c r="F1544" s="452"/>
      <c r="G1544" s="452"/>
      <c r="H1544" s="452"/>
    </row>
    <row r="1545" spans="1:8" ht="24.95" customHeight="1">
      <c r="A1545" s="79">
        <v>1</v>
      </c>
      <c r="B1545" s="78" t="s">
        <v>5</v>
      </c>
      <c r="C1545" s="85">
        <v>7</v>
      </c>
      <c r="D1545" s="85">
        <v>5</v>
      </c>
      <c r="E1545" s="85">
        <v>4</v>
      </c>
      <c r="F1545" s="85">
        <v>50</v>
      </c>
      <c r="G1545" s="87">
        <f t="shared" ref="G1545:G1549" si="69">C1545+D1545+E1545+F1545</f>
        <v>66</v>
      </c>
      <c r="H1545" s="83" t="str">
        <f t="shared" ref="H1545:H1548" si="70">IF(G1545&gt;=91,"A1",IF(G1545&gt;=81,"A2",IF(G1545&gt;=71,"B1",IF(G1545&gt;=61,"B2",IF(G1545&gt;=51,"C1",IF(G1545&gt;=41,"C2",IF(G1545&gt;=33,"D","E")))))))</f>
        <v>B2</v>
      </c>
    </row>
    <row r="1546" spans="1:8" ht="24.95" customHeight="1">
      <c r="A1546" s="79">
        <v>2</v>
      </c>
      <c r="B1546" s="78" t="s">
        <v>6</v>
      </c>
      <c r="C1546" s="85">
        <v>7</v>
      </c>
      <c r="D1546" s="85">
        <v>5</v>
      </c>
      <c r="E1546" s="85">
        <v>4</v>
      </c>
      <c r="F1546" s="85">
        <v>69</v>
      </c>
      <c r="G1546" s="87">
        <f t="shared" si="69"/>
        <v>85</v>
      </c>
      <c r="H1546" s="83" t="str">
        <f t="shared" si="70"/>
        <v>A2</v>
      </c>
    </row>
    <row r="1547" spans="1:8" ht="24.95" customHeight="1">
      <c r="A1547" s="79">
        <v>3</v>
      </c>
      <c r="B1547" s="78" t="s">
        <v>7</v>
      </c>
      <c r="C1547" s="85">
        <v>8</v>
      </c>
      <c r="D1547" s="85">
        <v>5</v>
      </c>
      <c r="E1547" s="85">
        <v>4</v>
      </c>
      <c r="F1547" s="85">
        <v>72</v>
      </c>
      <c r="G1547" s="87">
        <f t="shared" si="69"/>
        <v>89</v>
      </c>
      <c r="H1547" s="83" t="str">
        <f t="shared" si="70"/>
        <v>A2</v>
      </c>
    </row>
    <row r="1548" spans="1:8" ht="24.95" customHeight="1">
      <c r="A1548" s="79">
        <v>4</v>
      </c>
      <c r="B1548" s="78" t="s">
        <v>8</v>
      </c>
      <c r="C1548" s="85">
        <v>7</v>
      </c>
      <c r="D1548" s="85">
        <v>5</v>
      </c>
      <c r="E1548" s="85">
        <v>4</v>
      </c>
      <c r="F1548" s="85">
        <v>64</v>
      </c>
      <c r="G1548" s="87">
        <f t="shared" si="69"/>
        <v>80</v>
      </c>
      <c r="H1548" s="83" t="str">
        <f t="shared" si="70"/>
        <v>B1</v>
      </c>
    </row>
    <row r="1549" spans="1:8" ht="24.95" customHeight="1">
      <c r="A1549" s="79">
        <v>5</v>
      </c>
      <c r="B1549" s="88" t="s">
        <v>224</v>
      </c>
      <c r="C1549" s="79"/>
      <c r="D1549" s="89"/>
      <c r="E1549" s="90"/>
      <c r="F1549" s="79">
        <v>34.5</v>
      </c>
      <c r="G1549" s="105">
        <f t="shared" si="69"/>
        <v>34.5</v>
      </c>
      <c r="H1549" s="83"/>
    </row>
    <row r="1550" spans="1:8" ht="24.95" customHeight="1">
      <c r="A1550" s="79">
        <v>6</v>
      </c>
      <c r="B1550" s="77" t="s">
        <v>138</v>
      </c>
      <c r="C1550" s="91"/>
      <c r="D1550" s="91"/>
      <c r="E1550" s="91"/>
      <c r="F1550" s="83" t="s">
        <v>290</v>
      </c>
      <c r="G1550" s="87"/>
      <c r="H1550" s="83"/>
    </row>
    <row r="1551" spans="1:8" ht="24.95" customHeight="1">
      <c r="A1551" s="79">
        <v>7</v>
      </c>
      <c r="B1551" s="77" t="s">
        <v>139</v>
      </c>
      <c r="C1551" s="91"/>
      <c r="D1551" s="91"/>
      <c r="E1551" s="91"/>
      <c r="F1551" s="83" t="s">
        <v>290</v>
      </c>
      <c r="G1551" s="87"/>
      <c r="H1551" s="83"/>
    </row>
    <row r="1552" spans="1:8" ht="24.95" customHeight="1">
      <c r="A1552" s="77" t="s">
        <v>10</v>
      </c>
      <c r="B1552" s="77"/>
      <c r="C1552" s="91"/>
      <c r="D1552" s="91"/>
      <c r="E1552" s="91"/>
      <c r="F1552" s="83"/>
      <c r="G1552" s="82">
        <f>SUM(G1545:G1549)</f>
        <v>354.5</v>
      </c>
      <c r="H1552" s="83"/>
    </row>
    <row r="1553" spans="1:8" ht="24.95" customHeight="1">
      <c r="A1553" s="77" t="s">
        <v>140</v>
      </c>
      <c r="B1553" s="77"/>
      <c r="C1553" s="91"/>
      <c r="D1553" s="91"/>
      <c r="E1553" s="91"/>
      <c r="F1553" s="83"/>
      <c r="G1553" s="82">
        <f>G1552/450*100</f>
        <v>78.777777777777786</v>
      </c>
      <c r="H1553" s="83" t="str">
        <f>IF(G1553&gt;=91,"A1",IF(G1553&gt;=81,"A2",IF(G1553&gt;=71,"B1",IF(G1553&gt;=61,"B2",IF(G1553&gt;=51,"C1",IF(G1553&gt;=41,"C2",IF(G1553&gt;=33,"D","E")))))))</f>
        <v>B1</v>
      </c>
    </row>
    <row r="1554" spans="1:8" ht="24.95" customHeight="1">
      <c r="A1554" s="448" t="s">
        <v>287</v>
      </c>
      <c r="B1554" s="439"/>
      <c r="C1554" s="439"/>
      <c r="D1554" s="439"/>
      <c r="E1554" s="439"/>
      <c r="F1554" s="439"/>
      <c r="G1554" s="439"/>
      <c r="H1554" s="439"/>
    </row>
    <row r="1555" spans="1:8" ht="24.95" customHeight="1">
      <c r="A1555" s="449" t="s">
        <v>227</v>
      </c>
      <c r="B1555" s="449"/>
      <c r="C1555" s="449"/>
      <c r="D1555" s="449"/>
      <c r="E1555" s="449"/>
      <c r="F1555" s="449"/>
      <c r="G1555" s="449"/>
      <c r="H1555" s="449"/>
    </row>
    <row r="1556" spans="1:8" ht="24.95" customHeight="1">
      <c r="A1556" s="445" t="s">
        <v>228</v>
      </c>
      <c r="B1556" s="445"/>
      <c r="C1556" s="445"/>
      <c r="D1556" s="445"/>
      <c r="E1556" s="445"/>
      <c r="F1556" s="445"/>
      <c r="G1556" s="445"/>
      <c r="H1556" s="445"/>
    </row>
    <row r="1557" spans="1:8" ht="24.95" customHeight="1">
      <c r="A1557" s="445" t="s">
        <v>229</v>
      </c>
      <c r="B1557" s="445"/>
      <c r="C1557" s="445"/>
      <c r="D1557" s="445"/>
      <c r="E1557" s="445"/>
      <c r="F1557" s="445"/>
      <c r="G1557" s="445" t="s">
        <v>230</v>
      </c>
      <c r="H1557" s="445"/>
    </row>
    <row r="1558" spans="1:8" ht="24.95" customHeight="1">
      <c r="A1558" s="92" t="s">
        <v>231</v>
      </c>
      <c r="B1558" s="92"/>
      <c r="C1558" s="92"/>
      <c r="D1558" s="92"/>
      <c r="E1558" s="92"/>
      <c r="F1558" s="93"/>
      <c r="G1558" s="93" t="s">
        <v>232</v>
      </c>
      <c r="H1558" s="93"/>
    </row>
    <row r="1559" spans="1:8" ht="24.95" customHeight="1">
      <c r="A1559" s="445" t="s">
        <v>233</v>
      </c>
      <c r="B1559" s="445"/>
      <c r="C1559" s="445"/>
      <c r="D1559" s="445"/>
      <c r="E1559" s="445"/>
      <c r="F1559" s="445"/>
      <c r="G1559" s="94"/>
      <c r="H1559" s="94"/>
    </row>
    <row r="1560" spans="1:8" ht="24.95" customHeight="1">
      <c r="A1560" s="445" t="s">
        <v>229</v>
      </c>
      <c r="B1560" s="445"/>
      <c r="C1560" s="445"/>
      <c r="D1560" s="445"/>
      <c r="E1560" s="445"/>
      <c r="F1560" s="445"/>
      <c r="G1560" s="445" t="s">
        <v>230</v>
      </c>
      <c r="H1560" s="445"/>
    </row>
    <row r="1561" spans="1:8" ht="24.95" customHeight="1">
      <c r="A1561" s="447" t="s">
        <v>234</v>
      </c>
      <c r="B1561" s="447"/>
      <c r="C1561" s="447"/>
      <c r="D1561" s="447"/>
      <c r="E1561" s="447"/>
      <c r="F1561" s="447"/>
      <c r="G1561" s="94" t="s">
        <v>236</v>
      </c>
      <c r="H1561" s="94"/>
    </row>
    <row r="1562" spans="1:8" ht="24.95" customHeight="1">
      <c r="A1562" s="447" t="s">
        <v>235</v>
      </c>
      <c r="B1562" s="447"/>
      <c r="C1562" s="447"/>
      <c r="D1562" s="447"/>
      <c r="E1562" s="447"/>
      <c r="F1562" s="447"/>
      <c r="G1562" s="95" t="s">
        <v>236</v>
      </c>
      <c r="H1562" s="93"/>
    </row>
    <row r="1563" spans="1:8" ht="24.95" customHeight="1">
      <c r="A1563" s="447" t="s">
        <v>237</v>
      </c>
      <c r="B1563" s="447"/>
      <c r="C1563" s="447"/>
      <c r="D1563" s="447"/>
      <c r="E1563" s="447"/>
      <c r="F1563" s="447"/>
      <c r="G1563" s="95" t="s">
        <v>232</v>
      </c>
      <c r="H1563" s="93"/>
    </row>
    <row r="1564" spans="1:8" ht="24.95" customHeight="1">
      <c r="A1564" s="447" t="s">
        <v>238</v>
      </c>
      <c r="B1564" s="447"/>
      <c r="C1564" s="447"/>
      <c r="D1564" s="447"/>
      <c r="E1564" s="447"/>
      <c r="F1564" s="447"/>
      <c r="G1564" s="95" t="s">
        <v>232</v>
      </c>
      <c r="H1564" s="93"/>
    </row>
    <row r="1565" spans="1:8" ht="24.95" customHeight="1">
      <c r="A1565" s="445" t="s">
        <v>239</v>
      </c>
      <c r="B1565" s="445"/>
      <c r="C1565" s="445"/>
      <c r="D1565" s="445"/>
      <c r="E1565" s="445"/>
      <c r="F1565" s="445"/>
      <c r="G1565" s="445"/>
      <c r="H1565" s="445"/>
    </row>
    <row r="1566" spans="1:8" ht="24.95" customHeight="1">
      <c r="A1566" s="445" t="s">
        <v>229</v>
      </c>
      <c r="B1566" s="445"/>
      <c r="C1566" s="445"/>
      <c r="D1566" s="445"/>
      <c r="E1566" s="445"/>
      <c r="F1566" s="445"/>
      <c r="G1566" s="445"/>
      <c r="H1566" s="445"/>
    </row>
    <row r="1567" spans="1:8" ht="24.95" customHeight="1">
      <c r="A1567" s="92" t="s">
        <v>240</v>
      </c>
      <c r="B1567" s="445" t="s">
        <v>389</v>
      </c>
      <c r="C1567" s="445"/>
      <c r="D1567" s="445"/>
      <c r="E1567" s="445"/>
      <c r="F1567" s="445"/>
      <c r="G1567" s="445"/>
      <c r="H1567" s="445"/>
    </row>
    <row r="1568" spans="1:8" ht="24.95" customHeight="1">
      <c r="A1568" s="96" t="s">
        <v>195</v>
      </c>
      <c r="B1568" s="443" t="s">
        <v>242</v>
      </c>
      <c r="C1568" s="444"/>
      <c r="D1568" s="444"/>
      <c r="E1568" s="444"/>
      <c r="F1568" s="444"/>
      <c r="G1568" s="444"/>
      <c r="H1568" s="444"/>
    </row>
    <row r="1569" spans="1:8" ht="24.95" customHeight="1">
      <c r="A1569" s="445" t="s">
        <v>243</v>
      </c>
      <c r="B1569" s="445"/>
      <c r="C1569" s="445"/>
      <c r="D1569" s="445"/>
      <c r="E1569" s="96"/>
      <c r="F1569" s="97"/>
      <c r="G1569" s="94" t="s">
        <v>244</v>
      </c>
      <c r="H1569" s="97"/>
    </row>
    <row r="1570" spans="1:8" ht="40.5" customHeight="1">
      <c r="A1570" s="98" t="s">
        <v>245</v>
      </c>
      <c r="B1570" s="99" t="s">
        <v>12</v>
      </c>
      <c r="C1570" s="100" t="s">
        <v>245</v>
      </c>
      <c r="D1570" s="99" t="s">
        <v>12</v>
      </c>
      <c r="E1570" s="101"/>
      <c r="F1570" s="446" t="s">
        <v>246</v>
      </c>
      <c r="G1570" s="446"/>
      <c r="H1570" s="102" t="s">
        <v>12</v>
      </c>
    </row>
    <row r="1571" spans="1:8" ht="24.95" customHeight="1">
      <c r="A1571" s="103" t="s">
        <v>247</v>
      </c>
      <c r="B1571" s="103" t="s">
        <v>221</v>
      </c>
      <c r="C1571" s="103" t="s">
        <v>248</v>
      </c>
      <c r="D1571" s="103" t="s">
        <v>249</v>
      </c>
      <c r="E1571" s="97"/>
      <c r="F1571" s="437">
        <v>3</v>
      </c>
      <c r="G1571" s="437"/>
      <c r="H1571" s="103" t="s">
        <v>236</v>
      </c>
    </row>
    <row r="1572" spans="1:8" ht="24.95" customHeight="1">
      <c r="A1572" s="103" t="s">
        <v>250</v>
      </c>
      <c r="B1572" s="103" t="s">
        <v>251</v>
      </c>
      <c r="C1572" s="103" t="s">
        <v>252</v>
      </c>
      <c r="D1572" s="103" t="s">
        <v>253</v>
      </c>
      <c r="E1572" s="97"/>
      <c r="F1572" s="437">
        <v>2</v>
      </c>
      <c r="G1572" s="437"/>
      <c r="H1572" s="103" t="s">
        <v>232</v>
      </c>
    </row>
    <row r="1573" spans="1:8" ht="24.95" customHeight="1">
      <c r="A1573" s="103" t="s">
        <v>254</v>
      </c>
      <c r="B1573" s="103" t="s">
        <v>255</v>
      </c>
      <c r="C1573" s="103" t="s">
        <v>256</v>
      </c>
      <c r="D1573" s="103" t="s">
        <v>257</v>
      </c>
      <c r="E1573" s="97"/>
      <c r="F1573" s="437">
        <v>1</v>
      </c>
      <c r="G1573" s="437"/>
      <c r="H1573" s="103" t="s">
        <v>258</v>
      </c>
    </row>
    <row r="1574" spans="1:8" ht="24.95" customHeight="1">
      <c r="A1574" s="103" t="s">
        <v>259</v>
      </c>
      <c r="B1574" s="103" t="s">
        <v>260</v>
      </c>
      <c r="C1574" s="103" t="s">
        <v>261</v>
      </c>
      <c r="D1574" s="103" t="s">
        <v>262</v>
      </c>
      <c r="E1574" s="104"/>
      <c r="F1574" s="437"/>
      <c r="G1574" s="437"/>
      <c r="H1574" s="104"/>
    </row>
    <row r="1575" spans="1:8" ht="49.5" customHeight="1">
      <c r="A1575" s="438">
        <v>45206</v>
      </c>
      <c r="B1575" s="439"/>
      <c r="C1575" s="440" t="s">
        <v>141</v>
      </c>
      <c r="D1575" s="441"/>
      <c r="E1575" s="441"/>
      <c r="F1575" s="441"/>
      <c r="G1575" s="442" t="s">
        <v>142</v>
      </c>
      <c r="H1575" s="439"/>
    </row>
  </sheetData>
  <mergeCells count="1785">
    <mergeCell ref="A24:H24"/>
    <mergeCell ref="C6:E6"/>
    <mergeCell ref="G6:H6"/>
    <mergeCell ref="C7:E7"/>
    <mergeCell ref="G7:H7"/>
    <mergeCell ref="C8:E8"/>
    <mergeCell ref="G8:H8"/>
    <mergeCell ref="A1:H1"/>
    <mergeCell ref="A2:H2"/>
    <mergeCell ref="A3:H3"/>
    <mergeCell ref="A4:H4"/>
    <mergeCell ref="A5:H5"/>
    <mergeCell ref="A36:H36"/>
    <mergeCell ref="B37:H37"/>
    <mergeCell ref="B38:H38"/>
    <mergeCell ref="A39:D39"/>
    <mergeCell ref="F40:G40"/>
    <mergeCell ref="A31:F31"/>
    <mergeCell ref="A32:F32"/>
    <mergeCell ref="A33:F33"/>
    <mergeCell ref="A34:F34"/>
    <mergeCell ref="A35:H35"/>
    <mergeCell ref="A27:F27"/>
    <mergeCell ref="G27:H27"/>
    <mergeCell ref="A29:F29"/>
    <mergeCell ref="A30:F30"/>
    <mergeCell ref="G30:H30"/>
    <mergeCell ref="A6:B6"/>
    <mergeCell ref="A7:B7"/>
    <mergeCell ref="A8:B8"/>
    <mergeCell ref="A25:H25"/>
    <mergeCell ref="A26:H26"/>
    <mergeCell ref="A12:A14"/>
    <mergeCell ref="B12:B14"/>
    <mergeCell ref="C12:C14"/>
    <mergeCell ref="D12:D14"/>
    <mergeCell ref="E12:E14"/>
    <mergeCell ref="F12:F14"/>
    <mergeCell ref="G12:G14"/>
    <mergeCell ref="H12:H14"/>
    <mergeCell ref="C9:E9"/>
    <mergeCell ref="G9:H9"/>
    <mergeCell ref="A10:H10"/>
    <mergeCell ref="A11:H11"/>
    <mergeCell ref="A53:B53"/>
    <mergeCell ref="C53:E53"/>
    <mergeCell ref="G53:H53"/>
    <mergeCell ref="C54:E54"/>
    <mergeCell ref="G54:H54"/>
    <mergeCell ref="A51:B51"/>
    <mergeCell ref="C51:E51"/>
    <mergeCell ref="G51:H51"/>
    <mergeCell ref="A52:B52"/>
    <mergeCell ref="C52:E52"/>
    <mergeCell ref="G52:H52"/>
    <mergeCell ref="A46:H46"/>
    <mergeCell ref="A47:H47"/>
    <mergeCell ref="A48:H48"/>
    <mergeCell ref="A49:H49"/>
    <mergeCell ref="A50:H50"/>
    <mergeCell ref="F41:G41"/>
    <mergeCell ref="F42:G42"/>
    <mergeCell ref="F43:G43"/>
    <mergeCell ref="F44:G44"/>
    <mergeCell ref="A45:B45"/>
    <mergeCell ref="C45:F45"/>
    <mergeCell ref="G45:H45"/>
    <mergeCell ref="A74:F74"/>
    <mergeCell ref="A75:F75"/>
    <mergeCell ref="G75:H75"/>
    <mergeCell ref="A76:F76"/>
    <mergeCell ref="A77:F77"/>
    <mergeCell ref="A69:H69"/>
    <mergeCell ref="A70:H70"/>
    <mergeCell ref="A71:H71"/>
    <mergeCell ref="A72:F72"/>
    <mergeCell ref="G72:H72"/>
    <mergeCell ref="A55:H55"/>
    <mergeCell ref="A56:H56"/>
    <mergeCell ref="A57:A59"/>
    <mergeCell ref="B57:B59"/>
    <mergeCell ref="C57:C59"/>
    <mergeCell ref="D57:D59"/>
    <mergeCell ref="E57:E59"/>
    <mergeCell ref="F57:F59"/>
    <mergeCell ref="G57:G59"/>
    <mergeCell ref="H57:H59"/>
    <mergeCell ref="A91:H91"/>
    <mergeCell ref="A92:H92"/>
    <mergeCell ref="A93:H93"/>
    <mergeCell ref="A94:H94"/>
    <mergeCell ref="A95:H95"/>
    <mergeCell ref="F88:G88"/>
    <mergeCell ref="F89:G89"/>
    <mergeCell ref="A90:B90"/>
    <mergeCell ref="C90:F90"/>
    <mergeCell ref="G90:H90"/>
    <mergeCell ref="B83:H83"/>
    <mergeCell ref="A84:D84"/>
    <mergeCell ref="F85:G85"/>
    <mergeCell ref="F86:G86"/>
    <mergeCell ref="F87:G87"/>
    <mergeCell ref="A78:F78"/>
    <mergeCell ref="A79:F79"/>
    <mergeCell ref="A80:H80"/>
    <mergeCell ref="A81:H81"/>
    <mergeCell ref="B82:H82"/>
    <mergeCell ref="A100:H100"/>
    <mergeCell ref="A101:H101"/>
    <mergeCell ref="A102:A104"/>
    <mergeCell ref="B102:B104"/>
    <mergeCell ref="C102:C104"/>
    <mergeCell ref="D102:D104"/>
    <mergeCell ref="E102:E104"/>
    <mergeCell ref="F102:F104"/>
    <mergeCell ref="G102:G104"/>
    <mergeCell ref="H102:H104"/>
    <mergeCell ref="A98:B98"/>
    <mergeCell ref="C98:E98"/>
    <mergeCell ref="G98:H98"/>
    <mergeCell ref="C99:E99"/>
    <mergeCell ref="G99:H99"/>
    <mergeCell ref="A96:B96"/>
    <mergeCell ref="C96:E96"/>
    <mergeCell ref="G96:H96"/>
    <mergeCell ref="A97:B97"/>
    <mergeCell ref="C97:E97"/>
    <mergeCell ref="G97:H97"/>
    <mergeCell ref="B128:H128"/>
    <mergeCell ref="A129:D129"/>
    <mergeCell ref="F130:G130"/>
    <mergeCell ref="F131:G131"/>
    <mergeCell ref="F132:G132"/>
    <mergeCell ref="A123:F123"/>
    <mergeCell ref="A124:F124"/>
    <mergeCell ref="A125:H125"/>
    <mergeCell ref="A126:H126"/>
    <mergeCell ref="B127:H127"/>
    <mergeCell ref="A119:F119"/>
    <mergeCell ref="A120:F120"/>
    <mergeCell ref="G120:H120"/>
    <mergeCell ref="A121:F121"/>
    <mergeCell ref="A122:F122"/>
    <mergeCell ref="A114:H114"/>
    <mergeCell ref="A115:H115"/>
    <mergeCell ref="A116:H116"/>
    <mergeCell ref="A117:F117"/>
    <mergeCell ref="G117:H117"/>
    <mergeCell ref="A143:B143"/>
    <mergeCell ref="C143:E143"/>
    <mergeCell ref="G143:H143"/>
    <mergeCell ref="C144:E144"/>
    <mergeCell ref="G144:H144"/>
    <mergeCell ref="A141:B141"/>
    <mergeCell ref="C141:E141"/>
    <mergeCell ref="G141:H141"/>
    <mergeCell ref="A142:B142"/>
    <mergeCell ref="C142:E142"/>
    <mergeCell ref="G142:H142"/>
    <mergeCell ref="A136:H136"/>
    <mergeCell ref="A137:H137"/>
    <mergeCell ref="A138:H138"/>
    <mergeCell ref="A139:H139"/>
    <mergeCell ref="A140:H140"/>
    <mergeCell ref="F133:G133"/>
    <mergeCell ref="F134:G134"/>
    <mergeCell ref="A135:B135"/>
    <mergeCell ref="C135:F135"/>
    <mergeCell ref="G135:H135"/>
    <mergeCell ref="A164:F164"/>
    <mergeCell ref="A165:F165"/>
    <mergeCell ref="G165:H165"/>
    <mergeCell ref="A166:F166"/>
    <mergeCell ref="A167:F167"/>
    <mergeCell ref="A159:H159"/>
    <mergeCell ref="A160:H160"/>
    <mergeCell ref="A161:H161"/>
    <mergeCell ref="A162:F162"/>
    <mergeCell ref="G162:H162"/>
    <mergeCell ref="A145:H145"/>
    <mergeCell ref="A146:H146"/>
    <mergeCell ref="A147:A149"/>
    <mergeCell ref="B147:B149"/>
    <mergeCell ref="C147:C149"/>
    <mergeCell ref="D147:D149"/>
    <mergeCell ref="E147:E149"/>
    <mergeCell ref="F147:F149"/>
    <mergeCell ref="G147:G149"/>
    <mergeCell ref="H147:H149"/>
    <mergeCell ref="A181:H181"/>
    <mergeCell ref="A182:H182"/>
    <mergeCell ref="A183:H183"/>
    <mergeCell ref="A184:H184"/>
    <mergeCell ref="A185:H185"/>
    <mergeCell ref="F178:G178"/>
    <mergeCell ref="F179:G179"/>
    <mergeCell ref="A180:B180"/>
    <mergeCell ref="C180:F180"/>
    <mergeCell ref="G180:H180"/>
    <mergeCell ref="B173:H173"/>
    <mergeCell ref="A174:D174"/>
    <mergeCell ref="F175:G175"/>
    <mergeCell ref="F176:G176"/>
    <mergeCell ref="F177:G177"/>
    <mergeCell ref="A168:F168"/>
    <mergeCell ref="A169:F169"/>
    <mergeCell ref="A170:H170"/>
    <mergeCell ref="A171:H171"/>
    <mergeCell ref="B172:H172"/>
    <mergeCell ref="A190:H190"/>
    <mergeCell ref="A191:H191"/>
    <mergeCell ref="A192:A194"/>
    <mergeCell ref="B192:B194"/>
    <mergeCell ref="C192:C194"/>
    <mergeCell ref="D192:D194"/>
    <mergeCell ref="E192:E194"/>
    <mergeCell ref="F192:F194"/>
    <mergeCell ref="G192:G194"/>
    <mergeCell ref="H192:H194"/>
    <mergeCell ref="A188:B188"/>
    <mergeCell ref="C188:E188"/>
    <mergeCell ref="G188:H188"/>
    <mergeCell ref="C189:E189"/>
    <mergeCell ref="G189:H189"/>
    <mergeCell ref="A186:B186"/>
    <mergeCell ref="C186:E186"/>
    <mergeCell ref="G186:H186"/>
    <mergeCell ref="A187:B187"/>
    <mergeCell ref="C187:E187"/>
    <mergeCell ref="G187:H187"/>
    <mergeCell ref="B218:H218"/>
    <mergeCell ref="A219:D219"/>
    <mergeCell ref="F220:G220"/>
    <mergeCell ref="F221:G221"/>
    <mergeCell ref="F222:G222"/>
    <mergeCell ref="A213:F213"/>
    <mergeCell ref="A214:F214"/>
    <mergeCell ref="A215:H215"/>
    <mergeCell ref="A216:H216"/>
    <mergeCell ref="B217:H217"/>
    <mergeCell ref="A209:F209"/>
    <mergeCell ref="A210:F210"/>
    <mergeCell ref="G210:H210"/>
    <mergeCell ref="A211:F211"/>
    <mergeCell ref="A212:F212"/>
    <mergeCell ref="A204:H204"/>
    <mergeCell ref="A205:H205"/>
    <mergeCell ref="A206:H206"/>
    <mergeCell ref="A207:F207"/>
    <mergeCell ref="G207:H207"/>
    <mergeCell ref="A233:B233"/>
    <mergeCell ref="C233:E233"/>
    <mergeCell ref="G233:H233"/>
    <mergeCell ref="C234:E234"/>
    <mergeCell ref="G234:H234"/>
    <mergeCell ref="A231:B231"/>
    <mergeCell ref="C231:E231"/>
    <mergeCell ref="G231:H231"/>
    <mergeCell ref="A232:B232"/>
    <mergeCell ref="C232:E232"/>
    <mergeCell ref="G232:H232"/>
    <mergeCell ref="A226:H226"/>
    <mergeCell ref="A227:H227"/>
    <mergeCell ref="A228:H228"/>
    <mergeCell ref="A229:H229"/>
    <mergeCell ref="A230:H230"/>
    <mergeCell ref="F223:G223"/>
    <mergeCell ref="F224:G224"/>
    <mergeCell ref="A225:B225"/>
    <mergeCell ref="C225:F225"/>
    <mergeCell ref="G225:H225"/>
    <mergeCell ref="A254:F254"/>
    <mergeCell ref="A255:F255"/>
    <mergeCell ref="G255:H255"/>
    <mergeCell ref="A256:F256"/>
    <mergeCell ref="A257:F257"/>
    <mergeCell ref="A249:H249"/>
    <mergeCell ref="A250:H250"/>
    <mergeCell ref="A251:H251"/>
    <mergeCell ref="A252:F252"/>
    <mergeCell ref="G252:H252"/>
    <mergeCell ref="A235:H235"/>
    <mergeCell ref="A236:H236"/>
    <mergeCell ref="A237:A239"/>
    <mergeCell ref="B237:B239"/>
    <mergeCell ref="C237:C239"/>
    <mergeCell ref="D237:D239"/>
    <mergeCell ref="E237:E239"/>
    <mergeCell ref="F237:F239"/>
    <mergeCell ref="G237:G239"/>
    <mergeCell ref="H237:H239"/>
    <mergeCell ref="A271:H271"/>
    <mergeCell ref="A272:H272"/>
    <mergeCell ref="A273:H273"/>
    <mergeCell ref="A274:H274"/>
    <mergeCell ref="A275:H275"/>
    <mergeCell ref="F268:G268"/>
    <mergeCell ref="F269:G269"/>
    <mergeCell ref="A270:B270"/>
    <mergeCell ref="C270:F270"/>
    <mergeCell ref="G270:H270"/>
    <mergeCell ref="B263:H263"/>
    <mergeCell ref="A264:D264"/>
    <mergeCell ref="F265:G265"/>
    <mergeCell ref="F266:G266"/>
    <mergeCell ref="F267:G267"/>
    <mergeCell ref="A258:F258"/>
    <mergeCell ref="A259:F259"/>
    <mergeCell ref="A260:H260"/>
    <mergeCell ref="A261:H261"/>
    <mergeCell ref="B262:H262"/>
    <mergeCell ref="A280:H280"/>
    <mergeCell ref="A281:H281"/>
    <mergeCell ref="A282:A284"/>
    <mergeCell ref="B282:B284"/>
    <mergeCell ref="C282:C284"/>
    <mergeCell ref="D282:D284"/>
    <mergeCell ref="E282:E284"/>
    <mergeCell ref="F282:F284"/>
    <mergeCell ref="G282:G284"/>
    <mergeCell ref="H282:H284"/>
    <mergeCell ref="A278:B278"/>
    <mergeCell ref="C278:E278"/>
    <mergeCell ref="G278:H278"/>
    <mergeCell ref="C279:E279"/>
    <mergeCell ref="G279:H279"/>
    <mergeCell ref="A276:B276"/>
    <mergeCell ref="C276:E276"/>
    <mergeCell ref="G276:H276"/>
    <mergeCell ref="A277:B277"/>
    <mergeCell ref="C277:E277"/>
    <mergeCell ref="G277:H277"/>
    <mergeCell ref="B308:H308"/>
    <mergeCell ref="A309:D309"/>
    <mergeCell ref="F310:G310"/>
    <mergeCell ref="F311:G311"/>
    <mergeCell ref="F312:G312"/>
    <mergeCell ref="A303:F303"/>
    <mergeCell ref="A304:F304"/>
    <mergeCell ref="A305:H305"/>
    <mergeCell ref="A306:H306"/>
    <mergeCell ref="B307:H307"/>
    <mergeCell ref="A299:F299"/>
    <mergeCell ref="A300:F300"/>
    <mergeCell ref="G300:H300"/>
    <mergeCell ref="A301:F301"/>
    <mergeCell ref="A302:F302"/>
    <mergeCell ref="A294:H294"/>
    <mergeCell ref="A295:H295"/>
    <mergeCell ref="A296:H296"/>
    <mergeCell ref="A297:F297"/>
    <mergeCell ref="G297:H297"/>
    <mergeCell ref="A323:B323"/>
    <mergeCell ref="C323:E323"/>
    <mergeCell ref="G323:H323"/>
    <mergeCell ref="C324:E324"/>
    <mergeCell ref="G324:H324"/>
    <mergeCell ref="A321:B321"/>
    <mergeCell ref="C321:E321"/>
    <mergeCell ref="G321:H321"/>
    <mergeCell ref="A322:B322"/>
    <mergeCell ref="C322:E322"/>
    <mergeCell ref="G322:H322"/>
    <mergeCell ref="A316:H316"/>
    <mergeCell ref="A317:H317"/>
    <mergeCell ref="A318:H318"/>
    <mergeCell ref="A319:H319"/>
    <mergeCell ref="A320:H320"/>
    <mergeCell ref="F313:G313"/>
    <mergeCell ref="F314:G314"/>
    <mergeCell ref="A315:B315"/>
    <mergeCell ref="C315:F315"/>
    <mergeCell ref="G315:H315"/>
    <mergeCell ref="A344:F344"/>
    <mergeCell ref="A345:F345"/>
    <mergeCell ref="G345:H345"/>
    <mergeCell ref="A346:F346"/>
    <mergeCell ref="A347:F347"/>
    <mergeCell ref="A339:H339"/>
    <mergeCell ref="A340:H340"/>
    <mergeCell ref="A341:H341"/>
    <mergeCell ref="A342:F342"/>
    <mergeCell ref="G342:H342"/>
    <mergeCell ref="A325:H325"/>
    <mergeCell ref="A326:H326"/>
    <mergeCell ref="A327:A329"/>
    <mergeCell ref="B327:B329"/>
    <mergeCell ref="C327:C329"/>
    <mergeCell ref="D327:D329"/>
    <mergeCell ref="E327:E329"/>
    <mergeCell ref="F327:F329"/>
    <mergeCell ref="G327:G329"/>
    <mergeCell ref="H327:H329"/>
    <mergeCell ref="A361:H361"/>
    <mergeCell ref="A362:H362"/>
    <mergeCell ref="A363:H363"/>
    <mergeCell ref="A364:H364"/>
    <mergeCell ref="A365:H365"/>
    <mergeCell ref="F358:G358"/>
    <mergeCell ref="F359:G359"/>
    <mergeCell ref="A360:B360"/>
    <mergeCell ref="C360:F360"/>
    <mergeCell ref="G360:H360"/>
    <mergeCell ref="B353:H353"/>
    <mergeCell ref="A354:D354"/>
    <mergeCell ref="F355:G355"/>
    <mergeCell ref="F356:G356"/>
    <mergeCell ref="F357:G357"/>
    <mergeCell ref="A348:F348"/>
    <mergeCell ref="A349:F349"/>
    <mergeCell ref="A350:H350"/>
    <mergeCell ref="A351:H351"/>
    <mergeCell ref="B352:H352"/>
    <mergeCell ref="A370:H370"/>
    <mergeCell ref="A371:H371"/>
    <mergeCell ref="A372:A374"/>
    <mergeCell ref="B372:B374"/>
    <mergeCell ref="C372:C374"/>
    <mergeCell ref="D372:D374"/>
    <mergeCell ref="E372:E374"/>
    <mergeCell ref="F372:F374"/>
    <mergeCell ref="G372:G374"/>
    <mergeCell ref="H372:H374"/>
    <mergeCell ref="A368:B368"/>
    <mergeCell ref="C368:E368"/>
    <mergeCell ref="G368:H368"/>
    <mergeCell ref="C369:E369"/>
    <mergeCell ref="G369:H369"/>
    <mergeCell ref="A366:B366"/>
    <mergeCell ref="C366:E366"/>
    <mergeCell ref="G366:H366"/>
    <mergeCell ref="A367:B367"/>
    <mergeCell ref="C367:E367"/>
    <mergeCell ref="G367:H367"/>
    <mergeCell ref="B398:H398"/>
    <mergeCell ref="A399:D399"/>
    <mergeCell ref="F400:G400"/>
    <mergeCell ref="F401:G401"/>
    <mergeCell ref="F402:G402"/>
    <mergeCell ref="A393:F393"/>
    <mergeCell ref="A394:F394"/>
    <mergeCell ref="A395:H395"/>
    <mergeCell ref="A396:H396"/>
    <mergeCell ref="B397:H397"/>
    <mergeCell ref="A389:F389"/>
    <mergeCell ref="A390:F390"/>
    <mergeCell ref="G390:H390"/>
    <mergeCell ref="A391:F391"/>
    <mergeCell ref="A392:F392"/>
    <mergeCell ref="A384:H384"/>
    <mergeCell ref="A385:H385"/>
    <mergeCell ref="A386:H386"/>
    <mergeCell ref="A387:F387"/>
    <mergeCell ref="G387:H387"/>
    <mergeCell ref="A413:B413"/>
    <mergeCell ref="C413:E413"/>
    <mergeCell ref="G413:H413"/>
    <mergeCell ref="C414:E414"/>
    <mergeCell ref="G414:H414"/>
    <mergeCell ref="A411:B411"/>
    <mergeCell ref="C411:E411"/>
    <mergeCell ref="G411:H411"/>
    <mergeCell ref="A412:B412"/>
    <mergeCell ref="C412:E412"/>
    <mergeCell ref="G412:H412"/>
    <mergeCell ref="A406:H406"/>
    <mergeCell ref="A407:H407"/>
    <mergeCell ref="A408:H408"/>
    <mergeCell ref="A409:H409"/>
    <mergeCell ref="A410:H410"/>
    <mergeCell ref="F403:G403"/>
    <mergeCell ref="F404:G404"/>
    <mergeCell ref="A405:B405"/>
    <mergeCell ref="C405:F405"/>
    <mergeCell ref="G405:H405"/>
    <mergeCell ref="A434:F434"/>
    <mergeCell ref="A435:F435"/>
    <mergeCell ref="G435:H435"/>
    <mergeCell ref="A436:F436"/>
    <mergeCell ref="A437:F437"/>
    <mergeCell ref="A429:H429"/>
    <mergeCell ref="A430:H430"/>
    <mergeCell ref="A431:H431"/>
    <mergeCell ref="A432:F432"/>
    <mergeCell ref="G432:H432"/>
    <mergeCell ref="A415:H415"/>
    <mergeCell ref="A416:H416"/>
    <mergeCell ref="A417:A419"/>
    <mergeCell ref="B417:B419"/>
    <mergeCell ref="C417:C419"/>
    <mergeCell ref="D417:D419"/>
    <mergeCell ref="E417:E419"/>
    <mergeCell ref="F417:F419"/>
    <mergeCell ref="G417:G419"/>
    <mergeCell ref="H417:H419"/>
    <mergeCell ref="A451:H451"/>
    <mergeCell ref="A452:H452"/>
    <mergeCell ref="A453:H453"/>
    <mergeCell ref="A454:H454"/>
    <mergeCell ref="A455:H455"/>
    <mergeCell ref="F448:G448"/>
    <mergeCell ref="F449:G449"/>
    <mergeCell ref="A450:B450"/>
    <mergeCell ref="C450:F450"/>
    <mergeCell ref="G450:H450"/>
    <mergeCell ref="B443:H443"/>
    <mergeCell ref="A444:D444"/>
    <mergeCell ref="F445:G445"/>
    <mergeCell ref="F446:G446"/>
    <mergeCell ref="F447:G447"/>
    <mergeCell ref="A438:F438"/>
    <mergeCell ref="A439:F439"/>
    <mergeCell ref="A440:H440"/>
    <mergeCell ref="A441:H441"/>
    <mergeCell ref="B442:H442"/>
    <mergeCell ref="A460:H460"/>
    <mergeCell ref="A461:H461"/>
    <mergeCell ref="A462:A464"/>
    <mergeCell ref="B462:B464"/>
    <mergeCell ref="C462:C464"/>
    <mergeCell ref="D462:D464"/>
    <mergeCell ref="E462:E464"/>
    <mergeCell ref="F462:F464"/>
    <mergeCell ref="G462:G464"/>
    <mergeCell ref="H462:H464"/>
    <mergeCell ref="A458:B458"/>
    <mergeCell ref="C458:E458"/>
    <mergeCell ref="G458:H458"/>
    <mergeCell ref="C459:E459"/>
    <mergeCell ref="G459:H459"/>
    <mergeCell ref="A456:B456"/>
    <mergeCell ref="C456:E456"/>
    <mergeCell ref="G456:H456"/>
    <mergeCell ref="A457:B457"/>
    <mergeCell ref="C457:E457"/>
    <mergeCell ref="G457:H457"/>
    <mergeCell ref="B488:H488"/>
    <mergeCell ref="A489:D489"/>
    <mergeCell ref="F490:G490"/>
    <mergeCell ref="F491:G491"/>
    <mergeCell ref="F492:G492"/>
    <mergeCell ref="A483:F483"/>
    <mergeCell ref="A484:F484"/>
    <mergeCell ref="A485:H485"/>
    <mergeCell ref="A486:H486"/>
    <mergeCell ref="B487:H487"/>
    <mergeCell ref="A479:F479"/>
    <mergeCell ref="A480:F480"/>
    <mergeCell ref="G480:H480"/>
    <mergeCell ref="A481:F481"/>
    <mergeCell ref="A482:F482"/>
    <mergeCell ref="A474:H474"/>
    <mergeCell ref="A475:H475"/>
    <mergeCell ref="A476:H476"/>
    <mergeCell ref="A477:F477"/>
    <mergeCell ref="G477:H477"/>
    <mergeCell ref="A503:B503"/>
    <mergeCell ref="C503:E503"/>
    <mergeCell ref="G503:H503"/>
    <mergeCell ref="C504:E504"/>
    <mergeCell ref="G504:H504"/>
    <mergeCell ref="A501:B501"/>
    <mergeCell ref="C501:E501"/>
    <mergeCell ref="G501:H501"/>
    <mergeCell ref="A502:B502"/>
    <mergeCell ref="C502:E502"/>
    <mergeCell ref="G502:H502"/>
    <mergeCell ref="A496:H496"/>
    <mergeCell ref="A497:H497"/>
    <mergeCell ref="A498:H498"/>
    <mergeCell ref="A499:H499"/>
    <mergeCell ref="A500:H500"/>
    <mergeCell ref="F493:G493"/>
    <mergeCell ref="F494:G494"/>
    <mergeCell ref="A495:B495"/>
    <mergeCell ref="C495:F495"/>
    <mergeCell ref="G495:H495"/>
    <mergeCell ref="A524:F524"/>
    <mergeCell ref="A525:F525"/>
    <mergeCell ref="G525:H525"/>
    <mergeCell ref="A526:F526"/>
    <mergeCell ref="A527:F527"/>
    <mergeCell ref="A519:H519"/>
    <mergeCell ref="A520:H520"/>
    <mergeCell ref="A521:H521"/>
    <mergeCell ref="A522:F522"/>
    <mergeCell ref="G522:H522"/>
    <mergeCell ref="A505:H505"/>
    <mergeCell ref="A506:H506"/>
    <mergeCell ref="A507:A509"/>
    <mergeCell ref="B507:B509"/>
    <mergeCell ref="C507:C509"/>
    <mergeCell ref="D507:D509"/>
    <mergeCell ref="E507:E509"/>
    <mergeCell ref="F507:F509"/>
    <mergeCell ref="G507:G509"/>
    <mergeCell ref="H507:H509"/>
    <mergeCell ref="A541:H541"/>
    <mergeCell ref="A542:H542"/>
    <mergeCell ref="A543:H543"/>
    <mergeCell ref="A544:H544"/>
    <mergeCell ref="A545:H545"/>
    <mergeCell ref="F538:G538"/>
    <mergeCell ref="F539:G539"/>
    <mergeCell ref="A540:B540"/>
    <mergeCell ref="C540:F540"/>
    <mergeCell ref="G540:H540"/>
    <mergeCell ref="B533:H533"/>
    <mergeCell ref="A534:D534"/>
    <mergeCell ref="F535:G535"/>
    <mergeCell ref="F536:G536"/>
    <mergeCell ref="F537:G537"/>
    <mergeCell ref="A528:F528"/>
    <mergeCell ref="A529:F529"/>
    <mergeCell ref="A530:H530"/>
    <mergeCell ref="A531:H531"/>
    <mergeCell ref="B532:H532"/>
    <mergeCell ref="A550:H550"/>
    <mergeCell ref="A551:H551"/>
    <mergeCell ref="A552:A554"/>
    <mergeCell ref="B552:B554"/>
    <mergeCell ref="C552:C554"/>
    <mergeCell ref="D552:D554"/>
    <mergeCell ref="E552:E554"/>
    <mergeCell ref="F552:F554"/>
    <mergeCell ref="G552:G554"/>
    <mergeCell ref="H552:H554"/>
    <mergeCell ref="A548:B548"/>
    <mergeCell ref="C548:E548"/>
    <mergeCell ref="G548:H548"/>
    <mergeCell ref="C549:E549"/>
    <mergeCell ref="G549:H549"/>
    <mergeCell ref="A546:B546"/>
    <mergeCell ref="C546:E546"/>
    <mergeCell ref="G546:H546"/>
    <mergeCell ref="A547:B547"/>
    <mergeCell ref="C547:E547"/>
    <mergeCell ref="G547:H547"/>
    <mergeCell ref="B578:H578"/>
    <mergeCell ref="A579:D579"/>
    <mergeCell ref="F580:G580"/>
    <mergeCell ref="F581:G581"/>
    <mergeCell ref="F582:G582"/>
    <mergeCell ref="A573:F573"/>
    <mergeCell ref="A574:F574"/>
    <mergeCell ref="A575:H575"/>
    <mergeCell ref="A576:H576"/>
    <mergeCell ref="B577:H577"/>
    <mergeCell ref="A569:F569"/>
    <mergeCell ref="A570:F570"/>
    <mergeCell ref="G570:H570"/>
    <mergeCell ref="A571:F571"/>
    <mergeCell ref="A572:F572"/>
    <mergeCell ref="A564:H564"/>
    <mergeCell ref="A565:H565"/>
    <mergeCell ref="A566:H566"/>
    <mergeCell ref="A567:F567"/>
    <mergeCell ref="G567:H567"/>
    <mergeCell ref="A593:B593"/>
    <mergeCell ref="C593:E593"/>
    <mergeCell ref="G593:H593"/>
    <mergeCell ref="C594:E594"/>
    <mergeCell ref="G594:H594"/>
    <mergeCell ref="A591:B591"/>
    <mergeCell ref="C591:E591"/>
    <mergeCell ref="G591:H591"/>
    <mergeCell ref="A592:B592"/>
    <mergeCell ref="C592:E592"/>
    <mergeCell ref="G592:H592"/>
    <mergeCell ref="A586:H586"/>
    <mergeCell ref="A587:H587"/>
    <mergeCell ref="A588:H588"/>
    <mergeCell ref="A589:H589"/>
    <mergeCell ref="A590:H590"/>
    <mergeCell ref="F583:G583"/>
    <mergeCell ref="F584:G584"/>
    <mergeCell ref="A585:B585"/>
    <mergeCell ref="C585:F585"/>
    <mergeCell ref="G585:H585"/>
    <mergeCell ref="A614:F614"/>
    <mergeCell ref="A615:F615"/>
    <mergeCell ref="G615:H615"/>
    <mergeCell ref="A616:F616"/>
    <mergeCell ref="A617:F617"/>
    <mergeCell ref="A609:H609"/>
    <mergeCell ref="A610:H610"/>
    <mergeCell ref="A611:H611"/>
    <mergeCell ref="A612:F612"/>
    <mergeCell ref="G612:H612"/>
    <mergeCell ref="A595:H595"/>
    <mergeCell ref="A596:H596"/>
    <mergeCell ref="A597:A599"/>
    <mergeCell ref="B597:B599"/>
    <mergeCell ref="C597:C599"/>
    <mergeCell ref="D597:D599"/>
    <mergeCell ref="E597:E599"/>
    <mergeCell ref="F597:F599"/>
    <mergeCell ref="G597:G599"/>
    <mergeCell ref="H597:H599"/>
    <mergeCell ref="A631:H631"/>
    <mergeCell ref="A632:H632"/>
    <mergeCell ref="A633:H633"/>
    <mergeCell ref="A634:H634"/>
    <mergeCell ref="A635:H635"/>
    <mergeCell ref="F628:G628"/>
    <mergeCell ref="F629:G629"/>
    <mergeCell ref="A630:B630"/>
    <mergeCell ref="C630:F630"/>
    <mergeCell ref="G630:H630"/>
    <mergeCell ref="B623:H623"/>
    <mergeCell ref="A624:D624"/>
    <mergeCell ref="F625:G625"/>
    <mergeCell ref="F626:G626"/>
    <mergeCell ref="F627:G627"/>
    <mergeCell ref="A618:F618"/>
    <mergeCell ref="A619:F619"/>
    <mergeCell ref="A620:H620"/>
    <mergeCell ref="A621:H621"/>
    <mergeCell ref="B622:H622"/>
    <mergeCell ref="A640:H640"/>
    <mergeCell ref="A641:H641"/>
    <mergeCell ref="A642:A644"/>
    <mergeCell ref="B642:B644"/>
    <mergeCell ref="C642:C644"/>
    <mergeCell ref="D642:D644"/>
    <mergeCell ref="E642:E644"/>
    <mergeCell ref="F642:F644"/>
    <mergeCell ref="G642:G644"/>
    <mergeCell ref="H642:H644"/>
    <mergeCell ref="A638:B638"/>
    <mergeCell ref="C638:E638"/>
    <mergeCell ref="G638:H638"/>
    <mergeCell ref="C639:E639"/>
    <mergeCell ref="G639:H639"/>
    <mergeCell ref="A636:B636"/>
    <mergeCell ref="C636:E636"/>
    <mergeCell ref="G636:H636"/>
    <mergeCell ref="A637:B637"/>
    <mergeCell ref="C637:E637"/>
    <mergeCell ref="G637:H637"/>
    <mergeCell ref="B668:H668"/>
    <mergeCell ref="A669:D669"/>
    <mergeCell ref="F670:G670"/>
    <mergeCell ref="F671:G671"/>
    <mergeCell ref="F672:G672"/>
    <mergeCell ref="A663:F663"/>
    <mergeCell ref="A664:F664"/>
    <mergeCell ref="A665:H665"/>
    <mergeCell ref="A666:H666"/>
    <mergeCell ref="B667:H667"/>
    <mergeCell ref="A659:F659"/>
    <mergeCell ref="A660:F660"/>
    <mergeCell ref="G660:H660"/>
    <mergeCell ref="A661:F661"/>
    <mergeCell ref="A662:F662"/>
    <mergeCell ref="A654:H654"/>
    <mergeCell ref="A655:H655"/>
    <mergeCell ref="A656:H656"/>
    <mergeCell ref="A657:F657"/>
    <mergeCell ref="G657:H657"/>
    <mergeCell ref="A683:B683"/>
    <mergeCell ref="C683:E683"/>
    <mergeCell ref="G683:H683"/>
    <mergeCell ref="C684:E684"/>
    <mergeCell ref="G684:H684"/>
    <mergeCell ref="A681:B681"/>
    <mergeCell ref="C681:E681"/>
    <mergeCell ref="G681:H681"/>
    <mergeCell ref="A682:B682"/>
    <mergeCell ref="C682:E682"/>
    <mergeCell ref="G682:H682"/>
    <mergeCell ref="A676:H676"/>
    <mergeCell ref="A677:H677"/>
    <mergeCell ref="A678:H678"/>
    <mergeCell ref="A679:H679"/>
    <mergeCell ref="A680:H680"/>
    <mergeCell ref="F673:G673"/>
    <mergeCell ref="F674:G674"/>
    <mergeCell ref="A675:B675"/>
    <mergeCell ref="C675:F675"/>
    <mergeCell ref="G675:H675"/>
    <mergeCell ref="A704:F704"/>
    <mergeCell ref="A705:F705"/>
    <mergeCell ref="G705:H705"/>
    <mergeCell ref="A706:F706"/>
    <mergeCell ref="A707:F707"/>
    <mergeCell ref="A699:H699"/>
    <mergeCell ref="A700:H700"/>
    <mergeCell ref="A701:H701"/>
    <mergeCell ref="A702:F702"/>
    <mergeCell ref="G702:H702"/>
    <mergeCell ref="A685:H685"/>
    <mergeCell ref="A686:H686"/>
    <mergeCell ref="A687:A689"/>
    <mergeCell ref="B687:B689"/>
    <mergeCell ref="C687:C689"/>
    <mergeCell ref="D687:D689"/>
    <mergeCell ref="E687:E689"/>
    <mergeCell ref="F687:F689"/>
    <mergeCell ref="G687:G689"/>
    <mergeCell ref="H687:H689"/>
    <mergeCell ref="A721:H721"/>
    <mergeCell ref="A722:H722"/>
    <mergeCell ref="A723:H723"/>
    <mergeCell ref="A724:H724"/>
    <mergeCell ref="A725:H725"/>
    <mergeCell ref="F718:G718"/>
    <mergeCell ref="F719:G719"/>
    <mergeCell ref="A720:B720"/>
    <mergeCell ref="C720:F720"/>
    <mergeCell ref="G720:H720"/>
    <mergeCell ref="B713:H713"/>
    <mergeCell ref="A714:D714"/>
    <mergeCell ref="F715:G715"/>
    <mergeCell ref="F716:G716"/>
    <mergeCell ref="F717:G717"/>
    <mergeCell ref="A708:F708"/>
    <mergeCell ref="A709:F709"/>
    <mergeCell ref="A710:H710"/>
    <mergeCell ref="A711:H711"/>
    <mergeCell ref="B712:H712"/>
    <mergeCell ref="A730:H730"/>
    <mergeCell ref="A731:H731"/>
    <mergeCell ref="A732:A734"/>
    <mergeCell ref="B732:B734"/>
    <mergeCell ref="C732:C734"/>
    <mergeCell ref="D732:D734"/>
    <mergeCell ref="E732:E734"/>
    <mergeCell ref="F732:F734"/>
    <mergeCell ref="G732:G734"/>
    <mergeCell ref="H732:H734"/>
    <mergeCell ref="A728:B728"/>
    <mergeCell ref="C728:E728"/>
    <mergeCell ref="G728:H728"/>
    <mergeCell ref="C729:E729"/>
    <mergeCell ref="G729:H729"/>
    <mergeCell ref="A726:B726"/>
    <mergeCell ref="C726:E726"/>
    <mergeCell ref="G726:H726"/>
    <mergeCell ref="A727:B727"/>
    <mergeCell ref="C727:E727"/>
    <mergeCell ref="G727:H727"/>
    <mergeCell ref="B758:H758"/>
    <mergeCell ref="A759:D759"/>
    <mergeCell ref="F760:G760"/>
    <mergeCell ref="F761:G761"/>
    <mergeCell ref="F762:G762"/>
    <mergeCell ref="A753:F753"/>
    <mergeCell ref="A754:F754"/>
    <mergeCell ref="A755:H755"/>
    <mergeCell ref="A756:H756"/>
    <mergeCell ref="B757:H757"/>
    <mergeCell ref="A749:F749"/>
    <mergeCell ref="A750:F750"/>
    <mergeCell ref="G750:H750"/>
    <mergeCell ref="A751:F751"/>
    <mergeCell ref="A752:F752"/>
    <mergeCell ref="A744:H744"/>
    <mergeCell ref="A745:H745"/>
    <mergeCell ref="A746:H746"/>
    <mergeCell ref="A747:F747"/>
    <mergeCell ref="G747:H747"/>
    <mergeCell ref="A773:B773"/>
    <mergeCell ref="C773:E773"/>
    <mergeCell ref="G773:H773"/>
    <mergeCell ref="C774:E774"/>
    <mergeCell ref="G774:H774"/>
    <mergeCell ref="A771:B771"/>
    <mergeCell ref="C771:E771"/>
    <mergeCell ref="G771:H771"/>
    <mergeCell ref="A772:B772"/>
    <mergeCell ref="C772:E772"/>
    <mergeCell ref="G772:H772"/>
    <mergeCell ref="A766:H766"/>
    <mergeCell ref="A767:H767"/>
    <mergeCell ref="A768:H768"/>
    <mergeCell ref="A769:H769"/>
    <mergeCell ref="A770:H770"/>
    <mergeCell ref="F763:G763"/>
    <mergeCell ref="F764:G764"/>
    <mergeCell ref="A765:B765"/>
    <mergeCell ref="C765:F765"/>
    <mergeCell ref="G765:H765"/>
    <mergeCell ref="A794:F794"/>
    <mergeCell ref="A795:F795"/>
    <mergeCell ref="G795:H795"/>
    <mergeCell ref="A796:F796"/>
    <mergeCell ref="A797:F797"/>
    <mergeCell ref="A789:H789"/>
    <mergeCell ref="A790:H790"/>
    <mergeCell ref="A791:H791"/>
    <mergeCell ref="A792:F792"/>
    <mergeCell ref="G792:H792"/>
    <mergeCell ref="A775:H775"/>
    <mergeCell ref="A776:H776"/>
    <mergeCell ref="A777:A779"/>
    <mergeCell ref="B777:B779"/>
    <mergeCell ref="C777:C779"/>
    <mergeCell ref="D777:D779"/>
    <mergeCell ref="E777:E779"/>
    <mergeCell ref="F777:F779"/>
    <mergeCell ref="G777:G779"/>
    <mergeCell ref="H777:H779"/>
    <mergeCell ref="A811:H811"/>
    <mergeCell ref="A812:H812"/>
    <mergeCell ref="A813:H813"/>
    <mergeCell ref="A814:H814"/>
    <mergeCell ref="A815:H815"/>
    <mergeCell ref="F808:G808"/>
    <mergeCell ref="F809:G809"/>
    <mergeCell ref="A810:B810"/>
    <mergeCell ref="C810:F810"/>
    <mergeCell ref="G810:H810"/>
    <mergeCell ref="B803:H803"/>
    <mergeCell ref="A804:D804"/>
    <mergeCell ref="F805:G805"/>
    <mergeCell ref="F806:G806"/>
    <mergeCell ref="F807:G807"/>
    <mergeCell ref="A798:F798"/>
    <mergeCell ref="A799:F799"/>
    <mergeCell ref="A800:H800"/>
    <mergeCell ref="A801:H801"/>
    <mergeCell ref="B802:H802"/>
    <mergeCell ref="A820:H820"/>
    <mergeCell ref="A821:H821"/>
    <mergeCell ref="A822:A824"/>
    <mergeCell ref="B822:B824"/>
    <mergeCell ref="C822:C824"/>
    <mergeCell ref="D822:D824"/>
    <mergeCell ref="E822:E824"/>
    <mergeCell ref="F822:F824"/>
    <mergeCell ref="G822:G824"/>
    <mergeCell ref="H822:H824"/>
    <mergeCell ref="A818:B818"/>
    <mergeCell ref="C818:E818"/>
    <mergeCell ref="G818:H818"/>
    <mergeCell ref="C819:E819"/>
    <mergeCell ref="G819:H819"/>
    <mergeCell ref="A816:B816"/>
    <mergeCell ref="C816:E816"/>
    <mergeCell ref="G816:H816"/>
    <mergeCell ref="A817:B817"/>
    <mergeCell ref="C817:E817"/>
    <mergeCell ref="G817:H817"/>
    <mergeCell ref="B848:H848"/>
    <mergeCell ref="A849:D849"/>
    <mergeCell ref="F850:G850"/>
    <mergeCell ref="F851:G851"/>
    <mergeCell ref="F852:G852"/>
    <mergeCell ref="A843:F843"/>
    <mergeCell ref="A844:F844"/>
    <mergeCell ref="A845:H845"/>
    <mergeCell ref="A846:H846"/>
    <mergeCell ref="B847:H847"/>
    <mergeCell ref="A839:F839"/>
    <mergeCell ref="A840:F840"/>
    <mergeCell ref="G840:H840"/>
    <mergeCell ref="A841:F841"/>
    <mergeCell ref="A842:F842"/>
    <mergeCell ref="A834:H834"/>
    <mergeCell ref="A835:H835"/>
    <mergeCell ref="A836:H836"/>
    <mergeCell ref="A837:F837"/>
    <mergeCell ref="G837:H837"/>
    <mergeCell ref="A863:B863"/>
    <mergeCell ref="C863:E863"/>
    <mergeCell ref="G863:H863"/>
    <mergeCell ref="C864:E864"/>
    <mergeCell ref="G864:H864"/>
    <mergeCell ref="A861:B861"/>
    <mergeCell ref="C861:E861"/>
    <mergeCell ref="G861:H861"/>
    <mergeCell ref="A862:B862"/>
    <mergeCell ref="C862:E862"/>
    <mergeCell ref="G862:H862"/>
    <mergeCell ref="A856:H856"/>
    <mergeCell ref="A857:H857"/>
    <mergeCell ref="A858:H858"/>
    <mergeCell ref="A859:H859"/>
    <mergeCell ref="A860:H860"/>
    <mergeCell ref="F853:G853"/>
    <mergeCell ref="F854:G854"/>
    <mergeCell ref="A855:B855"/>
    <mergeCell ref="C855:F855"/>
    <mergeCell ref="G855:H855"/>
    <mergeCell ref="A884:F884"/>
    <mergeCell ref="A885:F885"/>
    <mergeCell ref="G885:H885"/>
    <mergeCell ref="A886:F886"/>
    <mergeCell ref="A887:F887"/>
    <mergeCell ref="A879:H879"/>
    <mergeCell ref="A880:H880"/>
    <mergeCell ref="A881:H881"/>
    <mergeCell ref="A882:F882"/>
    <mergeCell ref="G882:H882"/>
    <mergeCell ref="A865:H865"/>
    <mergeCell ref="A866:H866"/>
    <mergeCell ref="A867:A869"/>
    <mergeCell ref="B867:B869"/>
    <mergeCell ref="C867:C869"/>
    <mergeCell ref="D867:D869"/>
    <mergeCell ref="E867:E869"/>
    <mergeCell ref="F867:F869"/>
    <mergeCell ref="G867:G869"/>
    <mergeCell ref="H867:H869"/>
    <mergeCell ref="A901:H901"/>
    <mergeCell ref="A902:H902"/>
    <mergeCell ref="A903:H903"/>
    <mergeCell ref="A904:H904"/>
    <mergeCell ref="A905:H905"/>
    <mergeCell ref="F898:G898"/>
    <mergeCell ref="F899:G899"/>
    <mergeCell ref="A900:B900"/>
    <mergeCell ref="C900:F900"/>
    <mergeCell ref="G900:H900"/>
    <mergeCell ref="B893:H893"/>
    <mergeCell ref="A894:D894"/>
    <mergeCell ref="F895:G895"/>
    <mergeCell ref="F896:G896"/>
    <mergeCell ref="F897:G897"/>
    <mergeCell ref="A888:F888"/>
    <mergeCell ref="A889:F889"/>
    <mergeCell ref="A890:H890"/>
    <mergeCell ref="A891:H891"/>
    <mergeCell ref="B892:H892"/>
    <mergeCell ref="A910:H910"/>
    <mergeCell ref="A911:H911"/>
    <mergeCell ref="A912:A914"/>
    <mergeCell ref="B912:B914"/>
    <mergeCell ref="C912:C914"/>
    <mergeCell ref="D912:D914"/>
    <mergeCell ref="E912:E914"/>
    <mergeCell ref="F912:F914"/>
    <mergeCell ref="G912:G914"/>
    <mergeCell ref="H912:H914"/>
    <mergeCell ref="A908:B908"/>
    <mergeCell ref="C908:E908"/>
    <mergeCell ref="G908:H908"/>
    <mergeCell ref="C909:E909"/>
    <mergeCell ref="G909:H909"/>
    <mergeCell ref="A906:B906"/>
    <mergeCell ref="C906:E906"/>
    <mergeCell ref="G906:H906"/>
    <mergeCell ref="A907:B907"/>
    <mergeCell ref="C907:E907"/>
    <mergeCell ref="G907:H907"/>
    <mergeCell ref="B938:H938"/>
    <mergeCell ref="A939:D939"/>
    <mergeCell ref="F940:G940"/>
    <mergeCell ref="F941:G941"/>
    <mergeCell ref="F942:G942"/>
    <mergeCell ref="A933:F933"/>
    <mergeCell ref="A934:F934"/>
    <mergeCell ref="A935:H935"/>
    <mergeCell ref="A936:H936"/>
    <mergeCell ref="B937:H937"/>
    <mergeCell ref="A929:F929"/>
    <mergeCell ref="A930:F930"/>
    <mergeCell ref="G930:H930"/>
    <mergeCell ref="A931:F931"/>
    <mergeCell ref="A932:F932"/>
    <mergeCell ref="A924:H924"/>
    <mergeCell ref="A925:H925"/>
    <mergeCell ref="A926:H926"/>
    <mergeCell ref="A927:F927"/>
    <mergeCell ref="G927:H927"/>
    <mergeCell ref="A953:B953"/>
    <mergeCell ref="C953:E953"/>
    <mergeCell ref="G953:H953"/>
    <mergeCell ref="C954:E954"/>
    <mergeCell ref="G954:H954"/>
    <mergeCell ref="A951:B951"/>
    <mergeCell ref="C951:E951"/>
    <mergeCell ref="G951:H951"/>
    <mergeCell ref="A952:B952"/>
    <mergeCell ref="C952:E952"/>
    <mergeCell ref="G952:H952"/>
    <mergeCell ref="A946:H946"/>
    <mergeCell ref="A947:H947"/>
    <mergeCell ref="A948:H948"/>
    <mergeCell ref="A949:H949"/>
    <mergeCell ref="A950:H950"/>
    <mergeCell ref="F943:G943"/>
    <mergeCell ref="F944:G944"/>
    <mergeCell ref="A945:B945"/>
    <mergeCell ref="C945:F945"/>
    <mergeCell ref="G945:H945"/>
    <mergeCell ref="A974:F974"/>
    <mergeCell ref="A975:F975"/>
    <mergeCell ref="G975:H975"/>
    <mergeCell ref="A976:F976"/>
    <mergeCell ref="A977:F977"/>
    <mergeCell ref="A969:H969"/>
    <mergeCell ref="A970:H970"/>
    <mergeCell ref="A971:H971"/>
    <mergeCell ref="A972:F972"/>
    <mergeCell ref="G972:H972"/>
    <mergeCell ref="A955:H955"/>
    <mergeCell ref="A956:H956"/>
    <mergeCell ref="A957:A959"/>
    <mergeCell ref="B957:B959"/>
    <mergeCell ref="C957:C959"/>
    <mergeCell ref="D957:D959"/>
    <mergeCell ref="E957:E959"/>
    <mergeCell ref="F957:F959"/>
    <mergeCell ref="G957:G959"/>
    <mergeCell ref="H957:H959"/>
    <mergeCell ref="A991:H991"/>
    <mergeCell ref="A992:H992"/>
    <mergeCell ref="A993:H993"/>
    <mergeCell ref="A994:H994"/>
    <mergeCell ref="A995:H995"/>
    <mergeCell ref="F988:G988"/>
    <mergeCell ref="F989:G989"/>
    <mergeCell ref="A990:B990"/>
    <mergeCell ref="C990:F990"/>
    <mergeCell ref="G990:H990"/>
    <mergeCell ref="B983:H983"/>
    <mergeCell ref="A984:D984"/>
    <mergeCell ref="F985:G985"/>
    <mergeCell ref="F986:G986"/>
    <mergeCell ref="F987:G987"/>
    <mergeCell ref="A978:F978"/>
    <mergeCell ref="A979:F979"/>
    <mergeCell ref="A980:H980"/>
    <mergeCell ref="A981:H981"/>
    <mergeCell ref="B982:H982"/>
    <mergeCell ref="A1000:H1000"/>
    <mergeCell ref="A1001:H1001"/>
    <mergeCell ref="A1002:A1004"/>
    <mergeCell ref="B1002:B1004"/>
    <mergeCell ref="C1002:C1004"/>
    <mergeCell ref="D1002:D1004"/>
    <mergeCell ref="E1002:E1004"/>
    <mergeCell ref="F1002:F1004"/>
    <mergeCell ref="G1002:G1004"/>
    <mergeCell ref="H1002:H1004"/>
    <mergeCell ref="A998:B998"/>
    <mergeCell ref="C998:E998"/>
    <mergeCell ref="G998:H998"/>
    <mergeCell ref="C999:E999"/>
    <mergeCell ref="G999:H999"/>
    <mergeCell ref="A996:B996"/>
    <mergeCell ref="C996:E996"/>
    <mergeCell ref="G996:H996"/>
    <mergeCell ref="A997:B997"/>
    <mergeCell ref="C997:E997"/>
    <mergeCell ref="G997:H997"/>
    <mergeCell ref="B1028:H1028"/>
    <mergeCell ref="A1029:D1029"/>
    <mergeCell ref="F1030:G1030"/>
    <mergeCell ref="F1031:G1031"/>
    <mergeCell ref="F1032:G1032"/>
    <mergeCell ref="A1023:F1023"/>
    <mergeCell ref="A1024:F1024"/>
    <mergeCell ref="A1025:H1025"/>
    <mergeCell ref="A1026:H1026"/>
    <mergeCell ref="B1027:H1027"/>
    <mergeCell ref="A1019:F1019"/>
    <mergeCell ref="A1020:F1020"/>
    <mergeCell ref="G1020:H1020"/>
    <mergeCell ref="A1021:F1021"/>
    <mergeCell ref="A1022:F1022"/>
    <mergeCell ref="A1014:H1014"/>
    <mergeCell ref="A1015:H1015"/>
    <mergeCell ref="A1016:H1016"/>
    <mergeCell ref="A1017:F1017"/>
    <mergeCell ref="G1017:H1017"/>
    <mergeCell ref="A1043:B1043"/>
    <mergeCell ref="C1043:E1043"/>
    <mergeCell ref="G1043:H1043"/>
    <mergeCell ref="C1044:E1044"/>
    <mergeCell ref="G1044:H1044"/>
    <mergeCell ref="A1041:B1041"/>
    <mergeCell ref="C1041:E1041"/>
    <mergeCell ref="G1041:H1041"/>
    <mergeCell ref="A1042:B1042"/>
    <mergeCell ref="C1042:E1042"/>
    <mergeCell ref="G1042:H1042"/>
    <mergeCell ref="A1036:H1036"/>
    <mergeCell ref="A1037:H1037"/>
    <mergeCell ref="A1038:H1038"/>
    <mergeCell ref="A1039:H1039"/>
    <mergeCell ref="A1040:H1040"/>
    <mergeCell ref="F1033:G1033"/>
    <mergeCell ref="F1034:G1034"/>
    <mergeCell ref="A1035:B1035"/>
    <mergeCell ref="C1035:F1035"/>
    <mergeCell ref="G1035:H1035"/>
    <mergeCell ref="A1064:F1064"/>
    <mergeCell ref="A1065:F1065"/>
    <mergeCell ref="G1065:H1065"/>
    <mergeCell ref="A1066:F1066"/>
    <mergeCell ref="A1067:F1067"/>
    <mergeCell ref="A1059:H1059"/>
    <mergeCell ref="A1060:H1060"/>
    <mergeCell ref="A1061:H1061"/>
    <mergeCell ref="A1062:F1062"/>
    <mergeCell ref="G1062:H1062"/>
    <mergeCell ref="A1045:H1045"/>
    <mergeCell ref="A1046:H1046"/>
    <mergeCell ref="A1047:A1049"/>
    <mergeCell ref="B1047:B1049"/>
    <mergeCell ref="C1047:C1049"/>
    <mergeCell ref="D1047:D1049"/>
    <mergeCell ref="E1047:E1049"/>
    <mergeCell ref="F1047:F1049"/>
    <mergeCell ref="G1047:G1049"/>
    <mergeCell ref="H1047:H1049"/>
    <mergeCell ref="A1081:H1081"/>
    <mergeCell ref="A1082:H1082"/>
    <mergeCell ref="A1083:H1083"/>
    <mergeCell ref="A1084:H1084"/>
    <mergeCell ref="A1085:H1085"/>
    <mergeCell ref="F1078:G1078"/>
    <mergeCell ref="F1079:G1079"/>
    <mergeCell ref="A1080:B1080"/>
    <mergeCell ref="C1080:F1080"/>
    <mergeCell ref="G1080:H1080"/>
    <mergeCell ref="B1073:H1073"/>
    <mergeCell ref="A1074:D1074"/>
    <mergeCell ref="F1075:G1075"/>
    <mergeCell ref="F1076:G1076"/>
    <mergeCell ref="F1077:G1077"/>
    <mergeCell ref="A1068:F1068"/>
    <mergeCell ref="A1069:F1069"/>
    <mergeCell ref="A1070:H1070"/>
    <mergeCell ref="A1071:H1071"/>
    <mergeCell ref="B1072:H1072"/>
    <mergeCell ref="A1090:H1090"/>
    <mergeCell ref="A1091:H1091"/>
    <mergeCell ref="A1092:A1094"/>
    <mergeCell ref="B1092:B1094"/>
    <mergeCell ref="C1092:C1094"/>
    <mergeCell ref="D1092:D1094"/>
    <mergeCell ref="E1092:E1094"/>
    <mergeCell ref="F1092:F1094"/>
    <mergeCell ref="G1092:G1094"/>
    <mergeCell ref="H1092:H1094"/>
    <mergeCell ref="A1088:B1088"/>
    <mergeCell ref="C1088:E1088"/>
    <mergeCell ref="G1088:H1088"/>
    <mergeCell ref="C1089:E1089"/>
    <mergeCell ref="G1089:H1089"/>
    <mergeCell ref="A1086:B1086"/>
    <mergeCell ref="C1086:E1086"/>
    <mergeCell ref="G1086:H1086"/>
    <mergeCell ref="A1087:B1087"/>
    <mergeCell ref="C1087:E1087"/>
    <mergeCell ref="G1087:H1087"/>
    <mergeCell ref="B1118:H1118"/>
    <mergeCell ref="A1119:D1119"/>
    <mergeCell ref="F1120:G1120"/>
    <mergeCell ref="F1121:G1121"/>
    <mergeCell ref="F1122:G1122"/>
    <mergeCell ref="A1113:F1113"/>
    <mergeCell ref="A1114:F1114"/>
    <mergeCell ref="A1115:H1115"/>
    <mergeCell ref="A1116:H1116"/>
    <mergeCell ref="B1117:H1117"/>
    <mergeCell ref="A1109:F1109"/>
    <mergeCell ref="A1110:F1110"/>
    <mergeCell ref="G1110:H1110"/>
    <mergeCell ref="A1111:F1111"/>
    <mergeCell ref="A1112:F1112"/>
    <mergeCell ref="A1104:H1104"/>
    <mergeCell ref="A1105:H1105"/>
    <mergeCell ref="A1106:H1106"/>
    <mergeCell ref="A1107:F1107"/>
    <mergeCell ref="G1107:H1107"/>
    <mergeCell ref="A1133:B1133"/>
    <mergeCell ref="C1133:E1133"/>
    <mergeCell ref="G1133:H1133"/>
    <mergeCell ref="C1134:E1134"/>
    <mergeCell ref="G1134:H1134"/>
    <mergeCell ref="A1131:B1131"/>
    <mergeCell ref="C1131:E1131"/>
    <mergeCell ref="G1131:H1131"/>
    <mergeCell ref="A1132:B1132"/>
    <mergeCell ref="C1132:E1132"/>
    <mergeCell ref="G1132:H1132"/>
    <mergeCell ref="A1126:H1126"/>
    <mergeCell ref="A1127:H1127"/>
    <mergeCell ref="A1128:H1128"/>
    <mergeCell ref="A1129:H1129"/>
    <mergeCell ref="A1130:H1130"/>
    <mergeCell ref="F1123:G1123"/>
    <mergeCell ref="F1124:G1124"/>
    <mergeCell ref="A1125:B1125"/>
    <mergeCell ref="C1125:F1125"/>
    <mergeCell ref="G1125:H1125"/>
    <mergeCell ref="A1154:F1154"/>
    <mergeCell ref="A1155:F1155"/>
    <mergeCell ref="G1155:H1155"/>
    <mergeCell ref="A1156:F1156"/>
    <mergeCell ref="A1157:F1157"/>
    <mergeCell ref="A1149:H1149"/>
    <mergeCell ref="A1150:H1150"/>
    <mergeCell ref="A1151:H1151"/>
    <mergeCell ref="A1152:F1152"/>
    <mergeCell ref="G1152:H1152"/>
    <mergeCell ref="A1135:H1135"/>
    <mergeCell ref="A1136:H1136"/>
    <mergeCell ref="A1137:A1139"/>
    <mergeCell ref="B1137:B1139"/>
    <mergeCell ref="C1137:C1139"/>
    <mergeCell ref="D1137:D1139"/>
    <mergeCell ref="E1137:E1139"/>
    <mergeCell ref="F1137:F1139"/>
    <mergeCell ref="G1137:G1139"/>
    <mergeCell ref="H1137:H1139"/>
    <mergeCell ref="A1171:H1171"/>
    <mergeCell ref="A1172:H1172"/>
    <mergeCell ref="A1173:H1173"/>
    <mergeCell ref="A1174:H1174"/>
    <mergeCell ref="A1175:H1175"/>
    <mergeCell ref="F1168:G1168"/>
    <mergeCell ref="F1169:G1169"/>
    <mergeCell ref="A1170:B1170"/>
    <mergeCell ref="C1170:F1170"/>
    <mergeCell ref="G1170:H1170"/>
    <mergeCell ref="B1163:H1163"/>
    <mergeCell ref="A1164:D1164"/>
    <mergeCell ref="F1165:G1165"/>
    <mergeCell ref="F1166:G1166"/>
    <mergeCell ref="F1167:G1167"/>
    <mergeCell ref="A1158:F1158"/>
    <mergeCell ref="A1159:F1159"/>
    <mergeCell ref="A1160:H1160"/>
    <mergeCell ref="A1161:H1161"/>
    <mergeCell ref="B1162:H1162"/>
    <mergeCell ref="A1180:H1180"/>
    <mergeCell ref="A1181:H1181"/>
    <mergeCell ref="A1182:A1184"/>
    <mergeCell ref="B1182:B1184"/>
    <mergeCell ref="C1182:C1184"/>
    <mergeCell ref="D1182:D1184"/>
    <mergeCell ref="E1182:E1184"/>
    <mergeCell ref="F1182:F1184"/>
    <mergeCell ref="G1182:G1184"/>
    <mergeCell ref="H1182:H1184"/>
    <mergeCell ref="A1178:B1178"/>
    <mergeCell ref="C1178:E1178"/>
    <mergeCell ref="G1178:H1178"/>
    <mergeCell ref="C1179:E1179"/>
    <mergeCell ref="G1179:H1179"/>
    <mergeCell ref="A1176:B1176"/>
    <mergeCell ref="C1176:E1176"/>
    <mergeCell ref="G1176:H1176"/>
    <mergeCell ref="A1177:B1177"/>
    <mergeCell ref="C1177:E1177"/>
    <mergeCell ref="G1177:H1177"/>
    <mergeCell ref="B1208:H1208"/>
    <mergeCell ref="A1209:D1209"/>
    <mergeCell ref="F1210:G1210"/>
    <mergeCell ref="F1211:G1211"/>
    <mergeCell ref="F1212:G1212"/>
    <mergeCell ref="A1203:F1203"/>
    <mergeCell ref="A1204:F1204"/>
    <mergeCell ref="A1205:H1205"/>
    <mergeCell ref="A1206:H1206"/>
    <mergeCell ref="B1207:H1207"/>
    <mergeCell ref="A1199:F1199"/>
    <mergeCell ref="A1200:F1200"/>
    <mergeCell ref="G1200:H1200"/>
    <mergeCell ref="A1201:F1201"/>
    <mergeCell ref="A1202:F1202"/>
    <mergeCell ref="A1194:H1194"/>
    <mergeCell ref="A1195:H1195"/>
    <mergeCell ref="A1196:H1196"/>
    <mergeCell ref="A1197:F1197"/>
    <mergeCell ref="G1197:H1197"/>
    <mergeCell ref="A1223:B1223"/>
    <mergeCell ref="C1223:E1223"/>
    <mergeCell ref="G1223:H1223"/>
    <mergeCell ref="C1224:E1224"/>
    <mergeCell ref="G1224:H1224"/>
    <mergeCell ref="A1221:B1221"/>
    <mergeCell ref="C1221:E1221"/>
    <mergeCell ref="G1221:H1221"/>
    <mergeCell ref="A1222:B1222"/>
    <mergeCell ref="C1222:E1222"/>
    <mergeCell ref="G1222:H1222"/>
    <mergeCell ref="A1216:H1216"/>
    <mergeCell ref="A1217:H1217"/>
    <mergeCell ref="A1218:H1218"/>
    <mergeCell ref="A1219:H1219"/>
    <mergeCell ref="A1220:H1220"/>
    <mergeCell ref="F1213:G1213"/>
    <mergeCell ref="F1214:G1214"/>
    <mergeCell ref="A1215:B1215"/>
    <mergeCell ref="C1215:F1215"/>
    <mergeCell ref="G1215:H1215"/>
    <mergeCell ref="A1244:F1244"/>
    <mergeCell ref="A1245:F1245"/>
    <mergeCell ref="G1245:H1245"/>
    <mergeCell ref="A1246:F1246"/>
    <mergeCell ref="A1247:F1247"/>
    <mergeCell ref="A1239:H1239"/>
    <mergeCell ref="A1240:H1240"/>
    <mergeCell ref="A1241:H1241"/>
    <mergeCell ref="A1242:F1242"/>
    <mergeCell ref="G1242:H1242"/>
    <mergeCell ref="A1225:H1225"/>
    <mergeCell ref="A1226:H1226"/>
    <mergeCell ref="A1227:A1229"/>
    <mergeCell ref="B1227:B1229"/>
    <mergeCell ref="C1227:C1229"/>
    <mergeCell ref="D1227:D1229"/>
    <mergeCell ref="E1227:E1229"/>
    <mergeCell ref="F1227:F1229"/>
    <mergeCell ref="G1227:G1229"/>
    <mergeCell ref="H1227:H1229"/>
    <mergeCell ref="A1261:H1261"/>
    <mergeCell ref="A1262:H1262"/>
    <mergeCell ref="A1263:H1263"/>
    <mergeCell ref="A1264:H1264"/>
    <mergeCell ref="A1265:H1265"/>
    <mergeCell ref="F1258:G1258"/>
    <mergeCell ref="F1259:G1259"/>
    <mergeCell ref="A1260:B1260"/>
    <mergeCell ref="C1260:F1260"/>
    <mergeCell ref="G1260:H1260"/>
    <mergeCell ref="B1253:H1253"/>
    <mergeCell ref="A1254:D1254"/>
    <mergeCell ref="F1255:G1255"/>
    <mergeCell ref="F1256:G1256"/>
    <mergeCell ref="F1257:G1257"/>
    <mergeCell ref="A1248:F1248"/>
    <mergeCell ref="A1249:F1249"/>
    <mergeCell ref="A1250:H1250"/>
    <mergeCell ref="A1251:H1251"/>
    <mergeCell ref="B1252:H1252"/>
    <mergeCell ref="A1270:H1270"/>
    <mergeCell ref="A1271:H1271"/>
    <mergeCell ref="A1272:A1274"/>
    <mergeCell ref="B1272:B1274"/>
    <mergeCell ref="C1272:C1274"/>
    <mergeCell ref="D1272:D1274"/>
    <mergeCell ref="E1272:E1274"/>
    <mergeCell ref="F1272:F1274"/>
    <mergeCell ref="G1272:G1274"/>
    <mergeCell ref="H1272:H1274"/>
    <mergeCell ref="A1268:B1268"/>
    <mergeCell ref="C1268:E1268"/>
    <mergeCell ref="G1268:H1268"/>
    <mergeCell ref="C1269:E1269"/>
    <mergeCell ref="G1269:H1269"/>
    <mergeCell ref="A1266:B1266"/>
    <mergeCell ref="C1266:E1266"/>
    <mergeCell ref="G1266:H1266"/>
    <mergeCell ref="A1267:B1267"/>
    <mergeCell ref="C1267:E1267"/>
    <mergeCell ref="G1267:H1267"/>
    <mergeCell ref="B1298:H1298"/>
    <mergeCell ref="A1299:D1299"/>
    <mergeCell ref="F1300:G1300"/>
    <mergeCell ref="F1301:G1301"/>
    <mergeCell ref="F1302:G1302"/>
    <mergeCell ref="A1293:F1293"/>
    <mergeCell ref="A1294:F1294"/>
    <mergeCell ref="A1295:H1295"/>
    <mergeCell ref="A1296:H1296"/>
    <mergeCell ref="B1297:H1297"/>
    <mergeCell ref="A1289:F1289"/>
    <mergeCell ref="A1290:F1290"/>
    <mergeCell ref="G1290:H1290"/>
    <mergeCell ref="A1291:F1291"/>
    <mergeCell ref="A1292:F1292"/>
    <mergeCell ref="A1284:H1284"/>
    <mergeCell ref="A1285:H1285"/>
    <mergeCell ref="A1286:H1286"/>
    <mergeCell ref="A1287:F1287"/>
    <mergeCell ref="G1287:H1287"/>
    <mergeCell ref="A1313:B1313"/>
    <mergeCell ref="C1313:E1313"/>
    <mergeCell ref="G1313:H1313"/>
    <mergeCell ref="C1314:E1314"/>
    <mergeCell ref="G1314:H1314"/>
    <mergeCell ref="A1311:B1311"/>
    <mergeCell ref="C1311:E1311"/>
    <mergeCell ref="G1311:H1311"/>
    <mergeCell ref="A1312:B1312"/>
    <mergeCell ref="C1312:E1312"/>
    <mergeCell ref="G1312:H1312"/>
    <mergeCell ref="A1306:H1306"/>
    <mergeCell ref="A1307:H1307"/>
    <mergeCell ref="A1308:H1308"/>
    <mergeCell ref="A1309:H1309"/>
    <mergeCell ref="A1310:H1310"/>
    <mergeCell ref="F1303:G1303"/>
    <mergeCell ref="F1304:G1304"/>
    <mergeCell ref="A1305:B1305"/>
    <mergeCell ref="C1305:F1305"/>
    <mergeCell ref="G1305:H1305"/>
    <mergeCell ref="A1334:F1334"/>
    <mergeCell ref="A1335:F1335"/>
    <mergeCell ref="G1335:H1335"/>
    <mergeCell ref="A1336:F1336"/>
    <mergeCell ref="A1337:F1337"/>
    <mergeCell ref="A1329:H1329"/>
    <mergeCell ref="A1330:H1330"/>
    <mergeCell ref="A1331:H1331"/>
    <mergeCell ref="A1332:F1332"/>
    <mergeCell ref="G1332:H1332"/>
    <mergeCell ref="A1315:H1315"/>
    <mergeCell ref="A1316:H1316"/>
    <mergeCell ref="A1317:A1319"/>
    <mergeCell ref="B1317:B1319"/>
    <mergeCell ref="C1317:C1319"/>
    <mergeCell ref="D1317:D1319"/>
    <mergeCell ref="E1317:E1319"/>
    <mergeCell ref="F1317:F1319"/>
    <mergeCell ref="G1317:G1319"/>
    <mergeCell ref="H1317:H1319"/>
    <mergeCell ref="A1351:H1351"/>
    <mergeCell ref="A1352:H1352"/>
    <mergeCell ref="A1353:H1353"/>
    <mergeCell ref="A1354:H1354"/>
    <mergeCell ref="A1355:H1355"/>
    <mergeCell ref="F1348:G1348"/>
    <mergeCell ref="F1349:G1349"/>
    <mergeCell ref="A1350:B1350"/>
    <mergeCell ref="C1350:F1350"/>
    <mergeCell ref="G1350:H1350"/>
    <mergeCell ref="B1343:H1343"/>
    <mergeCell ref="A1344:D1344"/>
    <mergeCell ref="F1345:G1345"/>
    <mergeCell ref="F1346:G1346"/>
    <mergeCell ref="F1347:G1347"/>
    <mergeCell ref="A1338:F1338"/>
    <mergeCell ref="A1339:F1339"/>
    <mergeCell ref="A1340:H1340"/>
    <mergeCell ref="A1341:H1341"/>
    <mergeCell ref="B1342:H1342"/>
    <mergeCell ref="A1360:H1360"/>
    <mergeCell ref="A1361:H1361"/>
    <mergeCell ref="A1362:A1364"/>
    <mergeCell ref="B1362:B1364"/>
    <mergeCell ref="C1362:C1364"/>
    <mergeCell ref="D1362:D1364"/>
    <mergeCell ref="E1362:E1364"/>
    <mergeCell ref="F1362:F1364"/>
    <mergeCell ref="G1362:G1364"/>
    <mergeCell ref="H1362:H1364"/>
    <mergeCell ref="A1358:B1358"/>
    <mergeCell ref="C1358:E1358"/>
    <mergeCell ref="G1358:H1358"/>
    <mergeCell ref="C1359:E1359"/>
    <mergeCell ref="G1359:H1359"/>
    <mergeCell ref="A1356:B1356"/>
    <mergeCell ref="C1356:E1356"/>
    <mergeCell ref="G1356:H1356"/>
    <mergeCell ref="A1357:B1357"/>
    <mergeCell ref="C1357:E1357"/>
    <mergeCell ref="G1357:H1357"/>
    <mergeCell ref="B1388:H1388"/>
    <mergeCell ref="A1389:D1389"/>
    <mergeCell ref="F1390:G1390"/>
    <mergeCell ref="F1391:G1391"/>
    <mergeCell ref="F1392:G1392"/>
    <mergeCell ref="A1383:F1383"/>
    <mergeCell ref="A1384:F1384"/>
    <mergeCell ref="A1385:H1385"/>
    <mergeCell ref="A1386:H1386"/>
    <mergeCell ref="B1387:H1387"/>
    <mergeCell ref="A1379:F1379"/>
    <mergeCell ref="A1380:F1380"/>
    <mergeCell ref="G1380:H1380"/>
    <mergeCell ref="A1381:F1381"/>
    <mergeCell ref="A1382:F1382"/>
    <mergeCell ref="A1374:H1374"/>
    <mergeCell ref="A1375:H1375"/>
    <mergeCell ref="A1376:H1376"/>
    <mergeCell ref="A1377:F1377"/>
    <mergeCell ref="G1377:H1377"/>
    <mergeCell ref="A1403:B1403"/>
    <mergeCell ref="C1403:E1403"/>
    <mergeCell ref="G1403:H1403"/>
    <mergeCell ref="C1404:E1404"/>
    <mergeCell ref="G1404:H1404"/>
    <mergeCell ref="A1401:B1401"/>
    <mergeCell ref="C1401:E1401"/>
    <mergeCell ref="G1401:H1401"/>
    <mergeCell ref="A1402:B1402"/>
    <mergeCell ref="C1402:E1402"/>
    <mergeCell ref="G1402:H1402"/>
    <mergeCell ref="A1396:H1396"/>
    <mergeCell ref="A1397:H1397"/>
    <mergeCell ref="A1398:H1398"/>
    <mergeCell ref="A1399:H1399"/>
    <mergeCell ref="A1400:H1400"/>
    <mergeCell ref="F1393:G1393"/>
    <mergeCell ref="F1394:G1394"/>
    <mergeCell ref="A1395:B1395"/>
    <mergeCell ref="C1395:F1395"/>
    <mergeCell ref="G1395:H1395"/>
    <mergeCell ref="A1424:F1424"/>
    <mergeCell ref="A1425:F1425"/>
    <mergeCell ref="G1425:H1425"/>
    <mergeCell ref="A1426:F1426"/>
    <mergeCell ref="A1427:F1427"/>
    <mergeCell ref="A1419:H1419"/>
    <mergeCell ref="A1420:H1420"/>
    <mergeCell ref="A1421:H1421"/>
    <mergeCell ref="A1422:F1422"/>
    <mergeCell ref="G1422:H1422"/>
    <mergeCell ref="A1405:H1405"/>
    <mergeCell ref="A1406:H1406"/>
    <mergeCell ref="A1407:A1409"/>
    <mergeCell ref="B1407:B1409"/>
    <mergeCell ref="C1407:C1409"/>
    <mergeCell ref="D1407:D1409"/>
    <mergeCell ref="E1407:E1409"/>
    <mergeCell ref="F1407:F1409"/>
    <mergeCell ref="G1407:G1409"/>
    <mergeCell ref="H1407:H1409"/>
    <mergeCell ref="A1441:H1441"/>
    <mergeCell ref="A1442:H1442"/>
    <mergeCell ref="A1443:H1443"/>
    <mergeCell ref="A1444:H1444"/>
    <mergeCell ref="A1445:H1445"/>
    <mergeCell ref="F1438:G1438"/>
    <mergeCell ref="F1439:G1439"/>
    <mergeCell ref="A1440:B1440"/>
    <mergeCell ref="C1440:F1440"/>
    <mergeCell ref="G1440:H1440"/>
    <mergeCell ref="B1433:H1433"/>
    <mergeCell ref="A1434:D1434"/>
    <mergeCell ref="F1435:G1435"/>
    <mergeCell ref="F1436:G1436"/>
    <mergeCell ref="F1437:G1437"/>
    <mergeCell ref="A1428:F1428"/>
    <mergeCell ref="A1429:F1429"/>
    <mergeCell ref="A1430:H1430"/>
    <mergeCell ref="A1431:H1431"/>
    <mergeCell ref="B1432:H1432"/>
    <mergeCell ref="A1450:H1450"/>
    <mergeCell ref="A1451:H1451"/>
    <mergeCell ref="A1452:A1454"/>
    <mergeCell ref="B1452:B1454"/>
    <mergeCell ref="C1452:C1454"/>
    <mergeCell ref="D1452:D1454"/>
    <mergeCell ref="E1452:E1454"/>
    <mergeCell ref="F1452:F1454"/>
    <mergeCell ref="G1452:G1454"/>
    <mergeCell ref="H1452:H1454"/>
    <mergeCell ref="A1448:B1448"/>
    <mergeCell ref="C1448:E1448"/>
    <mergeCell ref="G1448:H1448"/>
    <mergeCell ref="C1449:E1449"/>
    <mergeCell ref="G1449:H1449"/>
    <mergeCell ref="A1446:B1446"/>
    <mergeCell ref="C1446:E1446"/>
    <mergeCell ref="G1446:H1446"/>
    <mergeCell ref="A1447:B1447"/>
    <mergeCell ref="C1447:E1447"/>
    <mergeCell ref="G1447:H1447"/>
    <mergeCell ref="B1478:H1478"/>
    <mergeCell ref="A1479:D1479"/>
    <mergeCell ref="F1480:G1480"/>
    <mergeCell ref="F1481:G1481"/>
    <mergeCell ref="F1482:G1482"/>
    <mergeCell ref="A1473:F1473"/>
    <mergeCell ref="A1474:F1474"/>
    <mergeCell ref="A1475:H1475"/>
    <mergeCell ref="A1476:H1476"/>
    <mergeCell ref="B1477:H1477"/>
    <mergeCell ref="A1469:F1469"/>
    <mergeCell ref="A1470:F1470"/>
    <mergeCell ref="G1470:H1470"/>
    <mergeCell ref="A1471:F1471"/>
    <mergeCell ref="A1472:F1472"/>
    <mergeCell ref="A1464:H1464"/>
    <mergeCell ref="A1465:H1465"/>
    <mergeCell ref="A1466:H1466"/>
    <mergeCell ref="A1467:F1467"/>
    <mergeCell ref="G1467:H1467"/>
    <mergeCell ref="A1493:B1493"/>
    <mergeCell ref="C1493:E1493"/>
    <mergeCell ref="G1493:H1493"/>
    <mergeCell ref="C1494:E1494"/>
    <mergeCell ref="G1494:H1494"/>
    <mergeCell ref="A1491:B1491"/>
    <mergeCell ref="C1491:E1491"/>
    <mergeCell ref="G1491:H1491"/>
    <mergeCell ref="A1492:B1492"/>
    <mergeCell ref="C1492:E1492"/>
    <mergeCell ref="G1492:H1492"/>
    <mergeCell ref="A1486:H1486"/>
    <mergeCell ref="A1487:H1487"/>
    <mergeCell ref="A1488:H1488"/>
    <mergeCell ref="A1489:H1489"/>
    <mergeCell ref="A1490:H1490"/>
    <mergeCell ref="F1483:G1483"/>
    <mergeCell ref="F1484:G1484"/>
    <mergeCell ref="A1485:B1485"/>
    <mergeCell ref="C1485:F1485"/>
    <mergeCell ref="G1485:H1485"/>
    <mergeCell ref="A1518:F1518"/>
    <mergeCell ref="A1519:F1519"/>
    <mergeCell ref="A1520:H1520"/>
    <mergeCell ref="A1521:H1521"/>
    <mergeCell ref="B1522:H1522"/>
    <mergeCell ref="A1514:F1514"/>
    <mergeCell ref="A1515:F1515"/>
    <mergeCell ref="G1515:H1515"/>
    <mergeCell ref="A1516:F1516"/>
    <mergeCell ref="A1517:F1517"/>
    <mergeCell ref="A1509:H1509"/>
    <mergeCell ref="A1510:H1510"/>
    <mergeCell ref="A1511:H1511"/>
    <mergeCell ref="A1512:F1512"/>
    <mergeCell ref="G1512:H1512"/>
    <mergeCell ref="A1495:H1495"/>
    <mergeCell ref="A1496:H1496"/>
    <mergeCell ref="A1497:A1499"/>
    <mergeCell ref="B1497:B1499"/>
    <mergeCell ref="C1497:C1499"/>
    <mergeCell ref="D1497:D1499"/>
    <mergeCell ref="E1497:E1499"/>
    <mergeCell ref="F1497:F1499"/>
    <mergeCell ref="G1497:G1499"/>
    <mergeCell ref="H1497:H1499"/>
    <mergeCell ref="A1536:B1536"/>
    <mergeCell ref="C1536:E1536"/>
    <mergeCell ref="G1536:H1536"/>
    <mergeCell ref="A1537:B1537"/>
    <mergeCell ref="C1537:E1537"/>
    <mergeCell ref="G1537:H1537"/>
    <mergeCell ref="A1531:H1531"/>
    <mergeCell ref="A1532:H1532"/>
    <mergeCell ref="A1533:H1533"/>
    <mergeCell ref="A1534:H1534"/>
    <mergeCell ref="A1535:H1535"/>
    <mergeCell ref="F1528:G1528"/>
    <mergeCell ref="F1529:G1529"/>
    <mergeCell ref="A1530:B1530"/>
    <mergeCell ref="C1530:F1530"/>
    <mergeCell ref="G1530:H1530"/>
    <mergeCell ref="B1523:H1523"/>
    <mergeCell ref="A1524:D1524"/>
    <mergeCell ref="F1525:G1525"/>
    <mergeCell ref="F1526:G1526"/>
    <mergeCell ref="F1527:G1527"/>
    <mergeCell ref="A1554:H1554"/>
    <mergeCell ref="A1555:H1555"/>
    <mergeCell ref="A1556:H1556"/>
    <mergeCell ref="A1557:F1557"/>
    <mergeCell ref="G1557:H1557"/>
    <mergeCell ref="A1540:H1540"/>
    <mergeCell ref="A1541:H1541"/>
    <mergeCell ref="A1542:A1544"/>
    <mergeCell ref="B1542:B1544"/>
    <mergeCell ref="C1542:C1544"/>
    <mergeCell ref="D1542:D1544"/>
    <mergeCell ref="E1542:E1544"/>
    <mergeCell ref="F1542:F1544"/>
    <mergeCell ref="G1542:G1544"/>
    <mergeCell ref="H1542:H1544"/>
    <mergeCell ref="A1538:B1538"/>
    <mergeCell ref="C1538:E1538"/>
    <mergeCell ref="G1538:H1538"/>
    <mergeCell ref="C1539:E1539"/>
    <mergeCell ref="G1539:H1539"/>
    <mergeCell ref="F1573:G1573"/>
    <mergeCell ref="F1574:G1574"/>
    <mergeCell ref="A1575:B1575"/>
    <mergeCell ref="C1575:F1575"/>
    <mergeCell ref="G1575:H1575"/>
    <mergeCell ref="B1568:H1568"/>
    <mergeCell ref="A1569:D1569"/>
    <mergeCell ref="F1570:G1570"/>
    <mergeCell ref="F1571:G1571"/>
    <mergeCell ref="F1572:G1572"/>
    <mergeCell ref="A1563:F1563"/>
    <mergeCell ref="A1564:F1564"/>
    <mergeCell ref="A1565:H1565"/>
    <mergeCell ref="A1566:H1566"/>
    <mergeCell ref="B1567:H1567"/>
    <mergeCell ref="A1559:F1559"/>
    <mergeCell ref="A1560:F1560"/>
    <mergeCell ref="G1560:H1560"/>
    <mergeCell ref="A1561:F1561"/>
    <mergeCell ref="A1562:F156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5"/>
  <sheetViews>
    <sheetView workbookViewId="0">
      <selection sqref="A1:XFD1048576"/>
    </sheetView>
  </sheetViews>
  <sheetFormatPr defaultColWidth="14.42578125" defaultRowHeight="12.75"/>
  <cols>
    <col min="1" max="1" width="6" style="132" customWidth="1"/>
    <col min="2" max="2" width="31.5703125" style="132" customWidth="1"/>
    <col min="3" max="3" width="12" style="132" customWidth="1"/>
    <col min="4" max="4" width="9.5703125" style="132" customWidth="1"/>
    <col min="5" max="5" width="10" style="132" customWidth="1"/>
    <col min="6" max="6" width="8.28515625" style="132" customWidth="1"/>
    <col min="7" max="7" width="14.42578125" style="132" customWidth="1"/>
    <col min="8" max="8" width="7" style="132" customWidth="1"/>
    <col min="9" max="9" width="8.28515625" style="132" customWidth="1"/>
    <col min="10" max="10" width="14.42578125" style="132" customWidth="1"/>
    <col min="11" max="11" width="14.5703125" style="132" customWidth="1"/>
    <col min="12" max="16384" width="14.42578125" style="132"/>
  </cols>
  <sheetData>
    <row r="1" spans="1:25" ht="15.75" customHeight="1">
      <c r="A1" s="460" t="s">
        <v>0</v>
      </c>
      <c r="B1" s="461"/>
      <c r="C1" s="461"/>
      <c r="D1" s="461"/>
      <c r="E1" s="461"/>
      <c r="F1" s="461"/>
      <c r="G1" s="461"/>
      <c r="H1" s="461"/>
      <c r="I1" s="462"/>
      <c r="J1" s="129"/>
      <c r="K1" s="130"/>
      <c r="L1" s="130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ht="15.75" customHeight="1">
      <c r="A2" s="458" t="s">
        <v>143</v>
      </c>
      <c r="B2" s="463"/>
      <c r="C2" s="463"/>
      <c r="D2" s="463"/>
      <c r="E2" s="463"/>
      <c r="F2" s="463"/>
      <c r="G2" s="463"/>
      <c r="H2" s="463"/>
      <c r="I2" s="464"/>
      <c r="J2" s="129"/>
      <c r="K2" s="130"/>
      <c r="L2" s="130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.75" customHeight="1">
      <c r="A3" s="458" t="s">
        <v>410</v>
      </c>
      <c r="B3" s="463"/>
      <c r="C3" s="463"/>
      <c r="D3" s="463"/>
      <c r="E3" s="463"/>
      <c r="F3" s="463"/>
      <c r="G3" s="463"/>
      <c r="H3" s="463"/>
      <c r="I3" s="464"/>
      <c r="J3" s="129"/>
      <c r="K3" s="130"/>
      <c r="L3" s="130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</row>
    <row r="4" spans="1:25" ht="15.75" customHeight="1">
      <c r="A4" s="133" t="s">
        <v>3</v>
      </c>
      <c r="B4" s="2" t="s">
        <v>4</v>
      </c>
      <c r="C4" s="2" t="s">
        <v>5</v>
      </c>
      <c r="D4" s="2" t="s">
        <v>6</v>
      </c>
      <c r="E4" s="2" t="s">
        <v>7</v>
      </c>
      <c r="F4" s="2" t="s">
        <v>8</v>
      </c>
      <c r="G4" s="2" t="s">
        <v>9</v>
      </c>
      <c r="H4" s="2" t="s">
        <v>144</v>
      </c>
      <c r="I4" s="134" t="s">
        <v>145</v>
      </c>
      <c r="J4" s="129"/>
      <c r="K4" s="130"/>
      <c r="L4" s="130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15.75" customHeight="1">
      <c r="A5" s="458" t="s">
        <v>146</v>
      </c>
      <c r="B5" s="459"/>
      <c r="C5" s="6">
        <v>40</v>
      </c>
      <c r="D5" s="6">
        <v>40</v>
      </c>
      <c r="E5" s="6">
        <v>40</v>
      </c>
      <c r="F5" s="6">
        <v>40</v>
      </c>
      <c r="G5" s="6">
        <v>50</v>
      </c>
      <c r="H5" s="6">
        <v>40</v>
      </c>
      <c r="I5" s="135">
        <v>40</v>
      </c>
      <c r="J5" s="129"/>
      <c r="K5" s="130"/>
      <c r="L5" s="130"/>
      <c r="M5" s="130"/>
      <c r="N5" s="130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</row>
    <row r="6" spans="1:25" ht="15.75" customHeight="1">
      <c r="A6" s="133">
        <v>1</v>
      </c>
      <c r="B6" s="44" t="s">
        <v>13</v>
      </c>
      <c r="C6" s="136">
        <v>38.5</v>
      </c>
      <c r="D6" s="136">
        <v>36</v>
      </c>
      <c r="E6" s="136">
        <v>37.5</v>
      </c>
      <c r="F6" s="136">
        <v>38.5</v>
      </c>
      <c r="G6" s="136">
        <v>50</v>
      </c>
      <c r="H6" s="136">
        <v>40</v>
      </c>
      <c r="I6" s="137">
        <v>40</v>
      </c>
      <c r="J6" s="129"/>
      <c r="K6" s="130"/>
      <c r="L6" s="130"/>
      <c r="M6" s="130"/>
      <c r="N6" s="130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</row>
    <row r="7" spans="1:25" ht="15.75" customHeight="1">
      <c r="A7" s="133">
        <v>2</v>
      </c>
      <c r="B7" s="44" t="s">
        <v>14</v>
      </c>
      <c r="C7" s="136">
        <v>36</v>
      </c>
      <c r="D7" s="136">
        <v>38</v>
      </c>
      <c r="E7" s="136">
        <v>36.5</v>
      </c>
      <c r="F7" s="136">
        <v>36</v>
      </c>
      <c r="G7" s="136">
        <v>44</v>
      </c>
      <c r="H7" s="136">
        <v>40</v>
      </c>
      <c r="I7" s="137">
        <v>40</v>
      </c>
      <c r="J7" s="129"/>
      <c r="K7" s="130"/>
      <c r="L7" s="130"/>
      <c r="M7" s="130"/>
      <c r="N7" s="130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</row>
    <row r="8" spans="1:25" ht="14.25" customHeight="1">
      <c r="A8" s="133">
        <v>3</v>
      </c>
      <c r="B8" s="44" t="s">
        <v>15</v>
      </c>
      <c r="C8" s="136">
        <v>39</v>
      </c>
      <c r="D8" s="136">
        <v>39</v>
      </c>
      <c r="E8" s="136">
        <v>39.5</v>
      </c>
      <c r="F8" s="136">
        <v>40</v>
      </c>
      <c r="G8" s="136">
        <v>50</v>
      </c>
      <c r="H8" s="136">
        <v>40</v>
      </c>
      <c r="I8" s="137">
        <v>40</v>
      </c>
      <c r="J8" s="129"/>
      <c r="K8" s="130"/>
      <c r="L8" s="130"/>
      <c r="M8" s="130"/>
      <c r="N8" s="130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</row>
    <row r="9" spans="1:25" ht="14.25" customHeight="1">
      <c r="A9" s="133">
        <v>4</v>
      </c>
      <c r="B9" s="44" t="s">
        <v>16</v>
      </c>
      <c r="C9" s="136">
        <v>20</v>
      </c>
      <c r="D9" s="136">
        <v>25.5</v>
      </c>
      <c r="E9" s="136">
        <v>28</v>
      </c>
      <c r="F9" s="136">
        <v>28.5</v>
      </c>
      <c r="G9" s="136">
        <v>24</v>
      </c>
      <c r="H9" s="136">
        <v>38</v>
      </c>
      <c r="I9" s="137">
        <v>36</v>
      </c>
      <c r="J9" s="129"/>
      <c r="K9" s="130"/>
      <c r="L9" s="130"/>
      <c r="M9" s="130"/>
      <c r="N9" s="130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</row>
    <row r="10" spans="1:25" ht="14.25" customHeight="1">
      <c r="A10" s="133">
        <v>5</v>
      </c>
      <c r="B10" s="44" t="s">
        <v>17</v>
      </c>
      <c r="C10" s="136">
        <v>33</v>
      </c>
      <c r="D10" s="136">
        <v>32.5</v>
      </c>
      <c r="E10" s="136">
        <v>35.5</v>
      </c>
      <c r="F10" s="136">
        <v>36</v>
      </c>
      <c r="G10" s="136">
        <v>48.5</v>
      </c>
      <c r="H10" s="136">
        <v>40</v>
      </c>
      <c r="I10" s="137">
        <v>39</v>
      </c>
      <c r="J10" s="129"/>
      <c r="K10" s="130"/>
      <c r="L10" s="130"/>
      <c r="M10" s="130"/>
      <c r="N10" s="130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</row>
    <row r="11" spans="1:25" ht="14.25" customHeight="1">
      <c r="A11" s="133">
        <v>6</v>
      </c>
      <c r="B11" s="44" t="s">
        <v>18</v>
      </c>
      <c r="C11" s="136">
        <v>35.5</v>
      </c>
      <c r="D11" s="136">
        <v>38</v>
      </c>
      <c r="E11" s="136">
        <v>37</v>
      </c>
      <c r="F11" s="136">
        <v>38</v>
      </c>
      <c r="G11" s="136">
        <v>50</v>
      </c>
      <c r="H11" s="136">
        <v>40</v>
      </c>
      <c r="I11" s="137">
        <v>40</v>
      </c>
      <c r="J11" s="129"/>
      <c r="K11" s="130"/>
      <c r="L11" s="130"/>
      <c r="M11" s="130"/>
      <c r="N11" s="130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</row>
    <row r="12" spans="1:25" ht="14.25" customHeight="1">
      <c r="A12" s="133">
        <v>7</v>
      </c>
      <c r="B12" s="44" t="s">
        <v>19</v>
      </c>
      <c r="C12" s="136">
        <v>38</v>
      </c>
      <c r="D12" s="136">
        <v>37.5</v>
      </c>
      <c r="E12" s="136">
        <v>39</v>
      </c>
      <c r="F12" s="136">
        <v>39</v>
      </c>
      <c r="G12" s="136">
        <v>50</v>
      </c>
      <c r="H12" s="136">
        <v>40</v>
      </c>
      <c r="I12" s="137">
        <v>40</v>
      </c>
      <c r="J12" s="129"/>
      <c r="K12" s="130"/>
      <c r="L12" s="130"/>
      <c r="M12" s="130"/>
      <c r="N12" s="130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</row>
    <row r="13" spans="1:25" ht="14.25" customHeight="1">
      <c r="A13" s="133">
        <v>8</v>
      </c>
      <c r="B13" s="44" t="s">
        <v>20</v>
      </c>
      <c r="C13" s="136">
        <v>30.5</v>
      </c>
      <c r="D13" s="136">
        <v>28.5</v>
      </c>
      <c r="E13" s="136">
        <v>31</v>
      </c>
      <c r="F13" s="136">
        <v>33</v>
      </c>
      <c r="G13" s="136">
        <v>41.5</v>
      </c>
      <c r="H13" s="136">
        <v>38</v>
      </c>
      <c r="I13" s="137">
        <v>37</v>
      </c>
      <c r="J13" s="129"/>
      <c r="K13" s="130"/>
      <c r="L13" s="130"/>
      <c r="M13" s="130"/>
      <c r="N13" s="130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</row>
    <row r="14" spans="1:25" ht="14.25" customHeight="1">
      <c r="A14" s="133">
        <v>9</v>
      </c>
      <c r="B14" s="44" t="s">
        <v>21</v>
      </c>
      <c r="C14" s="136">
        <v>20.5</v>
      </c>
      <c r="D14" s="136">
        <v>26</v>
      </c>
      <c r="E14" s="136">
        <v>27.5</v>
      </c>
      <c r="F14" s="136">
        <v>26.5</v>
      </c>
      <c r="G14" s="136">
        <v>24.5</v>
      </c>
      <c r="H14" s="136">
        <v>38</v>
      </c>
      <c r="I14" s="137">
        <v>35</v>
      </c>
      <c r="J14" s="129"/>
      <c r="K14" s="130"/>
      <c r="L14" s="130"/>
      <c r="M14" s="130"/>
      <c r="N14" s="130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</row>
    <row r="15" spans="1:25" ht="14.25" customHeight="1">
      <c r="A15" s="133">
        <v>10</v>
      </c>
      <c r="B15" s="44" t="s">
        <v>22</v>
      </c>
      <c r="C15" s="136">
        <v>33</v>
      </c>
      <c r="D15" s="136">
        <v>35</v>
      </c>
      <c r="E15" s="136">
        <v>30</v>
      </c>
      <c r="F15" s="136">
        <v>31.5</v>
      </c>
      <c r="G15" s="136">
        <v>40.5</v>
      </c>
      <c r="H15" s="136">
        <v>39</v>
      </c>
      <c r="I15" s="137">
        <v>38</v>
      </c>
      <c r="J15" s="129"/>
      <c r="K15" s="130"/>
      <c r="L15" s="130"/>
      <c r="M15" s="130"/>
      <c r="N15" s="130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</row>
    <row r="16" spans="1:25" ht="14.25" customHeight="1">
      <c r="A16" s="133">
        <v>11</v>
      </c>
      <c r="B16" s="44" t="s">
        <v>23</v>
      </c>
      <c r="C16" s="136">
        <v>39</v>
      </c>
      <c r="D16" s="136">
        <v>40</v>
      </c>
      <c r="E16" s="136">
        <v>40</v>
      </c>
      <c r="F16" s="136">
        <v>40</v>
      </c>
      <c r="G16" s="136">
        <v>48</v>
      </c>
      <c r="H16" s="136">
        <v>40</v>
      </c>
      <c r="I16" s="137">
        <v>40</v>
      </c>
      <c r="J16" s="129"/>
      <c r="K16" s="130"/>
      <c r="L16" s="130"/>
      <c r="M16" s="130"/>
      <c r="N16" s="130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</row>
    <row r="17" spans="1:25" ht="14.25" customHeight="1">
      <c r="A17" s="133">
        <v>12</v>
      </c>
      <c r="B17" s="44" t="s">
        <v>24</v>
      </c>
      <c r="C17" s="136">
        <v>36</v>
      </c>
      <c r="D17" s="136">
        <v>33</v>
      </c>
      <c r="E17" s="136">
        <v>36</v>
      </c>
      <c r="F17" s="136">
        <v>35</v>
      </c>
      <c r="G17" s="136">
        <v>49.5</v>
      </c>
      <c r="H17" s="136">
        <v>40</v>
      </c>
      <c r="I17" s="137">
        <v>40</v>
      </c>
      <c r="J17" s="129"/>
      <c r="K17" s="130"/>
      <c r="L17" s="130"/>
      <c r="M17" s="130"/>
      <c r="N17" s="130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</row>
    <row r="18" spans="1:25" ht="14.25" customHeight="1">
      <c r="A18" s="133">
        <v>13</v>
      </c>
      <c r="B18" s="44" t="s">
        <v>25</v>
      </c>
      <c r="C18" s="136">
        <v>38</v>
      </c>
      <c r="D18" s="136">
        <v>39</v>
      </c>
      <c r="E18" s="136">
        <v>39</v>
      </c>
      <c r="F18" s="136" t="s">
        <v>220</v>
      </c>
      <c r="G18" s="136">
        <v>50</v>
      </c>
      <c r="H18" s="136">
        <v>40</v>
      </c>
      <c r="I18" s="137">
        <v>40</v>
      </c>
      <c r="J18" s="129"/>
      <c r="K18" s="130"/>
      <c r="L18" s="130"/>
      <c r="M18" s="130"/>
      <c r="N18" s="130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</row>
    <row r="19" spans="1:25" ht="14.25" customHeight="1">
      <c r="A19" s="133">
        <v>14</v>
      </c>
      <c r="B19" s="44" t="s">
        <v>26</v>
      </c>
      <c r="C19" s="136">
        <v>33.5</v>
      </c>
      <c r="D19" s="136">
        <v>37.5</v>
      </c>
      <c r="E19" s="136">
        <v>37.5</v>
      </c>
      <c r="F19" s="136">
        <v>36.5</v>
      </c>
      <c r="G19" s="136">
        <v>49</v>
      </c>
      <c r="H19" s="136">
        <v>40</v>
      </c>
      <c r="I19" s="137">
        <v>40</v>
      </c>
      <c r="J19" s="129"/>
      <c r="K19" s="130"/>
      <c r="L19" s="130"/>
      <c r="M19" s="130"/>
      <c r="N19" s="130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</row>
    <row r="20" spans="1:25" ht="14.25" customHeight="1">
      <c r="A20" s="133">
        <v>15</v>
      </c>
      <c r="B20" s="44" t="s">
        <v>27</v>
      </c>
      <c r="C20" s="136">
        <v>34.5</v>
      </c>
      <c r="D20" s="136">
        <v>38.5</v>
      </c>
      <c r="E20" s="136">
        <v>37.5</v>
      </c>
      <c r="F20" s="136">
        <v>37.5</v>
      </c>
      <c r="G20" s="136">
        <v>41</v>
      </c>
      <c r="H20" s="136">
        <v>40</v>
      </c>
      <c r="I20" s="137">
        <v>39</v>
      </c>
      <c r="J20" s="129"/>
      <c r="K20" s="130"/>
      <c r="L20" s="130"/>
      <c r="M20" s="130"/>
      <c r="N20" s="130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</row>
    <row r="21" spans="1:25" ht="14.25" customHeight="1">
      <c r="A21" s="133">
        <v>16</v>
      </c>
      <c r="B21" s="44" t="s">
        <v>28</v>
      </c>
      <c r="C21" s="136">
        <v>23</v>
      </c>
      <c r="D21" s="136">
        <v>21</v>
      </c>
      <c r="E21" s="136">
        <v>27</v>
      </c>
      <c r="F21" s="136">
        <v>21.5</v>
      </c>
      <c r="G21" s="136">
        <v>21</v>
      </c>
      <c r="H21" s="136">
        <v>30</v>
      </c>
      <c r="I21" s="137">
        <v>30</v>
      </c>
      <c r="J21" s="129"/>
      <c r="K21" s="130"/>
      <c r="L21" s="130"/>
      <c r="M21" s="130"/>
      <c r="N21" s="130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</row>
    <row r="22" spans="1:25" ht="14.25" customHeight="1">
      <c r="A22" s="133">
        <v>17</v>
      </c>
      <c r="B22" s="44" t="s">
        <v>29</v>
      </c>
      <c r="C22" s="136">
        <v>29</v>
      </c>
      <c r="D22" s="136">
        <v>33</v>
      </c>
      <c r="E22" s="136">
        <v>25.5</v>
      </c>
      <c r="F22" s="136">
        <v>32.5</v>
      </c>
      <c r="G22" s="136">
        <v>41</v>
      </c>
      <c r="H22" s="136">
        <v>39</v>
      </c>
      <c r="I22" s="137">
        <v>38</v>
      </c>
      <c r="J22" s="129"/>
      <c r="K22" s="130"/>
      <c r="L22" s="130"/>
      <c r="M22" s="130"/>
      <c r="N22" s="130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</row>
    <row r="23" spans="1:25" ht="14.25" customHeight="1">
      <c r="A23" s="133">
        <v>18</v>
      </c>
      <c r="B23" s="44" t="s">
        <v>30</v>
      </c>
      <c r="C23" s="136">
        <v>31</v>
      </c>
      <c r="D23" s="136">
        <v>33</v>
      </c>
      <c r="E23" s="136">
        <v>35.5</v>
      </c>
      <c r="F23" s="136">
        <v>32</v>
      </c>
      <c r="G23" s="136">
        <v>37.5</v>
      </c>
      <c r="H23" s="136">
        <v>39</v>
      </c>
      <c r="I23" s="137">
        <v>38</v>
      </c>
      <c r="J23" s="129"/>
      <c r="K23" s="130"/>
      <c r="L23" s="130"/>
      <c r="M23" s="130"/>
      <c r="N23" s="130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</row>
    <row r="24" spans="1:25" ht="15.75" customHeight="1">
      <c r="A24" s="133">
        <v>19</v>
      </c>
      <c r="B24" s="44" t="s">
        <v>31</v>
      </c>
      <c r="C24" s="136">
        <v>38</v>
      </c>
      <c r="D24" s="136">
        <v>38.5</v>
      </c>
      <c r="E24" s="136">
        <v>39.5</v>
      </c>
      <c r="F24" s="136">
        <v>39</v>
      </c>
      <c r="G24" s="136">
        <v>49</v>
      </c>
      <c r="H24" s="136">
        <v>40</v>
      </c>
      <c r="I24" s="137">
        <v>40</v>
      </c>
      <c r="J24" s="129"/>
      <c r="K24" s="130"/>
      <c r="L24" s="130"/>
      <c r="M24" s="130"/>
      <c r="N24" s="130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</row>
    <row r="25" spans="1:25" ht="15.75" customHeight="1">
      <c r="A25" s="133">
        <v>20</v>
      </c>
      <c r="B25" s="44" t="s">
        <v>32</v>
      </c>
      <c r="C25" s="136">
        <v>32.5</v>
      </c>
      <c r="D25" s="136">
        <v>31</v>
      </c>
      <c r="E25" s="136">
        <v>36.5</v>
      </c>
      <c r="F25" s="136">
        <v>32.5</v>
      </c>
      <c r="G25" s="136">
        <v>43</v>
      </c>
      <c r="H25" s="136">
        <v>40</v>
      </c>
      <c r="I25" s="137">
        <v>39</v>
      </c>
      <c r="J25" s="129"/>
      <c r="K25" s="130"/>
      <c r="L25" s="130"/>
      <c r="M25" s="130"/>
      <c r="N25" s="130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</row>
    <row r="26" spans="1:25" ht="15.75" customHeight="1">
      <c r="A26" s="133">
        <v>21</v>
      </c>
      <c r="B26" s="44" t="s">
        <v>33</v>
      </c>
      <c r="C26" s="136">
        <v>34</v>
      </c>
      <c r="D26" s="136">
        <v>38</v>
      </c>
      <c r="E26" s="136">
        <v>38.5</v>
      </c>
      <c r="F26" s="136">
        <v>36.5</v>
      </c>
      <c r="G26" s="136">
        <v>41</v>
      </c>
      <c r="H26" s="136">
        <v>40</v>
      </c>
      <c r="I26" s="137">
        <v>40</v>
      </c>
      <c r="J26" s="129"/>
      <c r="K26" s="130"/>
      <c r="L26" s="130"/>
      <c r="M26" s="130"/>
      <c r="N26" s="130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</row>
    <row r="27" spans="1:25" ht="15.75" customHeight="1">
      <c r="A27" s="133">
        <v>22</v>
      </c>
      <c r="B27" s="44" t="s">
        <v>34</v>
      </c>
      <c r="C27" s="136">
        <v>30.5</v>
      </c>
      <c r="D27" s="136">
        <v>30</v>
      </c>
      <c r="E27" s="136">
        <v>32.5</v>
      </c>
      <c r="F27" s="136">
        <v>32.5</v>
      </c>
      <c r="G27" s="136">
        <v>36.5</v>
      </c>
      <c r="H27" s="136">
        <v>39</v>
      </c>
      <c r="I27" s="137">
        <v>38</v>
      </c>
      <c r="J27" s="129"/>
      <c r="K27" s="130"/>
      <c r="L27" s="130"/>
      <c r="M27" s="130"/>
      <c r="N27" s="130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</row>
    <row r="28" spans="1:25" ht="15.75" customHeight="1">
      <c r="A28" s="133">
        <v>23</v>
      </c>
      <c r="B28" s="44" t="s">
        <v>35</v>
      </c>
      <c r="C28" s="136">
        <v>32.5</v>
      </c>
      <c r="D28" s="136">
        <v>30.5</v>
      </c>
      <c r="E28" s="136">
        <v>28.5</v>
      </c>
      <c r="F28" s="136">
        <v>28.5</v>
      </c>
      <c r="G28" s="136">
        <v>27.5</v>
      </c>
      <c r="H28" s="136">
        <v>39</v>
      </c>
      <c r="I28" s="137">
        <v>37</v>
      </c>
      <c r="J28" s="129"/>
      <c r="K28" s="130"/>
      <c r="L28" s="130"/>
      <c r="M28" s="130"/>
      <c r="N28" s="130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</row>
    <row r="29" spans="1:25" ht="15.75" customHeight="1">
      <c r="A29" s="133">
        <v>24</v>
      </c>
      <c r="B29" s="44" t="s">
        <v>36</v>
      </c>
      <c r="C29" s="136">
        <v>40</v>
      </c>
      <c r="D29" s="136">
        <v>40</v>
      </c>
      <c r="E29" s="136">
        <v>40</v>
      </c>
      <c r="F29" s="136">
        <v>40</v>
      </c>
      <c r="G29" s="136">
        <v>50</v>
      </c>
      <c r="H29" s="136">
        <v>40</v>
      </c>
      <c r="I29" s="137">
        <v>40</v>
      </c>
      <c r="J29" s="129"/>
      <c r="K29" s="130"/>
      <c r="L29" s="130"/>
      <c r="M29" s="130"/>
      <c r="N29" s="130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</row>
    <row r="30" spans="1:25" ht="15.75" customHeight="1">
      <c r="A30" s="133">
        <v>25</v>
      </c>
      <c r="B30" s="44" t="s">
        <v>37</v>
      </c>
      <c r="C30" s="136">
        <v>14</v>
      </c>
      <c r="D30" s="136">
        <v>20</v>
      </c>
      <c r="E30" s="136">
        <v>23.5</v>
      </c>
      <c r="F30" s="136">
        <v>16</v>
      </c>
      <c r="G30" s="136">
        <v>8.5</v>
      </c>
      <c r="H30" s="136">
        <v>30</v>
      </c>
      <c r="I30" s="137">
        <v>30</v>
      </c>
      <c r="J30" s="129"/>
      <c r="K30" s="130"/>
      <c r="L30" s="130"/>
      <c r="M30" s="130"/>
      <c r="N30" s="130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</row>
    <row r="31" spans="1:25" ht="15.75" customHeight="1">
      <c r="A31" s="133">
        <v>26</v>
      </c>
      <c r="B31" s="44" t="s">
        <v>38</v>
      </c>
      <c r="C31" s="136">
        <v>39</v>
      </c>
      <c r="D31" s="136">
        <v>39</v>
      </c>
      <c r="E31" s="136">
        <v>40</v>
      </c>
      <c r="F31" s="136">
        <v>39.5</v>
      </c>
      <c r="G31" s="136">
        <v>50</v>
      </c>
      <c r="H31" s="136">
        <v>40</v>
      </c>
      <c r="I31" s="137">
        <v>40</v>
      </c>
      <c r="J31" s="129"/>
      <c r="K31" s="130"/>
      <c r="L31" s="130"/>
      <c r="M31" s="130"/>
      <c r="N31" s="130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</row>
    <row r="32" spans="1:25" ht="15.75" customHeight="1">
      <c r="A32" s="133">
        <v>27</v>
      </c>
      <c r="B32" s="44" t="s">
        <v>39</v>
      </c>
      <c r="C32" s="136">
        <v>11.5</v>
      </c>
      <c r="D32" s="136">
        <v>16.5</v>
      </c>
      <c r="E32" s="136">
        <v>24.5</v>
      </c>
      <c r="F32" s="136">
        <v>13</v>
      </c>
      <c r="G32" s="136">
        <v>13</v>
      </c>
      <c r="H32" s="136">
        <v>30</v>
      </c>
      <c r="I32" s="137">
        <v>30</v>
      </c>
      <c r="J32" s="129"/>
      <c r="K32" s="130"/>
      <c r="L32" s="130"/>
      <c r="M32" s="130"/>
      <c r="N32" s="130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</row>
    <row r="33" spans="1:25" ht="15.75" customHeight="1">
      <c r="A33" s="133">
        <v>28</v>
      </c>
      <c r="B33" s="44" t="s">
        <v>40</v>
      </c>
      <c r="C33" s="136">
        <v>26</v>
      </c>
      <c r="D33" s="136">
        <v>27</v>
      </c>
      <c r="E33" s="136">
        <v>30</v>
      </c>
      <c r="F33" s="136">
        <v>33.5</v>
      </c>
      <c r="G33" s="136">
        <v>31.5</v>
      </c>
      <c r="H33" s="136">
        <v>38</v>
      </c>
      <c r="I33" s="137">
        <v>38</v>
      </c>
      <c r="J33" s="129"/>
      <c r="K33" s="130"/>
      <c r="L33" s="130"/>
      <c r="M33" s="130"/>
      <c r="N33" s="130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</row>
    <row r="34" spans="1:25" ht="15.75" customHeight="1">
      <c r="A34" s="133">
        <v>29</v>
      </c>
      <c r="B34" s="44" t="s">
        <v>41</v>
      </c>
      <c r="C34" s="136">
        <v>31.5</v>
      </c>
      <c r="D34" s="136">
        <v>33</v>
      </c>
      <c r="E34" s="136">
        <v>32.5</v>
      </c>
      <c r="F34" s="136">
        <v>31.5</v>
      </c>
      <c r="G34" s="136">
        <v>41</v>
      </c>
      <c r="H34" s="136">
        <v>39</v>
      </c>
      <c r="I34" s="137">
        <v>38</v>
      </c>
      <c r="J34" s="129"/>
      <c r="K34" s="130"/>
      <c r="L34" s="130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</row>
    <row r="35" spans="1:25" ht="15.75" customHeight="1">
      <c r="A35" s="133">
        <v>30</v>
      </c>
      <c r="B35" s="55" t="s">
        <v>42</v>
      </c>
      <c r="C35" s="138">
        <v>31.5</v>
      </c>
      <c r="D35" s="138">
        <v>35.5</v>
      </c>
      <c r="E35" s="138">
        <v>36.5</v>
      </c>
      <c r="F35" s="138">
        <v>39</v>
      </c>
      <c r="G35" s="138">
        <v>49.5</v>
      </c>
      <c r="H35" s="138">
        <v>40</v>
      </c>
      <c r="I35" s="139">
        <v>40</v>
      </c>
      <c r="J35" s="129"/>
      <c r="K35" s="130"/>
      <c r="L35" s="130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</row>
    <row r="36" spans="1:25" ht="15.75" customHeight="1">
      <c r="A36" s="133">
        <v>31</v>
      </c>
      <c r="B36" s="55" t="s">
        <v>43</v>
      </c>
      <c r="C36" s="138">
        <v>32.5</v>
      </c>
      <c r="D36" s="138">
        <v>34.5</v>
      </c>
      <c r="E36" s="138">
        <v>35.5</v>
      </c>
      <c r="F36" s="138">
        <v>38.5</v>
      </c>
      <c r="G36" s="138">
        <v>40.5</v>
      </c>
      <c r="H36" s="138">
        <v>40</v>
      </c>
      <c r="I36" s="139">
        <v>40</v>
      </c>
      <c r="J36" s="129"/>
      <c r="K36" s="130"/>
      <c r="L36" s="130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</row>
    <row r="37" spans="1:25" ht="15.75" customHeight="1">
      <c r="A37" s="133">
        <v>32</v>
      </c>
      <c r="B37" s="55" t="s">
        <v>44</v>
      </c>
      <c r="C37" s="138">
        <v>37</v>
      </c>
      <c r="D37" s="138">
        <v>39.5</v>
      </c>
      <c r="E37" s="138">
        <v>36.5</v>
      </c>
      <c r="F37" s="138">
        <v>39</v>
      </c>
      <c r="G37" s="138">
        <v>47</v>
      </c>
      <c r="H37" s="138">
        <v>40</v>
      </c>
      <c r="I37" s="139">
        <v>40</v>
      </c>
      <c r="J37" s="129"/>
      <c r="K37" s="130"/>
      <c r="L37" s="130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</row>
    <row r="38" spans="1:25" ht="15.75" customHeight="1">
      <c r="A38" s="133">
        <v>33</v>
      </c>
      <c r="B38" s="55" t="s">
        <v>45</v>
      </c>
      <c r="C38" s="138">
        <v>37</v>
      </c>
      <c r="D38" s="138">
        <v>38</v>
      </c>
      <c r="E38" s="138">
        <v>38</v>
      </c>
      <c r="F38" s="138">
        <v>40</v>
      </c>
      <c r="G38" s="138">
        <v>43</v>
      </c>
      <c r="H38" s="138">
        <v>40</v>
      </c>
      <c r="I38" s="139">
        <v>40</v>
      </c>
      <c r="J38" s="129"/>
      <c r="K38" s="130"/>
      <c r="L38" s="130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</row>
    <row r="39" spans="1:25" ht="15.75" customHeight="1">
      <c r="A39" s="133">
        <v>34</v>
      </c>
      <c r="B39" s="55" t="s">
        <v>46</v>
      </c>
      <c r="C39" s="138">
        <v>24.5</v>
      </c>
      <c r="D39" s="138">
        <v>24</v>
      </c>
      <c r="E39" s="138" t="s">
        <v>220</v>
      </c>
      <c r="F39" s="138">
        <v>25.5</v>
      </c>
      <c r="G39" s="138" t="s">
        <v>220</v>
      </c>
      <c r="H39" s="138">
        <v>35</v>
      </c>
      <c r="I39" s="139">
        <v>35</v>
      </c>
      <c r="J39" s="129"/>
      <c r="K39" s="130"/>
      <c r="L39" s="130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</row>
    <row r="40" spans="1:25" ht="15.75" customHeight="1" thickBot="1">
      <c r="A40" s="140">
        <v>35</v>
      </c>
      <c r="B40" s="141" t="s">
        <v>47</v>
      </c>
      <c r="C40" s="142">
        <v>25</v>
      </c>
      <c r="D40" s="142">
        <v>34.5</v>
      </c>
      <c r="E40" s="142">
        <v>36</v>
      </c>
      <c r="F40" s="142">
        <v>32</v>
      </c>
      <c r="G40" s="142">
        <v>34.5</v>
      </c>
      <c r="H40" s="142">
        <v>35</v>
      </c>
      <c r="I40" s="143">
        <v>35</v>
      </c>
      <c r="J40" s="129"/>
      <c r="K40" s="130"/>
      <c r="L40" s="130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</row>
    <row r="41" spans="1:25" ht="15.75" customHeight="1">
      <c r="A41" s="144"/>
      <c r="B41" s="145"/>
      <c r="C41" s="144"/>
      <c r="D41" s="144"/>
      <c r="E41" s="144"/>
      <c r="F41" s="144"/>
      <c r="G41" s="144"/>
      <c r="H41" s="144"/>
      <c r="I41" s="144"/>
      <c r="J41" s="129"/>
      <c r="K41" s="130"/>
      <c r="L41" s="130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</row>
    <row r="42" spans="1:25" ht="15.75" customHeight="1">
      <c r="A42" s="144"/>
      <c r="B42" s="145"/>
      <c r="C42" s="144"/>
      <c r="D42" s="144"/>
      <c r="E42" s="144"/>
      <c r="F42" s="144"/>
      <c r="G42" s="144"/>
      <c r="H42" s="144"/>
      <c r="I42" s="144"/>
      <c r="J42" s="129"/>
      <c r="K42" s="130"/>
      <c r="L42" s="130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</row>
    <row r="43" spans="1:25" ht="15.75" customHeight="1">
      <c r="A43" s="144"/>
      <c r="B43" s="145"/>
      <c r="C43" s="144"/>
      <c r="D43" s="144"/>
      <c r="E43" s="144"/>
      <c r="F43" s="144"/>
      <c r="G43" s="144"/>
      <c r="H43" s="144"/>
      <c r="I43" s="144"/>
      <c r="J43" s="129"/>
      <c r="K43" s="130"/>
      <c r="L43" s="130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</row>
    <row r="44" spans="1:25" ht="15.75" customHeight="1">
      <c r="A44" s="144"/>
      <c r="B44" s="145"/>
      <c r="C44" s="144"/>
      <c r="D44" s="144"/>
      <c r="E44" s="144"/>
      <c r="F44" s="144"/>
      <c r="G44" s="144"/>
      <c r="H44" s="144"/>
      <c r="I44" s="144"/>
      <c r="J44" s="129"/>
      <c r="K44" s="130"/>
      <c r="L44" s="130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</row>
    <row r="45" spans="1:25" ht="15.75" customHeight="1">
      <c r="A45" s="144"/>
      <c r="B45" s="145"/>
      <c r="C45" s="144"/>
      <c r="D45" s="144"/>
      <c r="E45" s="144"/>
      <c r="F45" s="144"/>
      <c r="G45" s="144"/>
      <c r="H45" s="144"/>
      <c r="I45" s="144"/>
      <c r="J45" s="129"/>
      <c r="K45" s="130"/>
      <c r="L45" s="130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</row>
    <row r="46" spans="1:25" ht="15.75" customHeight="1">
      <c r="A46" s="144"/>
      <c r="B46" s="145"/>
      <c r="C46" s="144"/>
      <c r="D46" s="144"/>
      <c r="E46" s="144"/>
      <c r="F46" s="144"/>
      <c r="G46" s="144"/>
      <c r="H46" s="144"/>
      <c r="I46" s="144"/>
      <c r="J46" s="129"/>
      <c r="K46" s="130"/>
      <c r="L46" s="130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</row>
    <row r="47" spans="1:25" ht="15.75" customHeight="1">
      <c r="A47" s="144"/>
      <c r="B47" s="145"/>
      <c r="C47" s="144"/>
      <c r="D47" s="144"/>
      <c r="E47" s="144"/>
      <c r="F47" s="144"/>
      <c r="G47" s="144"/>
      <c r="H47" s="144"/>
      <c r="I47" s="144"/>
      <c r="J47" s="129"/>
      <c r="K47" s="130"/>
      <c r="L47" s="130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</row>
    <row r="48" spans="1:25" ht="15.75" customHeight="1">
      <c r="A48" s="144"/>
      <c r="B48" s="145"/>
      <c r="C48" s="144"/>
      <c r="D48" s="144"/>
      <c r="E48" s="144"/>
      <c r="F48" s="144"/>
      <c r="G48" s="144"/>
      <c r="H48" s="144"/>
      <c r="I48" s="144"/>
      <c r="J48" s="129"/>
      <c r="K48" s="130"/>
      <c r="L48" s="130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</row>
    <row r="49" spans="1:25" ht="15.75" customHeight="1">
      <c r="A49" s="144"/>
      <c r="B49" s="145"/>
      <c r="C49" s="144"/>
      <c r="D49" s="144"/>
      <c r="E49" s="144"/>
      <c r="F49" s="144"/>
      <c r="G49" s="144"/>
      <c r="H49" s="144"/>
      <c r="I49" s="144"/>
      <c r="J49" s="129"/>
      <c r="K49" s="130"/>
      <c r="L49" s="130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</row>
    <row r="50" spans="1:25" ht="15.75" customHeight="1">
      <c r="A50" s="144"/>
      <c r="B50" s="145"/>
      <c r="C50" s="144"/>
      <c r="D50" s="144"/>
      <c r="E50" s="144"/>
      <c r="F50" s="144"/>
      <c r="G50" s="144"/>
      <c r="H50" s="144"/>
      <c r="I50" s="144"/>
      <c r="J50" s="129"/>
      <c r="K50" s="130"/>
      <c r="L50" s="130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</row>
    <row r="51" spans="1:25" ht="15.75" customHeight="1">
      <c r="A51" s="144"/>
      <c r="B51" s="145"/>
      <c r="C51" s="144"/>
      <c r="D51" s="144"/>
      <c r="E51" s="144"/>
      <c r="F51" s="144"/>
      <c r="G51" s="144"/>
      <c r="H51" s="144"/>
      <c r="I51" s="144"/>
      <c r="J51" s="129"/>
      <c r="K51" s="130"/>
      <c r="L51" s="130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</row>
    <row r="52" spans="1:25" ht="15.75" customHeight="1">
      <c r="A52" s="144"/>
      <c r="B52" s="145"/>
      <c r="C52" s="144"/>
      <c r="D52" s="144"/>
      <c r="E52" s="144"/>
      <c r="F52" s="144"/>
      <c r="G52" s="144"/>
      <c r="H52" s="144"/>
      <c r="I52" s="144"/>
      <c r="J52" s="129"/>
      <c r="K52" s="130"/>
      <c r="L52" s="130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</row>
    <row r="53" spans="1:25" ht="15.75" customHeight="1">
      <c r="A53" s="144"/>
      <c r="B53" s="145"/>
      <c r="C53" s="144"/>
      <c r="D53" s="144"/>
      <c r="E53" s="144"/>
      <c r="F53" s="144"/>
      <c r="G53" s="144"/>
      <c r="H53" s="144"/>
      <c r="I53" s="144"/>
      <c r="J53" s="129"/>
      <c r="K53" s="130"/>
      <c r="L53" s="130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</row>
    <row r="54" spans="1:25" ht="15.75" customHeight="1">
      <c r="A54" s="144"/>
      <c r="B54" s="145"/>
      <c r="C54" s="144"/>
      <c r="D54" s="144"/>
      <c r="E54" s="144"/>
      <c r="F54" s="144"/>
      <c r="G54" s="144"/>
      <c r="H54" s="144"/>
      <c r="I54" s="144"/>
      <c r="J54" s="129"/>
      <c r="K54" s="130"/>
      <c r="L54" s="130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</row>
    <row r="55" spans="1:25" ht="15.75" customHeight="1">
      <c r="A55" s="144"/>
      <c r="B55" s="145"/>
      <c r="C55" s="144"/>
      <c r="D55" s="144"/>
      <c r="E55" s="144"/>
      <c r="F55" s="144"/>
      <c r="G55" s="144"/>
      <c r="H55" s="144"/>
      <c r="I55" s="144"/>
      <c r="J55" s="129"/>
      <c r="K55" s="130"/>
      <c r="L55" s="130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</row>
    <row r="56" spans="1:25" ht="15.75" customHeight="1">
      <c r="A56" s="144"/>
      <c r="B56" s="145"/>
      <c r="C56" s="144"/>
      <c r="D56" s="144"/>
      <c r="E56" s="144"/>
      <c r="F56" s="144"/>
      <c r="G56" s="144"/>
      <c r="H56" s="144"/>
      <c r="I56" s="144"/>
      <c r="J56" s="129"/>
      <c r="K56" s="130"/>
      <c r="L56" s="130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</row>
    <row r="57" spans="1:25" ht="15.75" customHeight="1">
      <c r="A57" s="144"/>
      <c r="B57" s="145"/>
      <c r="C57" s="144"/>
      <c r="D57" s="144"/>
      <c r="E57" s="144"/>
      <c r="F57" s="144"/>
      <c r="G57" s="144"/>
      <c r="H57" s="144"/>
      <c r="I57" s="144"/>
      <c r="J57" s="129"/>
      <c r="K57" s="130"/>
      <c r="L57" s="130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</row>
    <row r="58" spans="1:25" ht="15.75" customHeight="1">
      <c r="A58" s="144"/>
      <c r="B58" s="145"/>
      <c r="C58" s="144"/>
      <c r="D58" s="144"/>
      <c r="E58" s="144"/>
      <c r="F58" s="144"/>
      <c r="G58" s="144"/>
      <c r="H58" s="144"/>
      <c r="I58" s="144"/>
      <c r="J58" s="129"/>
      <c r="K58" s="130"/>
      <c r="L58" s="130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</row>
    <row r="59" spans="1:25" ht="15.75" customHeight="1">
      <c r="A59" s="144"/>
      <c r="B59" s="145"/>
      <c r="C59" s="144"/>
      <c r="D59" s="144"/>
      <c r="E59" s="144"/>
      <c r="F59" s="144"/>
      <c r="G59" s="144"/>
      <c r="H59" s="144"/>
      <c r="I59" s="144"/>
      <c r="J59" s="129"/>
      <c r="K59" s="130"/>
      <c r="L59" s="130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</row>
    <row r="60" spans="1:25" ht="15.75" customHeight="1">
      <c r="A60" s="144"/>
      <c r="B60" s="145"/>
      <c r="C60" s="144"/>
      <c r="D60" s="144"/>
      <c r="E60" s="144"/>
      <c r="F60" s="144"/>
      <c r="G60" s="144"/>
      <c r="H60" s="144"/>
      <c r="I60" s="144"/>
      <c r="J60" s="129"/>
      <c r="K60" s="130"/>
      <c r="L60" s="130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</row>
    <row r="61" spans="1:25" ht="15.75" customHeight="1">
      <c r="A61" s="144"/>
      <c r="B61" s="145"/>
      <c r="C61" s="144"/>
      <c r="D61" s="144"/>
      <c r="E61" s="144"/>
      <c r="F61" s="144"/>
      <c r="G61" s="144"/>
      <c r="H61" s="144"/>
      <c r="I61" s="144"/>
      <c r="J61" s="129"/>
      <c r="K61" s="130"/>
      <c r="L61" s="130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</row>
    <row r="62" spans="1:25" ht="15.75" customHeight="1">
      <c r="A62" s="144"/>
      <c r="B62" s="145"/>
      <c r="C62" s="144"/>
      <c r="D62" s="144"/>
      <c r="E62" s="144"/>
      <c r="F62" s="144"/>
      <c r="G62" s="144"/>
      <c r="H62" s="144"/>
      <c r="I62" s="144"/>
      <c r="J62" s="129"/>
      <c r="K62" s="130"/>
      <c r="L62" s="130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</row>
    <row r="63" spans="1:25" ht="15.75" customHeight="1">
      <c r="A63" s="129"/>
      <c r="B63" s="129"/>
      <c r="C63" s="129"/>
      <c r="D63" s="129"/>
      <c r="E63" s="129"/>
      <c r="F63" s="129"/>
      <c r="G63" s="129"/>
      <c r="H63" s="129"/>
      <c r="I63" s="129"/>
      <c r="J63" s="129"/>
      <c r="K63" s="130"/>
      <c r="L63" s="130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</row>
    <row r="64" spans="1:25" ht="15.75" customHeight="1">
      <c r="A64" s="129"/>
      <c r="B64" s="129"/>
      <c r="C64" s="129"/>
      <c r="D64" s="129"/>
      <c r="E64" s="129"/>
      <c r="F64" s="129"/>
      <c r="G64" s="129"/>
      <c r="H64" s="129"/>
      <c r="I64" s="129"/>
      <c r="J64" s="129"/>
      <c r="K64" s="130"/>
      <c r="L64" s="130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</row>
    <row r="65" spans="1:25" ht="15.75" customHeight="1">
      <c r="A65" s="129"/>
      <c r="B65" s="129"/>
      <c r="C65" s="129"/>
      <c r="D65" s="129"/>
      <c r="E65" s="129"/>
      <c r="F65" s="129"/>
      <c r="G65" s="129"/>
      <c r="H65" s="129"/>
      <c r="I65" s="129"/>
      <c r="J65" s="129"/>
      <c r="K65" s="130"/>
      <c r="L65" s="130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</row>
    <row r="66" spans="1:25" ht="15.75" customHeight="1">
      <c r="A66" s="129"/>
      <c r="B66" s="129"/>
      <c r="C66" s="129"/>
      <c r="D66" s="129"/>
      <c r="E66" s="129"/>
      <c r="F66" s="129"/>
      <c r="G66" s="129"/>
      <c r="H66" s="129"/>
      <c r="I66" s="129"/>
      <c r="J66" s="129"/>
      <c r="K66" s="130"/>
      <c r="L66" s="130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</row>
    <row r="67" spans="1:25" ht="15.75" customHeight="1">
      <c r="A67" s="129"/>
      <c r="B67" s="129"/>
      <c r="C67" s="129"/>
      <c r="D67" s="129"/>
      <c r="E67" s="129"/>
      <c r="F67" s="129"/>
      <c r="G67" s="129"/>
      <c r="H67" s="129"/>
      <c r="I67" s="129"/>
      <c r="J67" s="129"/>
      <c r="K67" s="130"/>
      <c r="L67" s="130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</row>
    <row r="68" spans="1:25" ht="15.75" customHeight="1">
      <c r="A68" s="129"/>
      <c r="B68" s="129"/>
      <c r="C68" s="129"/>
      <c r="D68" s="129"/>
      <c r="E68" s="129"/>
      <c r="F68" s="129"/>
      <c r="G68" s="129"/>
      <c r="H68" s="129"/>
      <c r="I68" s="129"/>
      <c r="J68" s="129"/>
      <c r="K68" s="130"/>
      <c r="L68" s="130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</row>
    <row r="69" spans="1:25" ht="15.75" customHeight="1">
      <c r="A69" s="129"/>
      <c r="B69" s="129"/>
      <c r="C69" s="129"/>
      <c r="D69" s="129"/>
      <c r="E69" s="129"/>
      <c r="F69" s="129"/>
      <c r="G69" s="129"/>
      <c r="H69" s="129"/>
      <c r="I69" s="129"/>
      <c r="J69" s="129"/>
      <c r="K69" s="130"/>
      <c r="L69" s="130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</row>
    <row r="70" spans="1:25" ht="15.75" customHeight="1">
      <c r="A70" s="129"/>
      <c r="B70" s="129"/>
      <c r="C70" s="129"/>
      <c r="D70" s="129"/>
      <c r="E70" s="129"/>
      <c r="F70" s="129"/>
      <c r="G70" s="129"/>
      <c r="H70" s="129"/>
      <c r="I70" s="129"/>
      <c r="J70" s="129"/>
      <c r="K70" s="130"/>
      <c r="L70" s="130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</row>
    <row r="71" spans="1:25" ht="15.75" customHeight="1">
      <c r="A71" s="129"/>
      <c r="B71" s="129"/>
      <c r="C71" s="129"/>
      <c r="D71" s="129"/>
      <c r="E71" s="129"/>
      <c r="F71" s="129"/>
      <c r="G71" s="129"/>
      <c r="H71" s="129"/>
      <c r="I71" s="129"/>
      <c r="J71" s="129"/>
      <c r="K71" s="130"/>
      <c r="L71" s="130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</row>
    <row r="72" spans="1:25" ht="15.75" customHeight="1">
      <c r="A72" s="129"/>
      <c r="B72" s="129"/>
      <c r="C72" s="129"/>
      <c r="D72" s="129"/>
      <c r="E72" s="129"/>
      <c r="F72" s="129"/>
      <c r="G72" s="129"/>
      <c r="H72" s="129"/>
      <c r="I72" s="129"/>
      <c r="J72" s="129"/>
      <c r="K72" s="130"/>
      <c r="L72" s="130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</row>
    <row r="73" spans="1:25" ht="15.75" customHeight="1">
      <c r="A73" s="129"/>
      <c r="B73" s="129"/>
      <c r="C73" s="129"/>
      <c r="D73" s="129"/>
      <c r="E73" s="129"/>
      <c r="F73" s="129"/>
      <c r="G73" s="129"/>
      <c r="H73" s="129"/>
      <c r="I73" s="129"/>
      <c r="J73" s="129"/>
      <c r="K73" s="130"/>
      <c r="L73" s="130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</row>
    <row r="74" spans="1:25" ht="15.75" customHeight="1">
      <c r="A74" s="129"/>
      <c r="B74" s="129"/>
      <c r="C74" s="129"/>
      <c r="D74" s="129"/>
      <c r="E74" s="129"/>
      <c r="F74" s="129"/>
      <c r="G74" s="129"/>
      <c r="H74" s="129"/>
      <c r="I74" s="129"/>
      <c r="J74" s="129"/>
      <c r="K74" s="130"/>
      <c r="L74" s="130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</row>
    <row r="75" spans="1:25" ht="15.75" customHeight="1">
      <c r="A75" s="129"/>
      <c r="B75" s="129"/>
      <c r="C75" s="129"/>
      <c r="D75" s="129"/>
      <c r="E75" s="129"/>
      <c r="F75" s="129"/>
      <c r="G75" s="129"/>
      <c r="H75" s="129"/>
      <c r="I75" s="129"/>
      <c r="J75" s="129"/>
      <c r="K75" s="130"/>
      <c r="L75" s="130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</row>
    <row r="76" spans="1:25" ht="15.75" customHeight="1">
      <c r="A76" s="129"/>
      <c r="B76" s="129"/>
      <c r="C76" s="129"/>
      <c r="D76" s="129"/>
      <c r="E76" s="129"/>
      <c r="F76" s="129"/>
      <c r="G76" s="129"/>
      <c r="H76" s="129"/>
      <c r="I76" s="129"/>
      <c r="J76" s="129"/>
      <c r="K76" s="130"/>
      <c r="L76" s="130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</row>
    <row r="77" spans="1:25" ht="15.75" customHeight="1">
      <c r="A77" s="129"/>
      <c r="B77" s="129"/>
      <c r="C77" s="129"/>
      <c r="D77" s="129"/>
      <c r="E77" s="129"/>
      <c r="F77" s="129"/>
      <c r="G77" s="129"/>
      <c r="H77" s="129"/>
      <c r="I77" s="129"/>
      <c r="J77" s="129"/>
      <c r="K77" s="130"/>
      <c r="L77" s="130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</row>
    <row r="78" spans="1:25" ht="15.75" customHeight="1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30"/>
      <c r="L78" s="130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</row>
    <row r="79" spans="1:25" ht="15.75" customHeight="1">
      <c r="A79" s="129"/>
      <c r="B79" s="129"/>
      <c r="C79" s="129"/>
      <c r="D79" s="129"/>
      <c r="E79" s="129"/>
      <c r="F79" s="129"/>
      <c r="G79" s="129"/>
      <c r="H79" s="129"/>
      <c r="I79" s="129"/>
      <c r="J79" s="129"/>
      <c r="K79" s="130"/>
      <c r="L79" s="130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</row>
    <row r="80" spans="1:25" ht="15.75" customHeight="1">
      <c r="A80" s="129"/>
      <c r="B80" s="129"/>
      <c r="C80" s="129"/>
      <c r="D80" s="129"/>
      <c r="E80" s="129"/>
      <c r="F80" s="129"/>
      <c r="G80" s="129"/>
      <c r="H80" s="129"/>
      <c r="I80" s="129"/>
      <c r="J80" s="129"/>
      <c r="K80" s="130"/>
      <c r="L80" s="130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</row>
    <row r="81" spans="1:25" ht="15.75" customHeight="1">
      <c r="A81" s="129"/>
      <c r="B81" s="129"/>
      <c r="C81" s="129"/>
      <c r="D81" s="129"/>
      <c r="E81" s="129"/>
      <c r="F81" s="129"/>
      <c r="G81" s="129"/>
      <c r="H81" s="129"/>
      <c r="I81" s="129"/>
      <c r="J81" s="129"/>
      <c r="K81" s="130"/>
      <c r="L81" s="130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</row>
    <row r="82" spans="1:25" ht="15.75" customHeight="1">
      <c r="A82" s="129"/>
      <c r="B82" s="129"/>
      <c r="C82" s="129"/>
      <c r="D82" s="129"/>
      <c r="E82" s="129"/>
      <c r="F82" s="129"/>
      <c r="G82" s="129"/>
      <c r="H82" s="129"/>
      <c r="I82" s="129"/>
      <c r="J82" s="129"/>
      <c r="K82" s="130"/>
      <c r="L82" s="130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</row>
    <row r="83" spans="1:25" ht="15.75" customHeight="1">
      <c r="A83" s="129"/>
      <c r="B83" s="129"/>
      <c r="C83" s="129"/>
      <c r="D83" s="129"/>
      <c r="E83" s="129"/>
      <c r="F83" s="129"/>
      <c r="G83" s="129"/>
      <c r="H83" s="129"/>
      <c r="I83" s="129"/>
      <c r="J83" s="129"/>
      <c r="K83" s="130"/>
      <c r="L83" s="130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1"/>
      <c r="X83" s="131"/>
      <c r="Y83" s="131"/>
    </row>
    <row r="84" spans="1:25" ht="15.75" customHeight="1">
      <c r="A84" s="129"/>
      <c r="B84" s="129"/>
      <c r="C84" s="129"/>
      <c r="D84" s="129"/>
      <c r="E84" s="129"/>
      <c r="F84" s="129"/>
      <c r="G84" s="129"/>
      <c r="H84" s="129"/>
      <c r="I84" s="129"/>
      <c r="J84" s="129"/>
      <c r="K84" s="130"/>
      <c r="L84" s="130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/>
      <c r="Y84" s="131"/>
    </row>
    <row r="85" spans="1:25" ht="15.75" customHeight="1">
      <c r="A85" s="129"/>
      <c r="B85" s="129"/>
      <c r="C85" s="129"/>
      <c r="D85" s="129"/>
      <c r="E85" s="129"/>
      <c r="F85" s="129"/>
      <c r="G85" s="129"/>
      <c r="H85" s="129"/>
      <c r="I85" s="129"/>
      <c r="J85" s="129"/>
      <c r="K85" s="130"/>
      <c r="L85" s="130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</row>
    <row r="86" spans="1:25" ht="15.75" customHeight="1">
      <c r="A86" s="129"/>
      <c r="B86" s="129"/>
      <c r="C86" s="129"/>
      <c r="D86" s="129"/>
      <c r="E86" s="129"/>
      <c r="F86" s="129"/>
      <c r="G86" s="129"/>
      <c r="H86" s="129"/>
      <c r="I86" s="129"/>
      <c r="J86" s="129"/>
      <c r="K86" s="130"/>
      <c r="L86" s="130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</row>
    <row r="87" spans="1:25" ht="15.75" customHeight="1">
      <c r="A87" s="129"/>
      <c r="B87" s="129"/>
      <c r="C87" s="129"/>
      <c r="D87" s="129"/>
      <c r="E87" s="129"/>
      <c r="F87" s="129"/>
      <c r="G87" s="129"/>
      <c r="H87" s="129"/>
      <c r="I87" s="129"/>
      <c r="J87" s="129"/>
      <c r="K87" s="130"/>
      <c r="L87" s="130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</row>
    <row r="88" spans="1:25" ht="15.75" customHeight="1">
      <c r="A88" s="129"/>
      <c r="B88" s="129"/>
      <c r="C88" s="129"/>
      <c r="D88" s="129"/>
      <c r="E88" s="129"/>
      <c r="F88" s="129"/>
      <c r="G88" s="129"/>
      <c r="H88" s="129"/>
      <c r="I88" s="129"/>
      <c r="J88" s="129"/>
      <c r="K88" s="130"/>
      <c r="L88" s="130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</row>
    <row r="89" spans="1:25" ht="15.75" customHeight="1">
      <c r="A89" s="129"/>
      <c r="B89" s="129"/>
      <c r="C89" s="129"/>
      <c r="D89" s="129"/>
      <c r="E89" s="129"/>
      <c r="F89" s="129"/>
      <c r="G89" s="129"/>
      <c r="H89" s="129"/>
      <c r="I89" s="129"/>
      <c r="J89" s="129"/>
      <c r="K89" s="130"/>
      <c r="L89" s="130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</row>
    <row r="90" spans="1:25" ht="15.75" customHeight="1">
      <c r="A90" s="129"/>
      <c r="B90" s="129"/>
      <c r="C90" s="129"/>
      <c r="D90" s="129"/>
      <c r="E90" s="129"/>
      <c r="F90" s="129"/>
      <c r="G90" s="129"/>
      <c r="H90" s="129"/>
      <c r="I90" s="129"/>
      <c r="J90" s="129"/>
      <c r="K90" s="130"/>
      <c r="L90" s="130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</row>
    <row r="91" spans="1:25" ht="15.75" customHeight="1">
      <c r="A91" s="129"/>
      <c r="B91" s="129"/>
      <c r="C91" s="129"/>
      <c r="D91" s="129"/>
      <c r="E91" s="129"/>
      <c r="F91" s="129"/>
      <c r="G91" s="129"/>
      <c r="H91" s="129"/>
      <c r="I91" s="129"/>
      <c r="J91" s="129"/>
      <c r="K91" s="130"/>
      <c r="L91" s="130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</row>
    <row r="92" spans="1:25" ht="15.75" customHeight="1">
      <c r="A92" s="129"/>
      <c r="B92" s="129"/>
      <c r="C92" s="129"/>
      <c r="D92" s="129"/>
      <c r="E92" s="129"/>
      <c r="F92" s="129"/>
      <c r="G92" s="129"/>
      <c r="H92" s="129"/>
      <c r="I92" s="129"/>
      <c r="J92" s="129"/>
      <c r="K92" s="130"/>
      <c r="L92" s="130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</row>
    <row r="93" spans="1:25" ht="15.75" customHeight="1">
      <c r="A93" s="129"/>
      <c r="B93" s="129"/>
      <c r="C93" s="129"/>
      <c r="D93" s="129"/>
      <c r="E93" s="129"/>
      <c r="F93" s="129"/>
      <c r="G93" s="129"/>
      <c r="H93" s="129"/>
      <c r="I93" s="129"/>
      <c r="J93" s="129"/>
      <c r="K93" s="130"/>
      <c r="L93" s="130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</row>
    <row r="94" spans="1:25" ht="15.75" customHeight="1">
      <c r="A94" s="129"/>
      <c r="B94" s="129"/>
      <c r="C94" s="129"/>
      <c r="D94" s="129"/>
      <c r="E94" s="129"/>
      <c r="F94" s="129"/>
      <c r="G94" s="129"/>
      <c r="H94" s="129"/>
      <c r="I94" s="129"/>
      <c r="J94" s="129"/>
      <c r="K94" s="130"/>
      <c r="L94" s="130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</row>
    <row r="95" spans="1:25" ht="15.75" customHeight="1">
      <c r="A95" s="129"/>
      <c r="B95" s="129"/>
      <c r="C95" s="129"/>
      <c r="D95" s="129"/>
      <c r="E95" s="129"/>
      <c r="F95" s="129"/>
      <c r="G95" s="129"/>
      <c r="H95" s="129"/>
      <c r="I95" s="129"/>
      <c r="J95" s="129"/>
      <c r="K95" s="130"/>
      <c r="L95" s="130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</row>
    <row r="96" spans="1:25" ht="15.75" customHeight="1">
      <c r="A96" s="129"/>
      <c r="B96" s="129"/>
      <c r="C96" s="129"/>
      <c r="D96" s="129"/>
      <c r="E96" s="129"/>
      <c r="F96" s="129"/>
      <c r="G96" s="129"/>
      <c r="H96" s="129"/>
      <c r="I96" s="129"/>
      <c r="J96" s="129"/>
      <c r="K96" s="130"/>
      <c r="L96" s="130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</row>
    <row r="97" spans="1:25" ht="15.75" customHeight="1">
      <c r="A97" s="129"/>
      <c r="B97" s="129"/>
      <c r="C97" s="129"/>
      <c r="D97" s="129"/>
      <c r="E97" s="129"/>
      <c r="F97" s="129"/>
      <c r="G97" s="129"/>
      <c r="H97" s="129"/>
      <c r="I97" s="129"/>
      <c r="J97" s="129"/>
      <c r="K97" s="130"/>
      <c r="L97" s="130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</row>
    <row r="98" spans="1:25" ht="15.75" customHeight="1">
      <c r="A98" s="129"/>
      <c r="B98" s="129"/>
      <c r="C98" s="129"/>
      <c r="D98" s="129"/>
      <c r="E98" s="129"/>
      <c r="F98" s="129"/>
      <c r="G98" s="129"/>
      <c r="H98" s="129"/>
      <c r="I98" s="129"/>
      <c r="J98" s="129"/>
      <c r="K98" s="130"/>
      <c r="L98" s="130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31"/>
      <c r="Y98" s="131"/>
    </row>
    <row r="99" spans="1:25" ht="15.75" customHeight="1">
      <c r="A99" s="129"/>
      <c r="B99" s="129"/>
      <c r="C99" s="129"/>
      <c r="D99" s="129"/>
      <c r="E99" s="129"/>
      <c r="F99" s="129"/>
      <c r="G99" s="129"/>
      <c r="H99" s="129"/>
      <c r="I99" s="129"/>
      <c r="J99" s="129"/>
      <c r="K99" s="130"/>
      <c r="L99" s="130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</row>
    <row r="100" spans="1:25" ht="15.75" customHeight="1">
      <c r="A100" s="129"/>
      <c r="B100" s="129"/>
      <c r="C100" s="129"/>
      <c r="D100" s="129"/>
      <c r="E100" s="129"/>
      <c r="F100" s="129"/>
      <c r="G100" s="129"/>
      <c r="H100" s="129"/>
      <c r="I100" s="129"/>
      <c r="J100" s="129"/>
      <c r="K100" s="130"/>
      <c r="L100" s="130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</row>
    <row r="101" spans="1:25" ht="15.75" customHeight="1">
      <c r="A101" s="129"/>
      <c r="B101" s="129"/>
      <c r="C101" s="129"/>
      <c r="D101" s="129"/>
      <c r="E101" s="129"/>
      <c r="F101" s="129"/>
      <c r="G101" s="129"/>
      <c r="H101" s="129"/>
      <c r="I101" s="129"/>
      <c r="J101" s="129"/>
      <c r="K101" s="130"/>
      <c r="L101" s="130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</row>
    <row r="102" spans="1:25" ht="15.75" customHeight="1">
      <c r="A102" s="129"/>
      <c r="B102" s="129"/>
      <c r="C102" s="129"/>
      <c r="D102" s="129"/>
      <c r="E102" s="129"/>
      <c r="F102" s="129"/>
      <c r="G102" s="129"/>
      <c r="H102" s="129"/>
      <c r="I102" s="129"/>
      <c r="J102" s="129"/>
      <c r="K102" s="130"/>
      <c r="L102" s="130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</row>
    <row r="103" spans="1:25" ht="15.75" customHeight="1">
      <c r="A103" s="129"/>
      <c r="B103" s="129"/>
      <c r="C103" s="129"/>
      <c r="D103" s="129"/>
      <c r="E103" s="129"/>
      <c r="F103" s="129"/>
      <c r="G103" s="129"/>
      <c r="H103" s="129"/>
      <c r="I103" s="129"/>
      <c r="J103" s="129"/>
      <c r="K103" s="130"/>
      <c r="L103" s="130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</row>
    <row r="104" spans="1:25" ht="15.75" customHeight="1">
      <c r="A104" s="129"/>
      <c r="B104" s="129"/>
      <c r="C104" s="129"/>
      <c r="D104" s="129"/>
      <c r="E104" s="129"/>
      <c r="F104" s="129"/>
      <c r="G104" s="129"/>
      <c r="H104" s="129"/>
      <c r="I104" s="129"/>
      <c r="J104" s="129"/>
      <c r="K104" s="130"/>
      <c r="L104" s="130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</row>
    <row r="105" spans="1:25" ht="15.75" customHeight="1">
      <c r="A105" s="129"/>
      <c r="B105" s="129"/>
      <c r="C105" s="129"/>
      <c r="D105" s="129"/>
      <c r="E105" s="129"/>
      <c r="F105" s="129"/>
      <c r="G105" s="129"/>
      <c r="H105" s="129"/>
      <c r="I105" s="129"/>
      <c r="J105" s="129"/>
      <c r="K105" s="130"/>
      <c r="L105" s="130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</row>
    <row r="106" spans="1:25" ht="15.75" customHeight="1">
      <c r="A106" s="129"/>
      <c r="B106" s="129"/>
      <c r="C106" s="129"/>
      <c r="D106" s="129"/>
      <c r="E106" s="129"/>
      <c r="F106" s="129"/>
      <c r="G106" s="129"/>
      <c r="H106" s="129"/>
      <c r="I106" s="129"/>
      <c r="J106" s="129"/>
      <c r="K106" s="130"/>
      <c r="L106" s="130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</row>
    <row r="107" spans="1:25" ht="15.75" customHeight="1">
      <c r="A107" s="129"/>
      <c r="B107" s="129"/>
      <c r="C107" s="129"/>
      <c r="D107" s="129"/>
      <c r="E107" s="129"/>
      <c r="F107" s="129"/>
      <c r="G107" s="129"/>
      <c r="H107" s="129"/>
      <c r="I107" s="129"/>
      <c r="J107" s="129"/>
      <c r="K107" s="130"/>
      <c r="L107" s="130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</row>
    <row r="108" spans="1:25" ht="15.75" customHeight="1">
      <c r="A108" s="129"/>
      <c r="B108" s="129"/>
      <c r="C108" s="129"/>
      <c r="D108" s="129"/>
      <c r="E108" s="129"/>
      <c r="F108" s="129"/>
      <c r="G108" s="129"/>
      <c r="H108" s="129"/>
      <c r="I108" s="129"/>
      <c r="J108" s="129"/>
      <c r="K108" s="130"/>
      <c r="L108" s="130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</row>
    <row r="109" spans="1:25" ht="15.75" customHeight="1">
      <c r="A109" s="129"/>
      <c r="B109" s="129"/>
      <c r="C109" s="129"/>
      <c r="D109" s="129"/>
      <c r="E109" s="129"/>
      <c r="F109" s="129"/>
      <c r="G109" s="129"/>
      <c r="H109" s="129"/>
      <c r="I109" s="129"/>
      <c r="J109" s="129"/>
      <c r="K109" s="130"/>
      <c r="L109" s="130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</row>
    <row r="110" spans="1:25" ht="15.75" customHeight="1">
      <c r="A110" s="129"/>
      <c r="B110" s="129"/>
      <c r="C110" s="129"/>
      <c r="D110" s="129"/>
      <c r="E110" s="129"/>
      <c r="F110" s="129"/>
      <c r="G110" s="129"/>
      <c r="H110" s="129"/>
      <c r="I110" s="129"/>
      <c r="J110" s="129"/>
      <c r="K110" s="130"/>
      <c r="L110" s="130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</row>
    <row r="111" spans="1:25" ht="15.75" customHeight="1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30"/>
      <c r="L111" s="130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</row>
    <row r="112" spans="1:25" ht="15.75" customHeight="1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30"/>
      <c r="L112" s="130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</row>
    <row r="113" spans="1:25" ht="15.75" customHeight="1">
      <c r="A113" s="129"/>
      <c r="B113" s="129"/>
      <c r="C113" s="129"/>
      <c r="D113" s="129"/>
      <c r="E113" s="129"/>
      <c r="F113" s="129"/>
      <c r="G113" s="129"/>
      <c r="H113" s="129"/>
      <c r="I113" s="129"/>
      <c r="J113" s="129"/>
      <c r="K113" s="130"/>
      <c r="L113" s="130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</row>
    <row r="114" spans="1:25" ht="15.75" customHeight="1">
      <c r="A114" s="129"/>
      <c r="B114" s="129"/>
      <c r="C114" s="129"/>
      <c r="D114" s="129"/>
      <c r="E114" s="129"/>
      <c r="F114" s="129"/>
      <c r="G114" s="129"/>
      <c r="H114" s="129"/>
      <c r="I114" s="129"/>
      <c r="J114" s="129"/>
      <c r="K114" s="130"/>
      <c r="L114" s="130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</row>
    <row r="115" spans="1:25" ht="15.75" customHeight="1">
      <c r="A115" s="129"/>
      <c r="B115" s="129"/>
      <c r="C115" s="129"/>
      <c r="D115" s="129"/>
      <c r="E115" s="129"/>
      <c r="F115" s="129"/>
      <c r="G115" s="129"/>
      <c r="H115" s="129"/>
      <c r="I115" s="129"/>
      <c r="J115" s="129"/>
      <c r="K115" s="130"/>
      <c r="L115" s="130"/>
      <c r="M115" s="131"/>
      <c r="N115" s="131"/>
      <c r="O115" s="131"/>
      <c r="P115" s="131"/>
      <c r="Q115" s="131"/>
      <c r="R115" s="131"/>
      <c r="S115" s="131"/>
      <c r="T115" s="131"/>
      <c r="U115" s="131"/>
      <c r="V115" s="131"/>
      <c r="W115" s="131"/>
      <c r="X115" s="131"/>
      <c r="Y115" s="131"/>
    </row>
    <row r="116" spans="1:25" ht="15.75" customHeight="1">
      <c r="A116" s="129"/>
      <c r="B116" s="129"/>
      <c r="C116" s="129"/>
      <c r="D116" s="129"/>
      <c r="E116" s="129"/>
      <c r="F116" s="129"/>
      <c r="G116" s="129"/>
      <c r="H116" s="129"/>
      <c r="I116" s="129"/>
      <c r="J116" s="129"/>
      <c r="K116" s="130"/>
      <c r="L116" s="130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</row>
    <row r="117" spans="1:25" ht="15.75" customHeight="1">
      <c r="A117" s="129"/>
      <c r="B117" s="129"/>
      <c r="C117" s="129"/>
      <c r="D117" s="129"/>
      <c r="E117" s="129"/>
      <c r="F117" s="129"/>
      <c r="G117" s="129"/>
      <c r="H117" s="129"/>
      <c r="I117" s="129"/>
      <c r="J117" s="129"/>
      <c r="K117" s="130"/>
      <c r="L117" s="130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</row>
    <row r="118" spans="1:25" ht="15.75" customHeight="1">
      <c r="A118" s="129"/>
      <c r="B118" s="129"/>
      <c r="C118" s="129"/>
      <c r="D118" s="129"/>
      <c r="E118" s="129"/>
      <c r="F118" s="129"/>
      <c r="G118" s="129"/>
      <c r="H118" s="129"/>
      <c r="I118" s="129"/>
      <c r="J118" s="129"/>
      <c r="K118" s="130"/>
      <c r="L118" s="130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</row>
    <row r="119" spans="1:25" ht="15.75" customHeight="1">
      <c r="A119" s="129"/>
      <c r="B119" s="129"/>
      <c r="C119" s="129"/>
      <c r="D119" s="129"/>
      <c r="E119" s="129"/>
      <c r="F119" s="129"/>
      <c r="G119" s="129"/>
      <c r="H119" s="129"/>
      <c r="I119" s="129"/>
      <c r="J119" s="129"/>
      <c r="K119" s="130"/>
      <c r="L119" s="130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</row>
    <row r="120" spans="1:25" ht="15.75" customHeight="1">
      <c r="A120" s="129"/>
      <c r="B120" s="129"/>
      <c r="C120" s="129"/>
      <c r="D120" s="129"/>
      <c r="E120" s="129"/>
      <c r="F120" s="129"/>
      <c r="G120" s="129"/>
      <c r="H120" s="129"/>
      <c r="I120" s="129"/>
      <c r="J120" s="129"/>
      <c r="K120" s="130"/>
      <c r="L120" s="130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</row>
    <row r="121" spans="1:25" ht="15.75" customHeight="1">
      <c r="A121" s="129"/>
      <c r="B121" s="129"/>
      <c r="C121" s="129"/>
      <c r="D121" s="129"/>
      <c r="E121" s="129"/>
      <c r="F121" s="129"/>
      <c r="G121" s="129"/>
      <c r="H121" s="129"/>
      <c r="I121" s="129"/>
      <c r="J121" s="129"/>
      <c r="K121" s="130"/>
      <c r="L121" s="130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</row>
    <row r="122" spans="1:25" ht="15.75" customHeight="1">
      <c r="A122" s="129"/>
      <c r="B122" s="129"/>
      <c r="C122" s="129"/>
      <c r="D122" s="129"/>
      <c r="E122" s="129"/>
      <c r="F122" s="129"/>
      <c r="G122" s="129"/>
      <c r="H122" s="129"/>
      <c r="I122" s="129"/>
      <c r="J122" s="129"/>
      <c r="K122" s="130"/>
      <c r="L122" s="130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</row>
    <row r="123" spans="1:25" ht="15.75" customHeight="1">
      <c r="A123" s="129"/>
      <c r="B123" s="129"/>
      <c r="C123" s="129"/>
      <c r="D123" s="129"/>
      <c r="E123" s="129"/>
      <c r="F123" s="129"/>
      <c r="G123" s="129"/>
      <c r="H123" s="129"/>
      <c r="I123" s="129"/>
      <c r="J123" s="129"/>
      <c r="K123" s="130"/>
      <c r="L123" s="130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</row>
    <row r="124" spans="1:25" ht="15.75" customHeight="1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30"/>
      <c r="L124" s="130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</row>
    <row r="125" spans="1:25" ht="15.75" customHeight="1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30"/>
      <c r="L125" s="130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</row>
    <row r="126" spans="1:25" ht="15.75" customHeight="1">
      <c r="A126" s="129"/>
      <c r="B126" s="129"/>
      <c r="C126" s="129"/>
      <c r="D126" s="129"/>
      <c r="E126" s="129"/>
      <c r="F126" s="129"/>
      <c r="G126" s="129"/>
      <c r="H126" s="129"/>
      <c r="I126" s="129"/>
      <c r="J126" s="129"/>
      <c r="K126" s="130"/>
      <c r="L126" s="130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</row>
    <row r="127" spans="1:25" ht="15.75" customHeight="1">
      <c r="A127" s="129"/>
      <c r="B127" s="129"/>
      <c r="C127" s="129"/>
      <c r="D127" s="129"/>
      <c r="E127" s="129"/>
      <c r="F127" s="129"/>
      <c r="G127" s="129"/>
      <c r="H127" s="129"/>
      <c r="I127" s="129"/>
      <c r="J127" s="129"/>
      <c r="K127" s="130"/>
      <c r="L127" s="130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</row>
    <row r="128" spans="1:25" ht="15.75" customHeight="1">
      <c r="A128" s="129"/>
      <c r="B128" s="129"/>
      <c r="C128" s="129"/>
      <c r="D128" s="129"/>
      <c r="E128" s="129"/>
      <c r="F128" s="129"/>
      <c r="G128" s="129"/>
      <c r="H128" s="129"/>
      <c r="I128" s="129"/>
      <c r="J128" s="129"/>
      <c r="K128" s="130"/>
      <c r="L128" s="130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</row>
    <row r="129" spans="1:25" ht="15.75" customHeight="1">
      <c r="A129" s="129"/>
      <c r="B129" s="129"/>
      <c r="C129" s="129"/>
      <c r="D129" s="129"/>
      <c r="E129" s="129"/>
      <c r="F129" s="129"/>
      <c r="G129" s="129"/>
      <c r="H129" s="129"/>
      <c r="I129" s="129"/>
      <c r="J129" s="129"/>
      <c r="K129" s="130"/>
      <c r="L129" s="130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</row>
    <row r="130" spans="1:25" ht="15.75" customHeight="1">
      <c r="A130" s="129"/>
      <c r="B130" s="129"/>
      <c r="C130" s="129"/>
      <c r="D130" s="129"/>
      <c r="E130" s="129"/>
      <c r="F130" s="129"/>
      <c r="G130" s="129"/>
      <c r="H130" s="129"/>
      <c r="I130" s="129"/>
      <c r="J130" s="129"/>
      <c r="K130" s="130"/>
      <c r="L130" s="130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</row>
    <row r="131" spans="1:25" ht="15.75" customHeight="1">
      <c r="A131" s="129"/>
      <c r="B131" s="129"/>
      <c r="C131" s="129"/>
      <c r="D131" s="129"/>
      <c r="E131" s="129"/>
      <c r="F131" s="129"/>
      <c r="G131" s="129"/>
      <c r="H131" s="129"/>
      <c r="I131" s="129"/>
      <c r="J131" s="129"/>
      <c r="K131" s="130"/>
      <c r="L131" s="130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</row>
    <row r="132" spans="1:25" ht="15.75" customHeight="1">
      <c r="A132" s="129"/>
      <c r="B132" s="129"/>
      <c r="C132" s="129"/>
      <c r="D132" s="129"/>
      <c r="E132" s="129"/>
      <c r="F132" s="129"/>
      <c r="G132" s="129"/>
      <c r="H132" s="129"/>
      <c r="I132" s="129"/>
      <c r="J132" s="129"/>
      <c r="K132" s="130"/>
      <c r="L132" s="130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</row>
    <row r="133" spans="1:25" ht="15.75" customHeight="1">
      <c r="A133" s="129"/>
      <c r="B133" s="129"/>
      <c r="C133" s="129"/>
      <c r="D133" s="129"/>
      <c r="E133" s="129"/>
      <c r="F133" s="129"/>
      <c r="G133" s="129"/>
      <c r="H133" s="129"/>
      <c r="I133" s="129"/>
      <c r="J133" s="129"/>
      <c r="K133" s="130"/>
      <c r="L133" s="130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</row>
    <row r="134" spans="1:25" ht="15.75" customHeight="1">
      <c r="A134" s="129"/>
      <c r="B134" s="129"/>
      <c r="C134" s="129"/>
      <c r="D134" s="129"/>
      <c r="E134" s="129"/>
      <c r="F134" s="129"/>
      <c r="G134" s="129"/>
      <c r="H134" s="129"/>
      <c r="I134" s="129"/>
      <c r="J134" s="129"/>
      <c r="K134" s="130"/>
      <c r="L134" s="130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</row>
    <row r="135" spans="1:25" ht="15.75" customHeight="1">
      <c r="A135" s="129"/>
      <c r="B135" s="129"/>
      <c r="C135" s="129"/>
      <c r="D135" s="129"/>
      <c r="E135" s="129"/>
      <c r="F135" s="129"/>
      <c r="G135" s="129"/>
      <c r="H135" s="129"/>
      <c r="I135" s="129"/>
      <c r="J135" s="129"/>
      <c r="K135" s="130"/>
      <c r="L135" s="130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</row>
    <row r="136" spans="1:25" ht="15.75" customHeight="1">
      <c r="A136" s="129"/>
      <c r="B136" s="129"/>
      <c r="C136" s="129"/>
      <c r="D136" s="129"/>
      <c r="E136" s="129"/>
      <c r="F136" s="129"/>
      <c r="G136" s="129"/>
      <c r="H136" s="129"/>
      <c r="I136" s="129"/>
      <c r="J136" s="129"/>
      <c r="K136" s="130"/>
      <c r="L136" s="130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</row>
    <row r="137" spans="1:25" ht="15.75" customHeight="1">
      <c r="A137" s="129"/>
      <c r="B137" s="129"/>
      <c r="C137" s="129"/>
      <c r="D137" s="129"/>
      <c r="E137" s="129"/>
      <c r="F137" s="129"/>
      <c r="G137" s="129"/>
      <c r="H137" s="129"/>
      <c r="I137" s="129"/>
      <c r="J137" s="129"/>
      <c r="K137" s="130"/>
      <c r="L137" s="130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</row>
    <row r="138" spans="1:25" ht="15.75" customHeight="1">
      <c r="A138" s="129"/>
      <c r="B138" s="129"/>
      <c r="C138" s="129"/>
      <c r="D138" s="129"/>
      <c r="E138" s="129"/>
      <c r="F138" s="129"/>
      <c r="G138" s="129"/>
      <c r="H138" s="129"/>
      <c r="I138" s="129"/>
      <c r="J138" s="129"/>
      <c r="K138" s="130"/>
      <c r="L138" s="130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</row>
    <row r="139" spans="1:25" ht="15.75" customHeight="1">
      <c r="A139" s="129"/>
      <c r="B139" s="129"/>
      <c r="C139" s="129"/>
      <c r="D139" s="129"/>
      <c r="E139" s="129"/>
      <c r="F139" s="129"/>
      <c r="G139" s="129"/>
      <c r="H139" s="129"/>
      <c r="I139" s="129"/>
      <c r="J139" s="129"/>
      <c r="K139" s="130"/>
      <c r="L139" s="130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</row>
    <row r="140" spans="1:25" ht="15.75" customHeight="1">
      <c r="A140" s="129"/>
      <c r="B140" s="129"/>
      <c r="C140" s="129"/>
      <c r="D140" s="129"/>
      <c r="E140" s="129"/>
      <c r="F140" s="129"/>
      <c r="G140" s="129"/>
      <c r="H140" s="129"/>
      <c r="I140" s="129"/>
      <c r="J140" s="129"/>
      <c r="K140" s="130"/>
      <c r="L140" s="130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</row>
    <row r="141" spans="1:25" ht="15.75" customHeight="1">
      <c r="A141" s="129"/>
      <c r="B141" s="129"/>
      <c r="C141" s="129"/>
      <c r="D141" s="129"/>
      <c r="E141" s="129"/>
      <c r="F141" s="129"/>
      <c r="G141" s="129"/>
      <c r="H141" s="129"/>
      <c r="I141" s="129"/>
      <c r="J141" s="129"/>
      <c r="K141" s="130"/>
      <c r="L141" s="130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</row>
    <row r="142" spans="1:25" ht="15.75" customHeight="1">
      <c r="A142" s="129"/>
      <c r="B142" s="129"/>
      <c r="C142" s="129"/>
      <c r="D142" s="129"/>
      <c r="E142" s="129"/>
      <c r="F142" s="129"/>
      <c r="G142" s="129"/>
      <c r="H142" s="129"/>
      <c r="I142" s="129"/>
      <c r="J142" s="129"/>
      <c r="K142" s="130"/>
      <c r="L142" s="130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</row>
    <row r="143" spans="1:25" ht="15.75" customHeight="1">
      <c r="A143" s="129"/>
      <c r="B143" s="129"/>
      <c r="C143" s="129"/>
      <c r="D143" s="129"/>
      <c r="E143" s="129"/>
      <c r="F143" s="129"/>
      <c r="G143" s="129"/>
      <c r="H143" s="129"/>
      <c r="I143" s="129"/>
      <c r="J143" s="129"/>
      <c r="K143" s="130"/>
      <c r="L143" s="130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</row>
    <row r="144" spans="1:25" ht="15.75" customHeight="1">
      <c r="A144" s="129"/>
      <c r="B144" s="129"/>
      <c r="C144" s="129"/>
      <c r="D144" s="129"/>
      <c r="E144" s="129"/>
      <c r="F144" s="129"/>
      <c r="G144" s="129"/>
      <c r="H144" s="129"/>
      <c r="I144" s="129"/>
      <c r="J144" s="129"/>
      <c r="K144" s="130"/>
      <c r="L144" s="130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</row>
    <row r="145" spans="1:25" ht="15.75" customHeight="1">
      <c r="A145" s="129"/>
      <c r="B145" s="129"/>
      <c r="C145" s="129"/>
      <c r="D145" s="129"/>
      <c r="E145" s="129"/>
      <c r="F145" s="129"/>
      <c r="G145" s="129"/>
      <c r="H145" s="129"/>
      <c r="I145" s="129"/>
      <c r="J145" s="129"/>
      <c r="K145" s="130"/>
      <c r="L145" s="130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</row>
    <row r="146" spans="1:25" ht="15.75" customHeight="1">
      <c r="A146" s="129"/>
      <c r="B146" s="129"/>
      <c r="C146" s="129"/>
      <c r="D146" s="129"/>
      <c r="E146" s="129"/>
      <c r="F146" s="129"/>
      <c r="G146" s="129"/>
      <c r="H146" s="129"/>
      <c r="I146" s="129"/>
      <c r="J146" s="129"/>
      <c r="K146" s="130"/>
      <c r="L146" s="130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</row>
    <row r="147" spans="1:25" ht="15.75" customHeight="1">
      <c r="A147" s="129"/>
      <c r="B147" s="129"/>
      <c r="C147" s="129"/>
      <c r="D147" s="129"/>
      <c r="E147" s="129"/>
      <c r="F147" s="129"/>
      <c r="G147" s="129"/>
      <c r="H147" s="129"/>
      <c r="I147" s="129"/>
      <c r="J147" s="129"/>
      <c r="K147" s="130"/>
      <c r="L147" s="130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</row>
    <row r="148" spans="1:25" ht="15.75" customHeight="1">
      <c r="A148" s="129"/>
      <c r="B148" s="129"/>
      <c r="C148" s="129"/>
      <c r="D148" s="129"/>
      <c r="E148" s="129"/>
      <c r="F148" s="129"/>
      <c r="G148" s="129"/>
      <c r="H148" s="129"/>
      <c r="I148" s="129"/>
      <c r="J148" s="129"/>
      <c r="K148" s="130"/>
      <c r="L148" s="130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</row>
    <row r="149" spans="1:25" ht="15.75" customHeight="1">
      <c r="A149" s="129"/>
      <c r="B149" s="129"/>
      <c r="C149" s="129"/>
      <c r="D149" s="129"/>
      <c r="E149" s="129"/>
      <c r="F149" s="129"/>
      <c r="G149" s="129"/>
      <c r="H149" s="129"/>
      <c r="I149" s="129"/>
      <c r="J149" s="129"/>
      <c r="K149" s="130"/>
      <c r="L149" s="130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</row>
    <row r="150" spans="1:25" ht="15.75" customHeight="1">
      <c r="A150" s="129"/>
      <c r="B150" s="129"/>
      <c r="C150" s="129"/>
      <c r="D150" s="129"/>
      <c r="E150" s="129"/>
      <c r="F150" s="129"/>
      <c r="G150" s="129"/>
      <c r="H150" s="129"/>
      <c r="I150" s="129"/>
      <c r="J150" s="129"/>
      <c r="K150" s="130"/>
      <c r="L150" s="130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</row>
    <row r="151" spans="1:25" ht="15.75" customHeight="1">
      <c r="A151" s="129"/>
      <c r="B151" s="129"/>
      <c r="C151" s="129"/>
      <c r="D151" s="129"/>
      <c r="E151" s="129"/>
      <c r="F151" s="129"/>
      <c r="G151" s="129"/>
      <c r="H151" s="129"/>
      <c r="I151" s="129"/>
      <c r="J151" s="129"/>
      <c r="K151" s="130"/>
      <c r="L151" s="130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</row>
    <row r="152" spans="1:25" ht="15.75" customHeight="1">
      <c r="A152" s="129"/>
      <c r="B152" s="129"/>
      <c r="C152" s="129"/>
      <c r="D152" s="129"/>
      <c r="E152" s="129"/>
      <c r="F152" s="129"/>
      <c r="G152" s="129"/>
      <c r="H152" s="129"/>
      <c r="I152" s="129"/>
      <c r="J152" s="129"/>
      <c r="K152" s="130"/>
      <c r="L152" s="130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</row>
    <row r="153" spans="1:25" ht="15.75" customHeight="1">
      <c r="A153" s="129"/>
      <c r="B153" s="129"/>
      <c r="C153" s="129"/>
      <c r="D153" s="129"/>
      <c r="E153" s="129"/>
      <c r="F153" s="129"/>
      <c r="G153" s="129"/>
      <c r="H153" s="129"/>
      <c r="I153" s="129"/>
      <c r="J153" s="129"/>
      <c r="K153" s="130"/>
      <c r="L153" s="130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</row>
    <row r="154" spans="1:25" ht="15.75" customHeight="1">
      <c r="A154" s="129"/>
      <c r="B154" s="129"/>
      <c r="C154" s="129"/>
      <c r="D154" s="129"/>
      <c r="E154" s="129"/>
      <c r="F154" s="129"/>
      <c r="G154" s="129"/>
      <c r="H154" s="129"/>
      <c r="I154" s="129"/>
      <c r="J154" s="129"/>
      <c r="K154" s="130"/>
      <c r="L154" s="130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</row>
    <row r="155" spans="1:25" ht="15.75" customHeight="1">
      <c r="A155" s="129"/>
      <c r="B155" s="129"/>
      <c r="C155" s="129"/>
      <c r="D155" s="129"/>
      <c r="E155" s="129"/>
      <c r="F155" s="129"/>
      <c r="G155" s="129"/>
      <c r="H155" s="129"/>
      <c r="I155" s="129"/>
      <c r="J155" s="129"/>
      <c r="K155" s="130"/>
      <c r="L155" s="130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</row>
    <row r="156" spans="1:25" ht="15.75" customHeight="1">
      <c r="A156" s="129"/>
      <c r="B156" s="129"/>
      <c r="C156" s="129"/>
      <c r="D156" s="129"/>
      <c r="E156" s="129"/>
      <c r="F156" s="129"/>
      <c r="G156" s="129"/>
      <c r="H156" s="129"/>
      <c r="I156" s="129"/>
      <c r="J156" s="129"/>
      <c r="K156" s="130"/>
      <c r="L156" s="130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</row>
    <row r="157" spans="1:25" ht="15.75" customHeight="1">
      <c r="A157" s="129"/>
      <c r="B157" s="129"/>
      <c r="C157" s="129"/>
      <c r="D157" s="129"/>
      <c r="E157" s="129"/>
      <c r="F157" s="129"/>
      <c r="G157" s="129"/>
      <c r="H157" s="129"/>
      <c r="I157" s="129"/>
      <c r="J157" s="129"/>
      <c r="K157" s="130"/>
      <c r="L157" s="130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</row>
    <row r="158" spans="1:25" ht="15.75" customHeight="1">
      <c r="A158" s="129"/>
      <c r="B158" s="129"/>
      <c r="C158" s="129"/>
      <c r="D158" s="129"/>
      <c r="E158" s="129"/>
      <c r="F158" s="129"/>
      <c r="G158" s="129"/>
      <c r="H158" s="129"/>
      <c r="I158" s="129"/>
      <c r="J158" s="129"/>
      <c r="K158" s="130"/>
      <c r="L158" s="130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</row>
    <row r="159" spans="1:25" ht="15.75" customHeight="1">
      <c r="A159" s="129"/>
      <c r="B159" s="129"/>
      <c r="C159" s="129"/>
      <c r="D159" s="129"/>
      <c r="E159" s="129"/>
      <c r="F159" s="129"/>
      <c r="G159" s="129"/>
      <c r="H159" s="129"/>
      <c r="I159" s="129"/>
      <c r="J159" s="129"/>
      <c r="K159" s="130"/>
      <c r="L159" s="130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</row>
    <row r="160" spans="1:25" ht="15.75" customHeight="1">
      <c r="A160" s="129"/>
      <c r="B160" s="129"/>
      <c r="C160" s="129"/>
      <c r="D160" s="129"/>
      <c r="E160" s="129"/>
      <c r="F160" s="129"/>
      <c r="G160" s="129"/>
      <c r="H160" s="129"/>
      <c r="I160" s="129"/>
      <c r="J160" s="129"/>
      <c r="K160" s="130"/>
      <c r="L160" s="130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</row>
    <row r="161" spans="1:25" ht="15.75" customHeight="1">
      <c r="A161" s="129"/>
      <c r="B161" s="129"/>
      <c r="C161" s="129"/>
      <c r="D161" s="129"/>
      <c r="E161" s="129"/>
      <c r="F161" s="129"/>
      <c r="G161" s="129"/>
      <c r="H161" s="129"/>
      <c r="I161" s="129"/>
      <c r="J161" s="129"/>
      <c r="K161" s="130"/>
      <c r="L161" s="130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</row>
    <row r="162" spans="1:25" ht="15.75" customHeight="1">
      <c r="A162" s="129"/>
      <c r="B162" s="129"/>
      <c r="C162" s="129"/>
      <c r="D162" s="129"/>
      <c r="E162" s="129"/>
      <c r="F162" s="129"/>
      <c r="G162" s="129"/>
      <c r="H162" s="129"/>
      <c r="I162" s="129"/>
      <c r="J162" s="129"/>
      <c r="K162" s="130"/>
      <c r="L162" s="130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</row>
    <row r="163" spans="1:25" ht="15.75" customHeight="1">
      <c r="A163" s="129"/>
      <c r="B163" s="129"/>
      <c r="C163" s="129"/>
      <c r="D163" s="129"/>
      <c r="E163" s="129"/>
      <c r="F163" s="129"/>
      <c r="G163" s="129"/>
      <c r="H163" s="129"/>
      <c r="I163" s="129"/>
      <c r="J163" s="129"/>
      <c r="K163" s="130"/>
      <c r="L163" s="130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</row>
    <row r="164" spans="1:25" ht="15.75" customHeight="1">
      <c r="A164" s="129"/>
      <c r="B164" s="129"/>
      <c r="C164" s="129"/>
      <c r="D164" s="129"/>
      <c r="E164" s="129"/>
      <c r="F164" s="129"/>
      <c r="G164" s="129"/>
      <c r="H164" s="129"/>
      <c r="I164" s="129"/>
      <c r="J164" s="129"/>
      <c r="K164" s="130"/>
      <c r="L164" s="130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</row>
    <row r="165" spans="1:25" ht="15.75" customHeight="1">
      <c r="A165" s="129"/>
      <c r="B165" s="129"/>
      <c r="C165" s="129"/>
      <c r="D165" s="129"/>
      <c r="E165" s="129"/>
      <c r="F165" s="129"/>
      <c r="G165" s="129"/>
      <c r="H165" s="129"/>
      <c r="I165" s="129"/>
      <c r="J165" s="129"/>
      <c r="K165" s="130"/>
      <c r="L165" s="130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</row>
    <row r="166" spans="1:25" ht="15.75" customHeight="1">
      <c r="A166" s="129"/>
      <c r="B166" s="129"/>
      <c r="C166" s="129"/>
      <c r="D166" s="129"/>
      <c r="E166" s="129"/>
      <c r="F166" s="129"/>
      <c r="G166" s="129"/>
      <c r="H166" s="129"/>
      <c r="I166" s="129"/>
      <c r="J166" s="129"/>
      <c r="K166" s="130"/>
      <c r="L166" s="130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</row>
    <row r="167" spans="1:25" ht="15.75" customHeight="1">
      <c r="A167" s="129"/>
      <c r="B167" s="129"/>
      <c r="C167" s="129"/>
      <c r="D167" s="129"/>
      <c r="E167" s="129"/>
      <c r="F167" s="129"/>
      <c r="G167" s="129"/>
      <c r="H167" s="129"/>
      <c r="I167" s="129"/>
      <c r="J167" s="129"/>
      <c r="K167" s="130"/>
      <c r="L167" s="130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</row>
    <row r="168" spans="1:25" ht="15.75" customHeight="1">
      <c r="A168" s="129"/>
      <c r="B168" s="129"/>
      <c r="C168" s="129"/>
      <c r="D168" s="129"/>
      <c r="E168" s="129"/>
      <c r="F168" s="129"/>
      <c r="G168" s="129"/>
      <c r="H168" s="129"/>
      <c r="I168" s="129"/>
      <c r="J168" s="129"/>
      <c r="K168" s="130"/>
      <c r="L168" s="130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</row>
    <row r="169" spans="1:25" ht="15.75" customHeight="1">
      <c r="A169" s="129"/>
      <c r="B169" s="129"/>
      <c r="C169" s="129"/>
      <c r="D169" s="129"/>
      <c r="E169" s="129"/>
      <c r="F169" s="129"/>
      <c r="G169" s="129"/>
      <c r="H169" s="129"/>
      <c r="I169" s="129"/>
      <c r="J169" s="129"/>
      <c r="K169" s="130"/>
      <c r="L169" s="130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</row>
    <row r="170" spans="1:25" ht="15.75" customHeight="1">
      <c r="A170" s="129"/>
      <c r="B170" s="129"/>
      <c r="C170" s="129"/>
      <c r="D170" s="129"/>
      <c r="E170" s="129"/>
      <c r="F170" s="129"/>
      <c r="G170" s="129"/>
      <c r="H170" s="129"/>
      <c r="I170" s="129"/>
      <c r="J170" s="129"/>
      <c r="K170" s="130"/>
      <c r="L170" s="130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</row>
    <row r="171" spans="1:25" ht="15.75" customHeight="1">
      <c r="A171" s="129"/>
      <c r="B171" s="129"/>
      <c r="C171" s="129"/>
      <c r="D171" s="129"/>
      <c r="E171" s="129"/>
      <c r="F171" s="129"/>
      <c r="G171" s="129"/>
      <c r="H171" s="129"/>
      <c r="I171" s="129"/>
      <c r="J171" s="129"/>
      <c r="K171" s="130"/>
      <c r="L171" s="130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</row>
    <row r="172" spans="1:25" ht="15.75" customHeight="1">
      <c r="A172" s="129"/>
      <c r="B172" s="129"/>
      <c r="C172" s="129"/>
      <c r="D172" s="129"/>
      <c r="E172" s="129"/>
      <c r="F172" s="129"/>
      <c r="G172" s="129"/>
      <c r="H172" s="129"/>
      <c r="I172" s="129"/>
      <c r="J172" s="129"/>
      <c r="K172" s="130"/>
      <c r="L172" s="130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</row>
    <row r="173" spans="1:25" ht="15.75" customHeight="1">
      <c r="A173" s="129"/>
      <c r="B173" s="129"/>
      <c r="C173" s="129"/>
      <c r="D173" s="129"/>
      <c r="E173" s="129"/>
      <c r="F173" s="129"/>
      <c r="G173" s="129"/>
      <c r="H173" s="129"/>
      <c r="I173" s="129"/>
      <c r="J173" s="129"/>
      <c r="K173" s="130"/>
      <c r="L173" s="130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</row>
    <row r="174" spans="1:25" ht="15.75" customHeight="1">
      <c r="A174" s="129"/>
      <c r="B174" s="129"/>
      <c r="C174" s="129"/>
      <c r="D174" s="129"/>
      <c r="E174" s="129"/>
      <c r="F174" s="129"/>
      <c r="G174" s="129"/>
      <c r="H174" s="129"/>
      <c r="I174" s="129"/>
      <c r="J174" s="129"/>
      <c r="K174" s="130"/>
      <c r="L174" s="130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</row>
    <row r="175" spans="1:25" ht="15.75" customHeight="1">
      <c r="A175" s="129"/>
      <c r="B175" s="129"/>
      <c r="C175" s="129"/>
      <c r="D175" s="129"/>
      <c r="E175" s="129"/>
      <c r="F175" s="129"/>
      <c r="G175" s="129"/>
      <c r="H175" s="129"/>
      <c r="I175" s="129"/>
      <c r="J175" s="129"/>
      <c r="K175" s="130"/>
      <c r="L175" s="130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</row>
    <row r="176" spans="1:25" ht="15.75" customHeight="1">
      <c r="A176" s="129"/>
      <c r="B176" s="129"/>
      <c r="C176" s="129"/>
      <c r="D176" s="129"/>
      <c r="E176" s="129"/>
      <c r="F176" s="129"/>
      <c r="G176" s="129"/>
      <c r="H176" s="129"/>
      <c r="I176" s="129"/>
      <c r="J176" s="129"/>
      <c r="K176" s="130"/>
      <c r="L176" s="130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</row>
    <row r="177" spans="1:25" ht="15.75" customHeight="1">
      <c r="A177" s="129"/>
      <c r="B177" s="129"/>
      <c r="C177" s="129"/>
      <c r="D177" s="129"/>
      <c r="E177" s="129"/>
      <c r="F177" s="129"/>
      <c r="G177" s="129"/>
      <c r="H177" s="129"/>
      <c r="I177" s="129"/>
      <c r="J177" s="129"/>
      <c r="K177" s="130"/>
      <c r="L177" s="130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</row>
    <row r="178" spans="1:25" ht="15.75" customHeight="1">
      <c r="A178" s="129"/>
      <c r="B178" s="129"/>
      <c r="C178" s="129"/>
      <c r="D178" s="129"/>
      <c r="E178" s="129"/>
      <c r="F178" s="129"/>
      <c r="G178" s="129"/>
      <c r="H178" s="129"/>
      <c r="I178" s="129"/>
      <c r="J178" s="129"/>
      <c r="K178" s="130"/>
      <c r="L178" s="130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</row>
    <row r="179" spans="1:25" ht="15.75" customHeight="1">
      <c r="A179" s="129"/>
      <c r="B179" s="129"/>
      <c r="C179" s="129"/>
      <c r="D179" s="129"/>
      <c r="E179" s="129"/>
      <c r="F179" s="129"/>
      <c r="G179" s="129"/>
      <c r="H179" s="129"/>
      <c r="I179" s="129"/>
      <c r="J179" s="129"/>
      <c r="K179" s="130"/>
      <c r="L179" s="130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</row>
    <row r="180" spans="1:25" ht="15.75" customHeight="1">
      <c r="A180" s="129"/>
      <c r="B180" s="129"/>
      <c r="C180" s="129"/>
      <c r="D180" s="129"/>
      <c r="E180" s="129"/>
      <c r="F180" s="129"/>
      <c r="G180" s="129"/>
      <c r="H180" s="129"/>
      <c r="I180" s="129"/>
      <c r="J180" s="129"/>
      <c r="K180" s="130"/>
      <c r="L180" s="130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</row>
    <row r="181" spans="1:25" ht="15.75" customHeight="1">
      <c r="A181" s="129"/>
      <c r="B181" s="129"/>
      <c r="C181" s="129"/>
      <c r="D181" s="129"/>
      <c r="E181" s="129"/>
      <c r="F181" s="129"/>
      <c r="G181" s="129"/>
      <c r="H181" s="129"/>
      <c r="I181" s="129"/>
      <c r="J181" s="129"/>
      <c r="K181" s="130"/>
      <c r="L181" s="130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</row>
    <row r="182" spans="1:25" ht="15.75" customHeight="1">
      <c r="A182" s="129"/>
      <c r="B182" s="129"/>
      <c r="C182" s="129"/>
      <c r="D182" s="129"/>
      <c r="E182" s="129"/>
      <c r="F182" s="129"/>
      <c r="G182" s="129"/>
      <c r="H182" s="129"/>
      <c r="I182" s="129"/>
      <c r="J182" s="129"/>
      <c r="K182" s="130"/>
      <c r="L182" s="130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</row>
    <row r="183" spans="1:25" ht="15.75" customHeight="1">
      <c r="A183" s="129"/>
      <c r="B183" s="129"/>
      <c r="C183" s="129"/>
      <c r="D183" s="129"/>
      <c r="E183" s="129"/>
      <c r="F183" s="129"/>
      <c r="G183" s="129"/>
      <c r="H183" s="129"/>
      <c r="I183" s="129"/>
      <c r="J183" s="129"/>
      <c r="K183" s="130"/>
      <c r="L183" s="130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</row>
    <row r="184" spans="1:25" ht="15.75" customHeight="1">
      <c r="A184" s="129"/>
      <c r="B184" s="129"/>
      <c r="C184" s="129"/>
      <c r="D184" s="129"/>
      <c r="E184" s="129"/>
      <c r="F184" s="129"/>
      <c r="G184" s="129"/>
      <c r="H184" s="129"/>
      <c r="I184" s="129"/>
      <c r="J184" s="129"/>
      <c r="K184" s="130"/>
      <c r="L184" s="130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</row>
    <row r="185" spans="1:25" ht="15.75" customHeight="1">
      <c r="A185" s="129"/>
      <c r="B185" s="129"/>
      <c r="C185" s="129"/>
      <c r="D185" s="129"/>
      <c r="E185" s="129"/>
      <c r="F185" s="129"/>
      <c r="G185" s="129"/>
      <c r="H185" s="129"/>
      <c r="I185" s="129"/>
      <c r="J185" s="129"/>
      <c r="K185" s="130"/>
      <c r="L185" s="130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</row>
    <row r="186" spans="1:25" ht="15.75" customHeight="1">
      <c r="A186" s="129"/>
      <c r="B186" s="129"/>
      <c r="C186" s="129"/>
      <c r="D186" s="129"/>
      <c r="E186" s="129"/>
      <c r="F186" s="129"/>
      <c r="G186" s="129"/>
      <c r="H186" s="129"/>
      <c r="I186" s="129"/>
      <c r="J186" s="129"/>
      <c r="K186" s="130"/>
      <c r="L186" s="130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</row>
    <row r="187" spans="1:25" ht="15.75" customHeight="1">
      <c r="A187" s="129"/>
      <c r="B187" s="129"/>
      <c r="C187" s="129"/>
      <c r="D187" s="129"/>
      <c r="E187" s="129"/>
      <c r="F187" s="129"/>
      <c r="G187" s="129"/>
      <c r="H187" s="129"/>
      <c r="I187" s="129"/>
      <c r="J187" s="129"/>
      <c r="K187" s="130"/>
      <c r="L187" s="130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</row>
    <row r="188" spans="1:25" ht="15.75" customHeight="1">
      <c r="A188" s="129"/>
      <c r="B188" s="129"/>
      <c r="C188" s="129"/>
      <c r="D188" s="129"/>
      <c r="E188" s="129"/>
      <c r="F188" s="129"/>
      <c r="G188" s="129"/>
      <c r="H188" s="129"/>
      <c r="I188" s="129"/>
      <c r="J188" s="129"/>
      <c r="K188" s="130"/>
      <c r="L188" s="130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</row>
    <row r="189" spans="1:25" ht="15.75" customHeight="1">
      <c r="A189" s="129"/>
      <c r="B189" s="129"/>
      <c r="C189" s="129"/>
      <c r="D189" s="129"/>
      <c r="E189" s="129"/>
      <c r="F189" s="129"/>
      <c r="G189" s="129"/>
      <c r="H189" s="129"/>
      <c r="I189" s="129"/>
      <c r="J189" s="129"/>
      <c r="K189" s="130"/>
      <c r="L189" s="130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</row>
    <row r="190" spans="1:25" ht="15.75" customHeight="1">
      <c r="A190" s="129"/>
      <c r="B190" s="129"/>
      <c r="C190" s="129"/>
      <c r="D190" s="129"/>
      <c r="E190" s="129"/>
      <c r="F190" s="129"/>
      <c r="G190" s="129"/>
      <c r="H190" s="129"/>
      <c r="I190" s="129"/>
      <c r="J190" s="129"/>
      <c r="K190" s="130"/>
      <c r="L190" s="130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</row>
    <row r="191" spans="1:25" ht="15.75" customHeight="1">
      <c r="A191" s="129"/>
      <c r="B191" s="129"/>
      <c r="C191" s="129"/>
      <c r="D191" s="129"/>
      <c r="E191" s="129"/>
      <c r="F191" s="129"/>
      <c r="G191" s="129"/>
      <c r="H191" s="129"/>
      <c r="I191" s="129"/>
      <c r="J191" s="129"/>
      <c r="K191" s="130"/>
      <c r="L191" s="130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</row>
    <row r="192" spans="1:25" ht="15.75" customHeight="1">
      <c r="A192" s="129"/>
      <c r="B192" s="129"/>
      <c r="C192" s="129"/>
      <c r="D192" s="129"/>
      <c r="E192" s="129"/>
      <c r="F192" s="129"/>
      <c r="G192" s="129"/>
      <c r="H192" s="129"/>
      <c r="I192" s="129"/>
      <c r="J192" s="129"/>
      <c r="K192" s="130"/>
      <c r="L192" s="130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</row>
    <row r="193" spans="1:25" ht="15.75" customHeight="1">
      <c r="A193" s="129"/>
      <c r="B193" s="129"/>
      <c r="C193" s="129"/>
      <c r="D193" s="129"/>
      <c r="E193" s="129"/>
      <c r="F193" s="129"/>
      <c r="G193" s="129"/>
      <c r="H193" s="129"/>
      <c r="I193" s="129"/>
      <c r="J193" s="129"/>
      <c r="K193" s="130"/>
      <c r="L193" s="130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</row>
    <row r="194" spans="1:25" ht="15.75" customHeight="1">
      <c r="A194" s="129"/>
      <c r="B194" s="129"/>
      <c r="C194" s="129"/>
      <c r="D194" s="129"/>
      <c r="E194" s="129"/>
      <c r="F194" s="129"/>
      <c r="G194" s="129"/>
      <c r="H194" s="129"/>
      <c r="I194" s="129"/>
      <c r="J194" s="129"/>
      <c r="K194" s="130"/>
      <c r="L194" s="130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</row>
    <row r="195" spans="1:25" ht="15.75" customHeight="1">
      <c r="A195" s="129"/>
      <c r="B195" s="129"/>
      <c r="C195" s="129"/>
      <c r="D195" s="129"/>
      <c r="E195" s="129"/>
      <c r="F195" s="129"/>
      <c r="G195" s="129"/>
      <c r="H195" s="129"/>
      <c r="I195" s="129"/>
      <c r="J195" s="129"/>
      <c r="K195" s="130"/>
      <c r="L195" s="130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</row>
    <row r="196" spans="1:25" ht="15.75" customHeight="1">
      <c r="A196" s="129"/>
      <c r="B196" s="129"/>
      <c r="C196" s="129"/>
      <c r="D196" s="129"/>
      <c r="E196" s="129"/>
      <c r="F196" s="129"/>
      <c r="G196" s="129"/>
      <c r="H196" s="129"/>
      <c r="I196" s="129"/>
      <c r="J196" s="129"/>
      <c r="K196" s="130"/>
      <c r="L196" s="130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</row>
    <row r="197" spans="1:25" ht="15.75" customHeight="1">
      <c r="A197" s="129"/>
      <c r="B197" s="129"/>
      <c r="C197" s="129"/>
      <c r="D197" s="129"/>
      <c r="E197" s="129"/>
      <c r="F197" s="129"/>
      <c r="G197" s="129"/>
      <c r="H197" s="129"/>
      <c r="I197" s="129"/>
      <c r="J197" s="129"/>
      <c r="K197" s="130"/>
      <c r="L197" s="130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</row>
    <row r="198" spans="1:25" ht="15.75" customHeight="1">
      <c r="A198" s="129"/>
      <c r="B198" s="129"/>
      <c r="C198" s="129"/>
      <c r="D198" s="129"/>
      <c r="E198" s="129"/>
      <c r="F198" s="129"/>
      <c r="G198" s="129"/>
      <c r="H198" s="129"/>
      <c r="I198" s="129"/>
      <c r="J198" s="129"/>
      <c r="K198" s="130"/>
      <c r="L198" s="130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</row>
    <row r="199" spans="1:25" ht="15.75" customHeight="1">
      <c r="A199" s="129"/>
      <c r="B199" s="129"/>
      <c r="C199" s="129"/>
      <c r="D199" s="129"/>
      <c r="E199" s="129"/>
      <c r="F199" s="129"/>
      <c r="G199" s="129"/>
      <c r="H199" s="129"/>
      <c r="I199" s="129"/>
      <c r="J199" s="129"/>
      <c r="K199" s="130"/>
      <c r="L199" s="130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</row>
    <row r="200" spans="1:25" ht="15.75" customHeight="1">
      <c r="A200" s="129"/>
      <c r="B200" s="129"/>
      <c r="C200" s="129"/>
      <c r="D200" s="129"/>
      <c r="E200" s="129"/>
      <c r="F200" s="129"/>
      <c r="G200" s="129"/>
      <c r="H200" s="129"/>
      <c r="I200" s="129"/>
      <c r="J200" s="129"/>
      <c r="K200" s="130"/>
      <c r="L200" s="130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</row>
    <row r="201" spans="1:25" ht="15.75" customHeight="1">
      <c r="A201" s="129"/>
      <c r="B201" s="129"/>
      <c r="C201" s="129"/>
      <c r="D201" s="129"/>
      <c r="E201" s="129"/>
      <c r="F201" s="129"/>
      <c r="G201" s="129"/>
      <c r="H201" s="129"/>
      <c r="I201" s="129"/>
      <c r="J201" s="129"/>
      <c r="K201" s="130"/>
      <c r="L201" s="130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</row>
    <row r="202" spans="1:25" ht="15.75" customHeight="1">
      <c r="A202" s="129"/>
      <c r="B202" s="129"/>
      <c r="C202" s="129"/>
      <c r="D202" s="129"/>
      <c r="E202" s="129"/>
      <c r="F202" s="129"/>
      <c r="G202" s="129"/>
      <c r="H202" s="129"/>
      <c r="I202" s="129"/>
      <c r="J202" s="129"/>
      <c r="K202" s="130"/>
      <c r="L202" s="130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</row>
    <row r="203" spans="1:25" ht="15.75" customHeight="1">
      <c r="A203" s="129"/>
      <c r="B203" s="129"/>
      <c r="C203" s="129"/>
      <c r="D203" s="129"/>
      <c r="E203" s="129"/>
      <c r="F203" s="129"/>
      <c r="G203" s="129"/>
      <c r="H203" s="129"/>
      <c r="I203" s="129"/>
      <c r="J203" s="129"/>
      <c r="K203" s="130"/>
      <c r="L203" s="130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</row>
    <row r="204" spans="1:25" ht="15.75" customHeight="1">
      <c r="A204" s="129"/>
      <c r="B204" s="129"/>
      <c r="C204" s="129"/>
      <c r="D204" s="129"/>
      <c r="E204" s="129"/>
      <c r="F204" s="129"/>
      <c r="G204" s="129"/>
      <c r="H204" s="129"/>
      <c r="I204" s="129"/>
      <c r="J204" s="129"/>
      <c r="K204" s="130"/>
      <c r="L204" s="130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</row>
    <row r="205" spans="1:25" ht="15.75" customHeight="1">
      <c r="A205" s="129"/>
      <c r="B205" s="129"/>
      <c r="C205" s="129"/>
      <c r="D205" s="129"/>
      <c r="E205" s="129"/>
      <c r="F205" s="129"/>
      <c r="G205" s="129"/>
      <c r="H205" s="129"/>
      <c r="I205" s="129"/>
      <c r="J205" s="129"/>
      <c r="K205" s="130"/>
      <c r="L205" s="130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</row>
    <row r="206" spans="1:25" ht="15.75" customHeight="1">
      <c r="A206" s="129"/>
      <c r="B206" s="129"/>
      <c r="C206" s="129"/>
      <c r="D206" s="129"/>
      <c r="E206" s="129"/>
      <c r="F206" s="129"/>
      <c r="G206" s="129"/>
      <c r="H206" s="129"/>
      <c r="I206" s="129"/>
      <c r="J206" s="129"/>
      <c r="K206" s="130"/>
      <c r="L206" s="130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</row>
    <row r="207" spans="1:25" ht="15.75" customHeight="1">
      <c r="A207" s="129"/>
      <c r="B207" s="129"/>
      <c r="C207" s="129"/>
      <c r="D207" s="129"/>
      <c r="E207" s="129"/>
      <c r="F207" s="129"/>
      <c r="G207" s="129"/>
      <c r="H207" s="129"/>
      <c r="I207" s="129"/>
      <c r="J207" s="129"/>
      <c r="K207" s="130"/>
      <c r="L207" s="130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</row>
    <row r="208" spans="1:25" ht="15.75" customHeight="1">
      <c r="A208" s="129"/>
      <c r="B208" s="129"/>
      <c r="C208" s="129"/>
      <c r="D208" s="129"/>
      <c r="E208" s="129"/>
      <c r="F208" s="129"/>
      <c r="G208" s="129"/>
      <c r="H208" s="129"/>
      <c r="I208" s="129"/>
      <c r="J208" s="129"/>
      <c r="K208" s="130"/>
      <c r="L208" s="130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</row>
    <row r="209" spans="1:25" ht="15.75" customHeight="1">
      <c r="A209" s="129"/>
      <c r="B209" s="129"/>
      <c r="C209" s="129"/>
      <c r="D209" s="129"/>
      <c r="E209" s="129"/>
      <c r="F209" s="129"/>
      <c r="G209" s="129"/>
      <c r="H209" s="129"/>
      <c r="I209" s="129"/>
      <c r="J209" s="129"/>
      <c r="K209" s="130"/>
      <c r="L209" s="130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</row>
    <row r="210" spans="1:25" ht="15.75" customHeight="1">
      <c r="A210" s="129"/>
      <c r="B210" s="129"/>
      <c r="C210" s="129"/>
      <c r="D210" s="129"/>
      <c r="E210" s="129"/>
      <c r="F210" s="129"/>
      <c r="G210" s="129"/>
      <c r="H210" s="129"/>
      <c r="I210" s="129"/>
      <c r="J210" s="129"/>
      <c r="K210" s="130"/>
      <c r="L210" s="130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</row>
    <row r="211" spans="1:25" ht="15.75" customHeight="1">
      <c r="A211" s="129"/>
      <c r="B211" s="129"/>
      <c r="C211" s="129"/>
      <c r="D211" s="129"/>
      <c r="E211" s="129"/>
      <c r="F211" s="129"/>
      <c r="G211" s="129"/>
      <c r="H211" s="129"/>
      <c r="I211" s="129"/>
      <c r="J211" s="129"/>
      <c r="K211" s="130"/>
      <c r="L211" s="130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</row>
    <row r="212" spans="1:25" ht="15.75" customHeight="1">
      <c r="A212" s="129"/>
      <c r="B212" s="129"/>
      <c r="C212" s="129"/>
      <c r="D212" s="129"/>
      <c r="E212" s="129"/>
      <c r="F212" s="129"/>
      <c r="G212" s="129"/>
      <c r="H212" s="129"/>
      <c r="I212" s="129"/>
      <c r="J212" s="129"/>
      <c r="K212" s="130"/>
      <c r="L212" s="130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</row>
    <row r="213" spans="1:25" ht="15.75" customHeight="1">
      <c r="A213" s="129"/>
      <c r="B213" s="129"/>
      <c r="C213" s="129"/>
      <c r="D213" s="129"/>
      <c r="E213" s="129"/>
      <c r="F213" s="129"/>
      <c r="G213" s="129"/>
      <c r="H213" s="129"/>
      <c r="I213" s="129"/>
      <c r="J213" s="129"/>
      <c r="K213" s="130"/>
      <c r="L213" s="130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</row>
    <row r="214" spans="1:25" ht="15.75" customHeight="1">
      <c r="A214" s="129"/>
      <c r="B214" s="129"/>
      <c r="C214" s="129"/>
      <c r="D214" s="129"/>
      <c r="E214" s="129"/>
      <c r="F214" s="129"/>
      <c r="G214" s="129"/>
      <c r="H214" s="129"/>
      <c r="I214" s="129"/>
      <c r="J214" s="129"/>
      <c r="K214" s="130"/>
      <c r="L214" s="130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</row>
    <row r="215" spans="1:25" ht="15.75" customHeight="1">
      <c r="A215" s="129"/>
      <c r="B215" s="129"/>
      <c r="C215" s="129"/>
      <c r="D215" s="129"/>
      <c r="E215" s="129"/>
      <c r="F215" s="129"/>
      <c r="G215" s="129"/>
      <c r="H215" s="129"/>
      <c r="I215" s="129"/>
      <c r="J215" s="129"/>
      <c r="K215" s="130"/>
      <c r="L215" s="130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</row>
    <row r="216" spans="1:25" ht="15.75" customHeight="1">
      <c r="A216" s="129"/>
      <c r="B216" s="129"/>
      <c r="C216" s="129"/>
      <c r="D216" s="129"/>
      <c r="E216" s="129"/>
      <c r="F216" s="129"/>
      <c r="G216" s="129"/>
      <c r="H216" s="129"/>
      <c r="I216" s="129"/>
      <c r="J216" s="129"/>
      <c r="K216" s="130"/>
      <c r="L216" s="130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</row>
    <row r="217" spans="1:25" ht="15.75" customHeight="1">
      <c r="A217" s="129"/>
      <c r="B217" s="129"/>
      <c r="C217" s="129"/>
      <c r="D217" s="129"/>
      <c r="E217" s="129"/>
      <c r="F217" s="129"/>
      <c r="G217" s="129"/>
      <c r="H217" s="129"/>
      <c r="I217" s="129"/>
      <c r="J217" s="129"/>
      <c r="K217" s="130"/>
      <c r="L217" s="130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</row>
    <row r="218" spans="1:25" ht="15.75" customHeight="1">
      <c r="A218" s="129"/>
      <c r="B218" s="129"/>
      <c r="C218" s="129"/>
      <c r="D218" s="129"/>
      <c r="E218" s="129"/>
      <c r="F218" s="129"/>
      <c r="G218" s="129"/>
      <c r="H218" s="129"/>
      <c r="I218" s="129"/>
      <c r="J218" s="129"/>
      <c r="K218" s="130"/>
      <c r="L218" s="130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</row>
    <row r="219" spans="1:25" ht="15.75" customHeight="1">
      <c r="A219" s="129"/>
      <c r="B219" s="129"/>
      <c r="C219" s="129"/>
      <c r="D219" s="129"/>
      <c r="E219" s="129"/>
      <c r="F219" s="129"/>
      <c r="G219" s="129"/>
      <c r="H219" s="129"/>
      <c r="I219" s="129"/>
      <c r="J219" s="129"/>
      <c r="K219" s="130"/>
      <c r="L219" s="130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</row>
    <row r="220" spans="1:25" ht="15.75" customHeight="1">
      <c r="A220" s="129"/>
      <c r="B220" s="129"/>
      <c r="C220" s="129"/>
      <c r="D220" s="129"/>
      <c r="E220" s="129"/>
      <c r="F220" s="129"/>
      <c r="G220" s="129"/>
      <c r="H220" s="129"/>
      <c r="I220" s="129"/>
      <c r="J220" s="129"/>
      <c r="K220" s="130"/>
      <c r="L220" s="130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</row>
    <row r="221" spans="1:25" ht="15.75" customHeight="1">
      <c r="A221" s="129"/>
      <c r="B221" s="129"/>
      <c r="C221" s="129"/>
      <c r="D221" s="129"/>
      <c r="E221" s="129"/>
      <c r="F221" s="129"/>
      <c r="G221" s="129"/>
      <c r="H221" s="129"/>
      <c r="I221" s="129"/>
      <c r="J221" s="129"/>
      <c r="K221" s="130"/>
      <c r="L221" s="130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</row>
    <row r="222" spans="1:25" ht="15.75" customHeight="1">
      <c r="A222" s="129"/>
      <c r="B222" s="129"/>
      <c r="C222" s="129"/>
      <c r="D222" s="129"/>
      <c r="E222" s="129"/>
      <c r="F222" s="129"/>
      <c r="G222" s="129"/>
      <c r="H222" s="129"/>
      <c r="I222" s="129"/>
      <c r="J222" s="129"/>
      <c r="K222" s="130"/>
      <c r="L222" s="130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</row>
    <row r="223" spans="1:25" ht="15.75" customHeight="1">
      <c r="A223" s="129"/>
      <c r="B223" s="129"/>
      <c r="C223" s="129"/>
      <c r="D223" s="129"/>
      <c r="E223" s="129"/>
      <c r="F223" s="129"/>
      <c r="G223" s="129"/>
      <c r="H223" s="129"/>
      <c r="I223" s="129"/>
      <c r="J223" s="129"/>
      <c r="K223" s="130"/>
      <c r="L223" s="130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</row>
    <row r="224" spans="1:25" ht="15.75" customHeight="1">
      <c r="A224" s="129"/>
      <c r="B224" s="129"/>
      <c r="C224" s="129"/>
      <c r="D224" s="129"/>
      <c r="E224" s="129"/>
      <c r="F224" s="129"/>
      <c r="G224" s="129"/>
      <c r="H224" s="129"/>
      <c r="I224" s="129"/>
      <c r="J224" s="129"/>
      <c r="K224" s="130"/>
      <c r="L224" s="130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</row>
    <row r="225" spans="1:25" ht="15.75" customHeight="1">
      <c r="A225" s="129"/>
      <c r="B225" s="129"/>
      <c r="C225" s="129"/>
      <c r="D225" s="129"/>
      <c r="E225" s="129"/>
      <c r="F225" s="129"/>
      <c r="G225" s="129"/>
      <c r="H225" s="129"/>
      <c r="I225" s="129"/>
      <c r="J225" s="129"/>
      <c r="K225" s="130"/>
      <c r="L225" s="130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</row>
    <row r="226" spans="1:25" ht="15.75" customHeight="1">
      <c r="A226" s="129"/>
      <c r="B226" s="129"/>
      <c r="C226" s="129"/>
      <c r="D226" s="129"/>
      <c r="E226" s="129"/>
      <c r="F226" s="129"/>
      <c r="G226" s="129"/>
      <c r="H226" s="129"/>
      <c r="I226" s="129"/>
      <c r="J226" s="129"/>
      <c r="K226" s="130"/>
      <c r="L226" s="130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</row>
    <row r="227" spans="1:25" ht="15.75" customHeight="1">
      <c r="A227" s="129"/>
      <c r="B227" s="129"/>
      <c r="C227" s="129"/>
      <c r="D227" s="129"/>
      <c r="E227" s="129"/>
      <c r="F227" s="129"/>
      <c r="G227" s="129"/>
      <c r="H227" s="129"/>
      <c r="I227" s="129"/>
      <c r="J227" s="129"/>
      <c r="K227" s="130"/>
      <c r="L227" s="130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</row>
    <row r="228" spans="1:25" ht="15.75" customHeight="1">
      <c r="A228" s="129"/>
      <c r="B228" s="129"/>
      <c r="C228" s="129"/>
      <c r="D228" s="129"/>
      <c r="E228" s="129"/>
      <c r="F228" s="129"/>
      <c r="G228" s="129"/>
      <c r="H228" s="129"/>
      <c r="I228" s="129"/>
      <c r="J228" s="129"/>
      <c r="K228" s="130"/>
      <c r="L228" s="130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</row>
    <row r="229" spans="1:25" ht="15.75" customHeight="1">
      <c r="A229" s="129"/>
      <c r="B229" s="129"/>
      <c r="C229" s="129"/>
      <c r="D229" s="129"/>
      <c r="E229" s="129"/>
      <c r="F229" s="129"/>
      <c r="G229" s="129"/>
      <c r="H229" s="129"/>
      <c r="I229" s="129"/>
      <c r="J229" s="129"/>
      <c r="K229" s="130"/>
      <c r="L229" s="130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</row>
    <row r="230" spans="1:25" ht="15.75" customHeight="1">
      <c r="A230" s="129"/>
      <c r="B230" s="129"/>
      <c r="C230" s="129"/>
      <c r="D230" s="129"/>
      <c r="E230" s="129"/>
      <c r="F230" s="129"/>
      <c r="G230" s="129"/>
      <c r="H230" s="129"/>
      <c r="I230" s="129"/>
      <c r="J230" s="129"/>
      <c r="K230" s="130"/>
      <c r="L230" s="130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</row>
    <row r="231" spans="1:25" ht="15.75" customHeight="1">
      <c r="A231" s="129"/>
      <c r="B231" s="129"/>
      <c r="C231" s="129"/>
      <c r="D231" s="129"/>
      <c r="E231" s="129"/>
      <c r="F231" s="129"/>
      <c r="G231" s="129"/>
      <c r="H231" s="129"/>
      <c r="I231" s="129"/>
      <c r="J231" s="129"/>
      <c r="K231" s="130"/>
      <c r="L231" s="130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</row>
    <row r="232" spans="1:25" ht="15.75" customHeight="1">
      <c r="A232" s="129"/>
      <c r="B232" s="129"/>
      <c r="C232" s="129"/>
      <c r="D232" s="129"/>
      <c r="E232" s="129"/>
      <c r="F232" s="129"/>
      <c r="G232" s="129"/>
      <c r="H232" s="129"/>
      <c r="I232" s="129"/>
      <c r="J232" s="129"/>
      <c r="K232" s="130"/>
      <c r="L232" s="130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</row>
    <row r="233" spans="1:25" ht="15.75" customHeight="1">
      <c r="A233" s="131"/>
      <c r="B233" s="131"/>
      <c r="C233" s="131"/>
      <c r="D233" s="131"/>
      <c r="E233" s="131"/>
      <c r="F233" s="131"/>
      <c r="G233" s="131"/>
      <c r="H233" s="131"/>
      <c r="I233" s="131"/>
      <c r="J233" s="131"/>
      <c r="K233" s="130"/>
      <c r="L233" s="130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</row>
    <row r="234" spans="1:25" ht="15.75" customHeight="1">
      <c r="A234" s="131"/>
      <c r="B234" s="131"/>
      <c r="C234" s="131"/>
      <c r="D234" s="131"/>
      <c r="E234" s="131"/>
      <c r="F234" s="131"/>
      <c r="G234" s="131"/>
      <c r="H234" s="131"/>
      <c r="I234" s="131"/>
      <c r="J234" s="131"/>
      <c r="K234" s="130"/>
      <c r="L234" s="130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</row>
    <row r="235" spans="1:25" ht="14.25" customHeight="1">
      <c r="A235" s="131"/>
      <c r="B235" s="131"/>
      <c r="C235" s="131"/>
      <c r="D235" s="131"/>
      <c r="E235" s="131"/>
      <c r="F235" s="131"/>
      <c r="G235" s="131"/>
      <c r="H235" s="131"/>
      <c r="I235" s="131"/>
      <c r="J235" s="131"/>
      <c r="K235" s="130"/>
      <c r="L235" s="130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</row>
    <row r="236" spans="1:25" ht="14.25" customHeight="1">
      <c r="A236" s="131"/>
      <c r="B236" s="131"/>
      <c r="C236" s="131"/>
      <c r="D236" s="131"/>
      <c r="E236" s="131"/>
      <c r="F236" s="131"/>
      <c r="G236" s="131"/>
      <c r="H236" s="131"/>
      <c r="I236" s="131"/>
      <c r="J236" s="131"/>
      <c r="K236" s="130"/>
      <c r="L236" s="130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</row>
    <row r="237" spans="1:25" ht="14.25" customHeight="1">
      <c r="A237" s="131"/>
      <c r="B237" s="131"/>
      <c r="C237" s="131"/>
      <c r="D237" s="131"/>
      <c r="E237" s="131"/>
      <c r="F237" s="131"/>
      <c r="G237" s="131"/>
      <c r="H237" s="131"/>
      <c r="I237" s="131"/>
      <c r="J237" s="131"/>
      <c r="K237" s="130"/>
      <c r="L237" s="130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</row>
    <row r="238" spans="1:25" ht="14.25" customHeight="1">
      <c r="A238" s="131"/>
      <c r="B238" s="131"/>
      <c r="C238" s="131"/>
      <c r="D238" s="131"/>
      <c r="E238" s="131"/>
      <c r="F238" s="131"/>
      <c r="G238" s="131"/>
      <c r="H238" s="131"/>
      <c r="I238" s="131"/>
      <c r="J238" s="131"/>
      <c r="K238" s="130"/>
      <c r="L238" s="130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</row>
    <row r="239" spans="1:25" ht="14.25" customHeight="1">
      <c r="A239" s="131"/>
      <c r="B239" s="131"/>
      <c r="C239" s="131"/>
      <c r="D239" s="131"/>
      <c r="E239" s="131"/>
      <c r="F239" s="131"/>
      <c r="G239" s="131"/>
      <c r="H239" s="131"/>
      <c r="I239" s="131"/>
      <c r="J239" s="131"/>
      <c r="K239" s="130"/>
      <c r="L239" s="130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</row>
    <row r="240" spans="1:25" ht="14.25" customHeight="1">
      <c r="A240" s="131"/>
      <c r="B240" s="131"/>
      <c r="C240" s="131"/>
      <c r="D240" s="131"/>
      <c r="E240" s="131"/>
      <c r="F240" s="131"/>
      <c r="G240" s="131"/>
      <c r="H240" s="131"/>
      <c r="I240" s="131"/>
      <c r="J240" s="131"/>
      <c r="K240" s="130"/>
      <c r="L240" s="130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</row>
    <row r="241" spans="1:25" ht="14.25" customHeight="1">
      <c r="A241" s="131"/>
      <c r="B241" s="131"/>
      <c r="C241" s="131"/>
      <c r="D241" s="131"/>
      <c r="E241" s="131"/>
      <c r="F241" s="131"/>
      <c r="G241" s="131"/>
      <c r="H241" s="131"/>
      <c r="I241" s="131"/>
      <c r="J241" s="131"/>
      <c r="K241" s="130"/>
      <c r="L241" s="130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</row>
    <row r="242" spans="1:25" ht="14.25" customHeight="1">
      <c r="A242" s="131"/>
      <c r="B242" s="131"/>
      <c r="C242" s="131"/>
      <c r="D242" s="131"/>
      <c r="E242" s="131"/>
      <c r="F242" s="131"/>
      <c r="G242" s="131"/>
      <c r="H242" s="131"/>
      <c r="I242" s="131"/>
      <c r="J242" s="131"/>
      <c r="K242" s="130"/>
      <c r="L242" s="130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</row>
    <row r="243" spans="1:25" ht="14.25" customHeight="1">
      <c r="A243" s="131"/>
      <c r="B243" s="131"/>
      <c r="C243" s="131"/>
      <c r="D243" s="131"/>
      <c r="E243" s="131"/>
      <c r="F243" s="131"/>
      <c r="G243" s="131"/>
      <c r="H243" s="131"/>
      <c r="I243" s="131"/>
      <c r="J243" s="131"/>
      <c r="K243" s="130"/>
      <c r="L243" s="130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</row>
    <row r="244" spans="1:25" ht="14.25" customHeight="1">
      <c r="A244" s="131"/>
      <c r="B244" s="131"/>
      <c r="C244" s="131"/>
      <c r="D244" s="131"/>
      <c r="E244" s="131"/>
      <c r="F244" s="131"/>
      <c r="G244" s="131"/>
      <c r="H244" s="131"/>
      <c r="I244" s="131"/>
      <c r="J244" s="131"/>
      <c r="K244" s="130"/>
      <c r="L244" s="130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</row>
    <row r="245" spans="1:25" ht="14.25" customHeight="1">
      <c r="A245" s="131"/>
      <c r="B245" s="131"/>
      <c r="C245" s="131"/>
      <c r="D245" s="131"/>
      <c r="E245" s="131"/>
      <c r="F245" s="131"/>
      <c r="G245" s="131"/>
      <c r="H245" s="131"/>
      <c r="I245" s="131"/>
      <c r="J245" s="131"/>
      <c r="K245" s="130"/>
      <c r="L245" s="130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</row>
    <row r="246" spans="1:25" ht="14.25" customHeight="1">
      <c r="A246" s="131"/>
      <c r="B246" s="131"/>
      <c r="C246" s="131"/>
      <c r="D246" s="131"/>
      <c r="E246" s="131"/>
      <c r="F246" s="131"/>
      <c r="G246" s="131"/>
      <c r="H246" s="131"/>
      <c r="I246" s="131"/>
      <c r="J246" s="131"/>
      <c r="K246" s="130"/>
      <c r="L246" s="130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</row>
    <row r="247" spans="1:25" ht="14.25" customHeight="1">
      <c r="A247" s="131"/>
      <c r="B247" s="131"/>
      <c r="C247" s="131"/>
      <c r="D247" s="131"/>
      <c r="E247" s="131"/>
      <c r="F247" s="131"/>
      <c r="G247" s="131"/>
      <c r="H247" s="131"/>
      <c r="I247" s="131"/>
      <c r="J247" s="131"/>
      <c r="K247" s="130"/>
      <c r="L247" s="130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</row>
    <row r="248" spans="1:25" ht="14.25" customHeight="1">
      <c r="A248" s="131"/>
      <c r="B248" s="131"/>
      <c r="C248" s="131"/>
      <c r="D248" s="131"/>
      <c r="E248" s="131"/>
      <c r="F248" s="131"/>
      <c r="G248" s="131"/>
      <c r="H248" s="131"/>
      <c r="I248" s="131"/>
      <c r="J248" s="131"/>
      <c r="K248" s="130"/>
      <c r="L248" s="130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</row>
    <row r="249" spans="1:25" ht="14.25" customHeight="1">
      <c r="A249" s="131"/>
      <c r="B249" s="131"/>
      <c r="C249" s="131"/>
      <c r="D249" s="131"/>
      <c r="E249" s="131"/>
      <c r="F249" s="131"/>
      <c r="G249" s="131"/>
      <c r="H249" s="131"/>
      <c r="I249" s="131"/>
      <c r="J249" s="131"/>
      <c r="K249" s="130"/>
      <c r="L249" s="130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</row>
    <row r="250" spans="1:25" ht="14.25" customHeight="1">
      <c r="A250" s="131"/>
      <c r="B250" s="131"/>
      <c r="C250" s="131"/>
      <c r="D250" s="131"/>
      <c r="E250" s="131"/>
      <c r="F250" s="131"/>
      <c r="G250" s="131"/>
      <c r="H250" s="131"/>
      <c r="I250" s="131"/>
      <c r="J250" s="131"/>
      <c r="K250" s="130"/>
      <c r="L250" s="130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</row>
    <row r="251" spans="1:25" ht="14.25" customHeight="1">
      <c r="A251" s="131"/>
      <c r="B251" s="131"/>
      <c r="C251" s="131"/>
      <c r="D251" s="131"/>
      <c r="E251" s="131"/>
      <c r="F251" s="131"/>
      <c r="G251" s="131"/>
      <c r="H251" s="131"/>
      <c r="I251" s="131"/>
      <c r="J251" s="131"/>
      <c r="K251" s="130"/>
      <c r="L251" s="130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</row>
    <row r="252" spans="1:25" ht="14.25" customHeight="1">
      <c r="A252" s="131"/>
      <c r="B252" s="131"/>
      <c r="C252" s="131"/>
      <c r="D252" s="131"/>
      <c r="E252" s="131"/>
      <c r="F252" s="131"/>
      <c r="G252" s="131"/>
      <c r="H252" s="131"/>
      <c r="I252" s="131"/>
      <c r="J252" s="131"/>
      <c r="K252" s="130"/>
      <c r="L252" s="130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</row>
    <row r="253" spans="1:25" ht="14.25" customHeight="1">
      <c r="A253" s="131"/>
      <c r="B253" s="131"/>
      <c r="C253" s="131"/>
      <c r="D253" s="131"/>
      <c r="E253" s="131"/>
      <c r="F253" s="131"/>
      <c r="G253" s="131"/>
      <c r="H253" s="131"/>
      <c r="I253" s="131"/>
      <c r="J253" s="131"/>
      <c r="K253" s="130"/>
      <c r="L253" s="130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</row>
    <row r="254" spans="1:25" ht="14.25" customHeight="1">
      <c r="A254" s="131"/>
      <c r="B254" s="131"/>
      <c r="C254" s="131"/>
      <c r="D254" s="131"/>
      <c r="E254" s="131"/>
      <c r="F254" s="131"/>
      <c r="G254" s="131"/>
      <c r="H254" s="131"/>
      <c r="I254" s="131"/>
      <c r="J254" s="131"/>
      <c r="K254" s="130"/>
      <c r="L254" s="130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</row>
    <row r="255" spans="1:25" ht="14.25" customHeight="1">
      <c r="A255" s="131"/>
      <c r="B255" s="131"/>
      <c r="C255" s="131"/>
      <c r="D255" s="131"/>
      <c r="E255" s="131"/>
      <c r="F255" s="131"/>
      <c r="G255" s="131"/>
      <c r="H255" s="131"/>
      <c r="I255" s="131"/>
      <c r="J255" s="131"/>
      <c r="K255" s="130"/>
      <c r="L255" s="130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</row>
    <row r="256" spans="1:25" ht="14.25" customHeight="1">
      <c r="A256" s="131"/>
      <c r="B256" s="131"/>
      <c r="C256" s="131"/>
      <c r="D256" s="131"/>
      <c r="E256" s="131"/>
      <c r="F256" s="131"/>
      <c r="G256" s="131"/>
      <c r="H256" s="131"/>
      <c r="I256" s="131"/>
      <c r="J256" s="131"/>
      <c r="K256" s="130"/>
      <c r="L256" s="130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</row>
    <row r="257" spans="1:25" ht="14.25" customHeight="1">
      <c r="A257" s="131"/>
      <c r="B257" s="131"/>
      <c r="C257" s="131"/>
      <c r="D257" s="131"/>
      <c r="E257" s="131"/>
      <c r="F257" s="131"/>
      <c r="G257" s="131"/>
      <c r="H257" s="131"/>
      <c r="I257" s="131"/>
      <c r="J257" s="131"/>
      <c r="K257" s="130"/>
      <c r="L257" s="130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</row>
    <row r="258" spans="1:25" ht="14.25" customHeight="1">
      <c r="A258" s="131"/>
      <c r="B258" s="131"/>
      <c r="C258" s="131"/>
      <c r="D258" s="131"/>
      <c r="E258" s="131"/>
      <c r="F258" s="131"/>
      <c r="G258" s="131"/>
      <c r="H258" s="131"/>
      <c r="I258" s="131"/>
      <c r="J258" s="131"/>
      <c r="K258" s="130"/>
      <c r="L258" s="130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</row>
    <row r="259" spans="1:25" ht="14.25" customHeight="1">
      <c r="A259" s="131"/>
      <c r="B259" s="131"/>
      <c r="C259" s="131"/>
      <c r="D259" s="131"/>
      <c r="E259" s="131"/>
      <c r="F259" s="131"/>
      <c r="G259" s="131"/>
      <c r="H259" s="131"/>
      <c r="I259" s="131"/>
      <c r="J259" s="131"/>
      <c r="K259" s="130"/>
      <c r="L259" s="130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</row>
    <row r="260" spans="1:25" ht="14.25" customHeight="1">
      <c r="A260" s="131"/>
      <c r="B260" s="131"/>
      <c r="C260" s="131"/>
      <c r="D260" s="131"/>
      <c r="E260" s="131"/>
      <c r="F260" s="131"/>
      <c r="G260" s="131"/>
      <c r="H260" s="131"/>
      <c r="I260" s="131"/>
      <c r="J260" s="131"/>
      <c r="K260" s="130"/>
      <c r="L260" s="130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</row>
    <row r="261" spans="1:25" ht="14.25" customHeight="1">
      <c r="A261" s="131"/>
      <c r="B261" s="131"/>
      <c r="C261" s="131"/>
      <c r="D261" s="131"/>
      <c r="E261" s="131"/>
      <c r="F261" s="131"/>
      <c r="G261" s="131"/>
      <c r="H261" s="131"/>
      <c r="I261" s="131"/>
      <c r="J261" s="131"/>
      <c r="K261" s="130"/>
      <c r="L261" s="130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</row>
    <row r="262" spans="1:25" ht="14.25" customHeight="1">
      <c r="A262" s="131"/>
      <c r="B262" s="131"/>
      <c r="C262" s="131"/>
      <c r="D262" s="131"/>
      <c r="E262" s="131"/>
      <c r="F262" s="131"/>
      <c r="G262" s="131"/>
      <c r="H262" s="131"/>
      <c r="I262" s="131"/>
      <c r="J262" s="131"/>
      <c r="K262" s="130"/>
      <c r="L262" s="130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</row>
    <row r="263" spans="1:25" ht="14.25" customHeight="1">
      <c r="A263" s="131"/>
      <c r="B263" s="131"/>
      <c r="C263" s="131"/>
      <c r="D263" s="131"/>
      <c r="E263" s="131"/>
      <c r="F263" s="131"/>
      <c r="G263" s="131"/>
      <c r="H263" s="131"/>
      <c r="I263" s="131"/>
      <c r="J263" s="131"/>
      <c r="K263" s="130"/>
      <c r="L263" s="130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</row>
    <row r="264" spans="1:25" ht="14.25" customHeight="1">
      <c r="A264" s="131"/>
      <c r="B264" s="131"/>
      <c r="C264" s="131"/>
      <c r="D264" s="131"/>
      <c r="E264" s="131"/>
      <c r="F264" s="131"/>
      <c r="G264" s="131"/>
      <c r="H264" s="131"/>
      <c r="I264" s="131"/>
      <c r="J264" s="131"/>
      <c r="K264" s="130"/>
      <c r="L264" s="130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</row>
    <row r="265" spans="1:25" ht="14.25" customHeight="1">
      <c r="A265" s="131"/>
      <c r="B265" s="131"/>
      <c r="C265" s="131"/>
      <c r="D265" s="131"/>
      <c r="E265" s="131"/>
      <c r="F265" s="131"/>
      <c r="G265" s="131"/>
      <c r="H265" s="131"/>
      <c r="I265" s="131"/>
      <c r="J265" s="131"/>
      <c r="K265" s="130"/>
      <c r="L265" s="130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</row>
    <row r="266" spans="1:25" ht="14.25" customHeight="1">
      <c r="A266" s="131"/>
      <c r="B266" s="131"/>
      <c r="C266" s="131"/>
      <c r="D266" s="131"/>
      <c r="E266" s="131"/>
      <c r="F266" s="131"/>
      <c r="G266" s="131"/>
      <c r="H266" s="131"/>
      <c r="I266" s="131"/>
      <c r="J266" s="131"/>
      <c r="K266" s="130"/>
      <c r="L266" s="130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</row>
    <row r="267" spans="1:25" ht="14.25" customHeight="1">
      <c r="A267" s="131"/>
      <c r="B267" s="131"/>
      <c r="C267" s="131"/>
      <c r="D267" s="131"/>
      <c r="E267" s="131"/>
      <c r="F267" s="131"/>
      <c r="G267" s="131"/>
      <c r="H267" s="131"/>
      <c r="I267" s="131"/>
      <c r="J267" s="131"/>
      <c r="K267" s="130"/>
      <c r="L267" s="130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</row>
    <row r="268" spans="1:25" ht="14.25" customHeight="1">
      <c r="A268" s="131"/>
      <c r="B268" s="131"/>
      <c r="C268" s="131"/>
      <c r="D268" s="131"/>
      <c r="E268" s="131"/>
      <c r="F268" s="131"/>
      <c r="G268" s="131"/>
      <c r="H268" s="131"/>
      <c r="I268" s="131"/>
      <c r="J268" s="131"/>
      <c r="K268" s="130"/>
      <c r="L268" s="130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</row>
    <row r="269" spans="1:25" ht="14.25" customHeight="1">
      <c r="A269" s="131"/>
      <c r="B269" s="131"/>
      <c r="C269" s="131"/>
      <c r="D269" s="131"/>
      <c r="E269" s="131"/>
      <c r="F269" s="131"/>
      <c r="G269" s="131"/>
      <c r="H269" s="131"/>
      <c r="I269" s="131"/>
      <c r="J269" s="131"/>
      <c r="K269" s="130"/>
      <c r="L269" s="130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</row>
    <row r="270" spans="1:25" ht="14.25" customHeight="1">
      <c r="A270" s="131"/>
      <c r="B270" s="131"/>
      <c r="C270" s="131"/>
      <c r="D270" s="131"/>
      <c r="E270" s="131"/>
      <c r="F270" s="131"/>
      <c r="G270" s="131"/>
      <c r="H270" s="131"/>
      <c r="I270" s="131"/>
      <c r="J270" s="131"/>
      <c r="K270" s="130"/>
      <c r="L270" s="130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</row>
    <row r="271" spans="1:25" ht="14.25" customHeight="1">
      <c r="A271" s="131"/>
      <c r="B271" s="131"/>
      <c r="C271" s="131"/>
      <c r="D271" s="131"/>
      <c r="E271" s="131"/>
      <c r="F271" s="131"/>
      <c r="G271" s="131"/>
      <c r="H271" s="131"/>
      <c r="I271" s="131"/>
      <c r="J271" s="131"/>
      <c r="K271" s="130"/>
      <c r="L271" s="130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</row>
    <row r="272" spans="1:25" ht="14.25" customHeight="1">
      <c r="A272" s="131"/>
      <c r="B272" s="131"/>
      <c r="C272" s="131"/>
      <c r="D272" s="131"/>
      <c r="E272" s="131"/>
      <c r="F272" s="131"/>
      <c r="G272" s="131"/>
      <c r="H272" s="131"/>
      <c r="I272" s="131"/>
      <c r="J272" s="131"/>
      <c r="K272" s="130"/>
      <c r="L272" s="130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</row>
    <row r="273" spans="1:25" ht="14.25" customHeight="1">
      <c r="A273" s="131"/>
      <c r="B273" s="131"/>
      <c r="C273" s="131"/>
      <c r="D273" s="131"/>
      <c r="E273" s="131"/>
      <c r="F273" s="131"/>
      <c r="G273" s="131"/>
      <c r="H273" s="131"/>
      <c r="I273" s="131"/>
      <c r="J273" s="131"/>
      <c r="K273" s="130"/>
      <c r="L273" s="130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</row>
    <row r="274" spans="1:25" ht="14.25" customHeight="1">
      <c r="A274" s="131"/>
      <c r="B274" s="131"/>
      <c r="C274" s="131"/>
      <c r="D274" s="131"/>
      <c r="E274" s="131"/>
      <c r="F274" s="131"/>
      <c r="G274" s="131"/>
      <c r="H274" s="131"/>
      <c r="I274" s="131"/>
      <c r="J274" s="131"/>
      <c r="K274" s="130"/>
      <c r="L274" s="130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</row>
    <row r="275" spans="1:25" ht="14.25" customHeight="1">
      <c r="A275" s="131"/>
      <c r="B275" s="131"/>
      <c r="C275" s="131"/>
      <c r="D275" s="131"/>
      <c r="E275" s="131"/>
      <c r="F275" s="131"/>
      <c r="G275" s="131"/>
      <c r="H275" s="131"/>
      <c r="I275" s="131"/>
      <c r="J275" s="131"/>
      <c r="K275" s="130"/>
      <c r="L275" s="130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</row>
    <row r="276" spans="1:25" ht="14.25" customHeight="1">
      <c r="A276" s="131"/>
      <c r="B276" s="131"/>
      <c r="C276" s="131"/>
      <c r="D276" s="131"/>
      <c r="E276" s="131"/>
      <c r="F276" s="131"/>
      <c r="G276" s="131"/>
      <c r="H276" s="131"/>
      <c r="I276" s="131"/>
      <c r="J276" s="131"/>
      <c r="K276" s="130"/>
      <c r="L276" s="130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</row>
    <row r="277" spans="1:25" ht="14.25" customHeight="1">
      <c r="A277" s="131"/>
      <c r="B277" s="131"/>
      <c r="C277" s="131"/>
      <c r="D277" s="131"/>
      <c r="E277" s="131"/>
      <c r="F277" s="131"/>
      <c r="G277" s="131"/>
      <c r="H277" s="131"/>
      <c r="I277" s="131"/>
      <c r="J277" s="131"/>
      <c r="K277" s="130"/>
      <c r="L277" s="130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</row>
    <row r="278" spans="1:25" ht="14.25" customHeight="1">
      <c r="A278" s="131"/>
      <c r="B278" s="131"/>
      <c r="C278" s="131"/>
      <c r="D278" s="131"/>
      <c r="E278" s="131"/>
      <c r="F278" s="131"/>
      <c r="G278" s="131"/>
      <c r="H278" s="131"/>
      <c r="I278" s="131"/>
      <c r="J278" s="131"/>
      <c r="K278" s="130"/>
      <c r="L278" s="130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</row>
    <row r="279" spans="1:25" ht="14.25" customHeight="1">
      <c r="A279" s="131"/>
      <c r="B279" s="131"/>
      <c r="C279" s="131"/>
      <c r="D279" s="131"/>
      <c r="E279" s="131"/>
      <c r="F279" s="131"/>
      <c r="G279" s="131"/>
      <c r="H279" s="131"/>
      <c r="I279" s="131"/>
      <c r="J279" s="131"/>
      <c r="K279" s="130"/>
      <c r="L279" s="130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</row>
    <row r="280" spans="1:25" ht="14.25" customHeight="1">
      <c r="A280" s="131"/>
      <c r="B280" s="131"/>
      <c r="C280" s="131"/>
      <c r="D280" s="131"/>
      <c r="E280" s="131"/>
      <c r="F280" s="131"/>
      <c r="G280" s="131"/>
      <c r="H280" s="131"/>
      <c r="I280" s="131"/>
      <c r="J280" s="131"/>
      <c r="K280" s="130"/>
      <c r="L280" s="130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</row>
    <row r="281" spans="1:25" ht="14.25" customHeight="1">
      <c r="A281" s="131"/>
      <c r="B281" s="131"/>
      <c r="C281" s="131"/>
      <c r="D281" s="131"/>
      <c r="E281" s="131"/>
      <c r="F281" s="131"/>
      <c r="G281" s="131"/>
      <c r="H281" s="131"/>
      <c r="I281" s="131"/>
      <c r="J281" s="131"/>
      <c r="K281" s="130"/>
      <c r="L281" s="130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</row>
    <row r="282" spans="1:25" ht="14.25" customHeight="1">
      <c r="A282" s="131"/>
      <c r="B282" s="131"/>
      <c r="C282" s="131"/>
      <c r="D282" s="131"/>
      <c r="E282" s="131"/>
      <c r="F282" s="131"/>
      <c r="G282" s="131"/>
      <c r="H282" s="131"/>
      <c r="I282" s="131"/>
      <c r="J282" s="131"/>
      <c r="K282" s="130"/>
      <c r="L282" s="130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</row>
    <row r="283" spans="1:25" ht="14.25" customHeight="1">
      <c r="A283" s="131"/>
      <c r="B283" s="131"/>
      <c r="C283" s="131"/>
      <c r="D283" s="131"/>
      <c r="E283" s="131"/>
      <c r="F283" s="131"/>
      <c r="G283" s="131"/>
      <c r="H283" s="131"/>
      <c r="I283" s="131"/>
      <c r="J283" s="131"/>
      <c r="K283" s="130"/>
      <c r="L283" s="130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</row>
    <row r="284" spans="1:25" ht="14.25" customHeight="1">
      <c r="A284" s="131"/>
      <c r="B284" s="131"/>
      <c r="C284" s="131"/>
      <c r="D284" s="131"/>
      <c r="E284" s="131"/>
      <c r="F284" s="131"/>
      <c r="G284" s="131"/>
      <c r="H284" s="131"/>
      <c r="I284" s="131"/>
      <c r="J284" s="131"/>
      <c r="K284" s="130"/>
      <c r="L284" s="130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</row>
    <row r="285" spans="1:25" ht="14.25" customHeight="1">
      <c r="A285" s="131"/>
      <c r="B285" s="131"/>
      <c r="C285" s="131"/>
      <c r="D285" s="131"/>
      <c r="E285" s="131"/>
      <c r="F285" s="131"/>
      <c r="G285" s="131"/>
      <c r="H285" s="131"/>
      <c r="I285" s="131"/>
      <c r="J285" s="131"/>
      <c r="K285" s="130"/>
      <c r="L285" s="130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</row>
    <row r="286" spans="1:25" ht="14.25" customHeight="1">
      <c r="A286" s="131"/>
      <c r="B286" s="131"/>
      <c r="C286" s="131"/>
      <c r="D286" s="131"/>
      <c r="E286" s="131"/>
      <c r="F286" s="131"/>
      <c r="G286" s="131"/>
      <c r="H286" s="131"/>
      <c r="I286" s="131"/>
      <c r="J286" s="131"/>
      <c r="K286" s="130"/>
      <c r="L286" s="130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</row>
    <row r="287" spans="1:25" ht="14.25" customHeight="1">
      <c r="A287" s="131"/>
      <c r="B287" s="131"/>
      <c r="C287" s="131"/>
      <c r="D287" s="131"/>
      <c r="E287" s="131"/>
      <c r="F287" s="131"/>
      <c r="G287" s="131"/>
      <c r="H287" s="131"/>
      <c r="I287" s="131"/>
      <c r="J287" s="131"/>
      <c r="K287" s="130"/>
      <c r="L287" s="130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</row>
    <row r="288" spans="1:25" ht="14.25" customHeight="1">
      <c r="A288" s="131"/>
      <c r="B288" s="131"/>
      <c r="C288" s="131"/>
      <c r="D288" s="131"/>
      <c r="E288" s="131"/>
      <c r="F288" s="131"/>
      <c r="G288" s="131"/>
      <c r="H288" s="131"/>
      <c r="I288" s="131"/>
      <c r="J288" s="131"/>
      <c r="K288" s="130"/>
      <c r="L288" s="130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</row>
    <row r="289" spans="1:25" ht="14.25" customHeight="1">
      <c r="A289" s="131"/>
      <c r="B289" s="131"/>
      <c r="C289" s="131"/>
      <c r="D289" s="131"/>
      <c r="E289" s="131"/>
      <c r="F289" s="131"/>
      <c r="G289" s="131"/>
      <c r="H289" s="131"/>
      <c r="I289" s="131"/>
      <c r="J289" s="131"/>
      <c r="K289" s="130"/>
      <c r="L289" s="130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</row>
    <row r="290" spans="1:25" ht="14.25" customHeight="1">
      <c r="A290" s="131"/>
      <c r="B290" s="131"/>
      <c r="C290" s="131"/>
      <c r="D290" s="131"/>
      <c r="E290" s="131"/>
      <c r="F290" s="131"/>
      <c r="G290" s="131"/>
      <c r="H290" s="131"/>
      <c r="I290" s="131"/>
      <c r="J290" s="131"/>
      <c r="K290" s="130"/>
      <c r="L290" s="130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</row>
    <row r="291" spans="1:25" ht="14.25" customHeight="1">
      <c r="A291" s="131"/>
      <c r="B291" s="131"/>
      <c r="C291" s="131"/>
      <c r="D291" s="131"/>
      <c r="E291" s="131"/>
      <c r="F291" s="131"/>
      <c r="G291" s="131"/>
      <c r="H291" s="131"/>
      <c r="I291" s="131"/>
      <c r="J291" s="131"/>
      <c r="K291" s="130"/>
      <c r="L291" s="130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</row>
    <row r="292" spans="1:25" ht="14.25" customHeight="1">
      <c r="A292" s="131"/>
      <c r="B292" s="131"/>
      <c r="C292" s="131"/>
      <c r="D292" s="131"/>
      <c r="E292" s="131"/>
      <c r="F292" s="131"/>
      <c r="G292" s="131"/>
      <c r="H292" s="131"/>
      <c r="I292" s="131"/>
      <c r="J292" s="131"/>
      <c r="K292" s="130"/>
      <c r="L292" s="130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</row>
    <row r="293" spans="1:25" ht="14.25" customHeight="1">
      <c r="A293" s="131"/>
      <c r="B293" s="131"/>
      <c r="C293" s="131"/>
      <c r="D293" s="131"/>
      <c r="E293" s="131"/>
      <c r="F293" s="131"/>
      <c r="G293" s="131"/>
      <c r="H293" s="131"/>
      <c r="I293" s="131"/>
      <c r="J293" s="131"/>
      <c r="K293" s="130"/>
      <c r="L293" s="130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</row>
    <row r="294" spans="1:25" ht="14.25" customHeight="1">
      <c r="A294" s="131"/>
      <c r="B294" s="131"/>
      <c r="C294" s="131"/>
      <c r="D294" s="131"/>
      <c r="E294" s="131"/>
      <c r="F294" s="131"/>
      <c r="G294" s="131"/>
      <c r="H294" s="131"/>
      <c r="I294" s="131"/>
      <c r="J294" s="131"/>
      <c r="K294" s="130"/>
      <c r="L294" s="130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</row>
    <row r="295" spans="1:25" ht="14.25" customHeight="1">
      <c r="A295" s="131"/>
      <c r="B295" s="131"/>
      <c r="C295" s="131"/>
      <c r="D295" s="131"/>
      <c r="E295" s="131"/>
      <c r="F295" s="131"/>
      <c r="G295" s="131"/>
      <c r="H295" s="131"/>
      <c r="I295" s="131"/>
      <c r="J295" s="131"/>
      <c r="K295" s="130"/>
      <c r="L295" s="130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</row>
    <row r="296" spans="1:25" ht="14.25" customHeight="1">
      <c r="A296" s="131"/>
      <c r="B296" s="131"/>
      <c r="C296" s="131"/>
      <c r="D296" s="131"/>
      <c r="E296" s="131"/>
      <c r="F296" s="131"/>
      <c r="G296" s="131"/>
      <c r="H296" s="131"/>
      <c r="I296" s="131"/>
      <c r="J296" s="131"/>
      <c r="K296" s="130"/>
      <c r="L296" s="130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</row>
    <row r="297" spans="1:25" ht="14.25" customHeight="1">
      <c r="A297" s="131"/>
      <c r="B297" s="131"/>
      <c r="C297" s="131"/>
      <c r="D297" s="131"/>
      <c r="E297" s="131"/>
      <c r="F297" s="131"/>
      <c r="G297" s="131"/>
      <c r="H297" s="131"/>
      <c r="I297" s="131"/>
      <c r="J297" s="131"/>
      <c r="K297" s="130"/>
      <c r="L297" s="130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</row>
    <row r="298" spans="1:25" ht="14.25" customHeight="1">
      <c r="A298" s="131"/>
      <c r="B298" s="131"/>
      <c r="C298" s="131"/>
      <c r="D298" s="131"/>
      <c r="E298" s="131"/>
      <c r="F298" s="131"/>
      <c r="G298" s="131"/>
      <c r="H298" s="131"/>
      <c r="I298" s="131"/>
      <c r="J298" s="131"/>
      <c r="K298" s="130"/>
      <c r="L298" s="130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</row>
    <row r="299" spans="1:25" ht="14.25" customHeight="1">
      <c r="A299" s="131"/>
      <c r="B299" s="131"/>
      <c r="C299" s="131"/>
      <c r="D299" s="131"/>
      <c r="E299" s="131"/>
      <c r="F299" s="131"/>
      <c r="G299" s="131"/>
      <c r="H299" s="131"/>
      <c r="I299" s="131"/>
      <c r="J299" s="131"/>
      <c r="K299" s="130"/>
      <c r="L299" s="130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</row>
    <row r="300" spans="1:25" ht="14.25" customHeight="1">
      <c r="A300" s="131"/>
      <c r="B300" s="131"/>
      <c r="C300" s="131"/>
      <c r="D300" s="131"/>
      <c r="E300" s="131"/>
      <c r="F300" s="131"/>
      <c r="G300" s="131"/>
      <c r="H300" s="131"/>
      <c r="I300" s="131"/>
      <c r="J300" s="131"/>
      <c r="K300" s="130"/>
      <c r="L300" s="130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</row>
    <row r="301" spans="1:25" ht="14.25" customHeight="1">
      <c r="A301" s="131"/>
      <c r="B301" s="131"/>
      <c r="C301" s="131"/>
      <c r="D301" s="131"/>
      <c r="E301" s="131"/>
      <c r="F301" s="131"/>
      <c r="G301" s="131"/>
      <c r="H301" s="131"/>
      <c r="I301" s="131"/>
      <c r="J301" s="131"/>
      <c r="K301" s="130"/>
      <c r="L301" s="130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</row>
    <row r="302" spans="1:25" ht="14.25" customHeight="1">
      <c r="A302" s="131"/>
      <c r="B302" s="131"/>
      <c r="C302" s="131"/>
      <c r="D302" s="131"/>
      <c r="E302" s="131"/>
      <c r="F302" s="131"/>
      <c r="G302" s="131"/>
      <c r="H302" s="131"/>
      <c r="I302" s="131"/>
      <c r="J302" s="131"/>
      <c r="K302" s="130"/>
      <c r="L302" s="130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</row>
    <row r="303" spans="1:25" ht="14.25" customHeight="1">
      <c r="A303" s="131"/>
      <c r="B303" s="131"/>
      <c r="C303" s="131"/>
      <c r="D303" s="131"/>
      <c r="E303" s="131"/>
      <c r="F303" s="131"/>
      <c r="G303" s="131"/>
      <c r="H303" s="131"/>
      <c r="I303" s="131"/>
      <c r="J303" s="131"/>
      <c r="K303" s="130"/>
      <c r="L303" s="130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</row>
    <row r="304" spans="1:25" ht="14.25" customHeight="1">
      <c r="A304" s="131"/>
      <c r="B304" s="131"/>
      <c r="C304" s="131"/>
      <c r="D304" s="131"/>
      <c r="E304" s="131"/>
      <c r="F304" s="131"/>
      <c r="G304" s="131"/>
      <c r="H304" s="131"/>
      <c r="I304" s="131"/>
      <c r="J304" s="131"/>
      <c r="K304" s="130"/>
      <c r="L304" s="130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</row>
    <row r="305" spans="1:25" ht="14.25" customHeight="1">
      <c r="A305" s="131"/>
      <c r="B305" s="131"/>
      <c r="C305" s="131"/>
      <c r="D305" s="131"/>
      <c r="E305" s="131"/>
      <c r="F305" s="131"/>
      <c r="G305" s="131"/>
      <c r="H305" s="131"/>
      <c r="I305" s="131"/>
      <c r="J305" s="131"/>
      <c r="K305" s="130"/>
      <c r="L305" s="130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</row>
    <row r="306" spans="1:25" ht="14.25" customHeight="1">
      <c r="A306" s="131"/>
      <c r="B306" s="131"/>
      <c r="C306" s="131"/>
      <c r="D306" s="131"/>
      <c r="E306" s="131"/>
      <c r="F306" s="131"/>
      <c r="G306" s="131"/>
      <c r="H306" s="131"/>
      <c r="I306" s="131"/>
      <c r="J306" s="131"/>
      <c r="K306" s="130"/>
      <c r="L306" s="130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</row>
    <row r="307" spans="1:25" ht="14.25" customHeight="1">
      <c r="A307" s="131"/>
      <c r="B307" s="131"/>
      <c r="C307" s="131"/>
      <c r="D307" s="131"/>
      <c r="E307" s="131"/>
      <c r="F307" s="131"/>
      <c r="G307" s="131"/>
      <c r="H307" s="131"/>
      <c r="I307" s="131"/>
      <c r="J307" s="131"/>
      <c r="K307" s="130"/>
      <c r="L307" s="130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</row>
    <row r="308" spans="1:25" ht="14.25" customHeight="1">
      <c r="A308" s="131"/>
      <c r="B308" s="131"/>
      <c r="C308" s="131"/>
      <c r="D308" s="131"/>
      <c r="E308" s="131"/>
      <c r="F308" s="131"/>
      <c r="G308" s="131"/>
      <c r="H308" s="131"/>
      <c r="I308" s="131"/>
      <c r="J308" s="131"/>
      <c r="K308" s="130"/>
      <c r="L308" s="130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</row>
    <row r="309" spans="1:25" ht="14.25" customHeight="1">
      <c r="A309" s="131"/>
      <c r="B309" s="131"/>
      <c r="C309" s="131"/>
      <c r="D309" s="131"/>
      <c r="E309" s="131"/>
      <c r="F309" s="131"/>
      <c r="G309" s="131"/>
      <c r="H309" s="131"/>
      <c r="I309" s="131"/>
      <c r="J309" s="131"/>
      <c r="K309" s="130"/>
      <c r="L309" s="130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</row>
    <row r="310" spans="1:25" ht="14.25" customHeight="1">
      <c r="A310" s="131"/>
      <c r="B310" s="131"/>
      <c r="C310" s="131"/>
      <c r="D310" s="131"/>
      <c r="E310" s="131"/>
      <c r="F310" s="131"/>
      <c r="G310" s="131"/>
      <c r="H310" s="131"/>
      <c r="I310" s="131"/>
      <c r="J310" s="131"/>
      <c r="K310" s="130"/>
      <c r="L310" s="130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</row>
    <row r="311" spans="1:25" ht="14.25" customHeight="1">
      <c r="A311" s="131"/>
      <c r="B311" s="131"/>
      <c r="C311" s="131"/>
      <c r="D311" s="131"/>
      <c r="E311" s="131"/>
      <c r="F311" s="131"/>
      <c r="G311" s="131"/>
      <c r="H311" s="131"/>
      <c r="I311" s="131"/>
      <c r="J311" s="131"/>
      <c r="K311" s="130"/>
      <c r="L311" s="130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</row>
    <row r="312" spans="1:25" ht="14.25" customHeight="1">
      <c r="A312" s="131"/>
      <c r="B312" s="131"/>
      <c r="C312" s="131"/>
      <c r="D312" s="131"/>
      <c r="E312" s="131"/>
      <c r="F312" s="131"/>
      <c r="G312" s="131"/>
      <c r="H312" s="131"/>
      <c r="I312" s="131"/>
      <c r="J312" s="131"/>
      <c r="K312" s="130"/>
      <c r="L312" s="130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</row>
    <row r="313" spans="1:25" ht="14.25" customHeight="1">
      <c r="A313" s="131"/>
      <c r="B313" s="131"/>
      <c r="C313" s="131"/>
      <c r="D313" s="131"/>
      <c r="E313" s="131"/>
      <c r="F313" s="131"/>
      <c r="G313" s="131"/>
      <c r="H313" s="131"/>
      <c r="I313" s="131"/>
      <c r="J313" s="131"/>
      <c r="K313" s="130"/>
      <c r="L313" s="130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</row>
    <row r="314" spans="1:25" ht="14.25" customHeight="1">
      <c r="A314" s="131"/>
      <c r="B314" s="131"/>
      <c r="C314" s="131"/>
      <c r="D314" s="131"/>
      <c r="E314" s="131"/>
      <c r="F314" s="131"/>
      <c r="G314" s="131"/>
      <c r="H314" s="131"/>
      <c r="I314" s="131"/>
      <c r="J314" s="131"/>
      <c r="K314" s="130"/>
      <c r="L314" s="130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</row>
    <row r="315" spans="1:25" ht="14.25" customHeight="1">
      <c r="A315" s="131"/>
      <c r="B315" s="131"/>
      <c r="C315" s="131"/>
      <c r="D315" s="131"/>
      <c r="E315" s="131"/>
      <c r="F315" s="131"/>
      <c r="G315" s="131"/>
      <c r="H315" s="131"/>
      <c r="I315" s="131"/>
      <c r="J315" s="131"/>
      <c r="K315" s="130"/>
      <c r="L315" s="130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</row>
    <row r="316" spans="1:25" ht="14.25" customHeight="1">
      <c r="A316" s="131"/>
      <c r="B316" s="131"/>
      <c r="C316" s="131"/>
      <c r="D316" s="131"/>
      <c r="E316" s="131"/>
      <c r="F316" s="131"/>
      <c r="G316" s="131"/>
      <c r="H316" s="131"/>
      <c r="I316" s="131"/>
      <c r="J316" s="131"/>
      <c r="K316" s="130"/>
      <c r="L316" s="130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</row>
    <row r="317" spans="1:25" ht="14.25" customHeight="1">
      <c r="A317" s="131"/>
      <c r="B317" s="131"/>
      <c r="C317" s="131"/>
      <c r="D317" s="131"/>
      <c r="E317" s="131"/>
      <c r="F317" s="131"/>
      <c r="G317" s="131"/>
      <c r="H317" s="131"/>
      <c r="I317" s="131"/>
      <c r="J317" s="131"/>
      <c r="K317" s="130"/>
      <c r="L317" s="130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</row>
    <row r="318" spans="1:25" ht="14.25" customHeight="1">
      <c r="A318" s="131"/>
      <c r="B318" s="131"/>
      <c r="C318" s="131"/>
      <c r="D318" s="131"/>
      <c r="E318" s="131"/>
      <c r="F318" s="131"/>
      <c r="G318" s="131"/>
      <c r="H318" s="131"/>
      <c r="I318" s="131"/>
      <c r="J318" s="131"/>
      <c r="K318" s="130"/>
      <c r="L318" s="130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</row>
    <row r="319" spans="1:25" ht="14.25" customHeight="1">
      <c r="A319" s="131"/>
      <c r="B319" s="131"/>
      <c r="C319" s="131"/>
      <c r="D319" s="131"/>
      <c r="E319" s="131"/>
      <c r="F319" s="131"/>
      <c r="G319" s="131"/>
      <c r="H319" s="131"/>
      <c r="I319" s="131"/>
      <c r="J319" s="131"/>
      <c r="K319" s="130"/>
      <c r="L319" s="130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</row>
    <row r="320" spans="1:25" ht="14.25" customHeight="1">
      <c r="A320" s="131"/>
      <c r="B320" s="131"/>
      <c r="C320" s="131"/>
      <c r="D320" s="131"/>
      <c r="E320" s="131"/>
      <c r="F320" s="131"/>
      <c r="G320" s="131"/>
      <c r="H320" s="131"/>
      <c r="I320" s="131"/>
      <c r="J320" s="131"/>
      <c r="K320" s="130"/>
      <c r="L320" s="130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</row>
    <row r="321" spans="1:25" ht="14.25" customHeight="1">
      <c r="A321" s="131"/>
      <c r="B321" s="131"/>
      <c r="C321" s="131"/>
      <c r="D321" s="131"/>
      <c r="E321" s="131"/>
      <c r="F321" s="131"/>
      <c r="G321" s="131"/>
      <c r="H321" s="131"/>
      <c r="I321" s="131"/>
      <c r="J321" s="131"/>
      <c r="K321" s="130"/>
      <c r="L321" s="130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</row>
    <row r="322" spans="1:25" ht="14.25" customHeight="1">
      <c r="A322" s="131"/>
      <c r="B322" s="131"/>
      <c r="C322" s="131"/>
      <c r="D322" s="131"/>
      <c r="E322" s="131"/>
      <c r="F322" s="131"/>
      <c r="G322" s="131"/>
      <c r="H322" s="131"/>
      <c r="I322" s="131"/>
      <c r="J322" s="131"/>
      <c r="K322" s="130"/>
      <c r="L322" s="130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</row>
    <row r="323" spans="1:25" ht="14.25" customHeight="1">
      <c r="A323" s="131"/>
      <c r="B323" s="131"/>
      <c r="C323" s="131"/>
      <c r="D323" s="131"/>
      <c r="E323" s="131"/>
      <c r="F323" s="131"/>
      <c r="G323" s="131"/>
      <c r="H323" s="131"/>
      <c r="I323" s="131"/>
      <c r="J323" s="131"/>
      <c r="K323" s="130"/>
      <c r="L323" s="130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</row>
    <row r="324" spans="1:25" ht="14.25" customHeight="1">
      <c r="A324" s="131"/>
      <c r="B324" s="131"/>
      <c r="C324" s="131"/>
      <c r="D324" s="131"/>
      <c r="E324" s="131"/>
      <c r="F324" s="131"/>
      <c r="G324" s="131"/>
      <c r="H324" s="131"/>
      <c r="I324" s="131"/>
      <c r="J324" s="131"/>
      <c r="K324" s="130"/>
      <c r="L324" s="130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</row>
    <row r="325" spans="1:25" ht="14.25" customHeight="1">
      <c r="A325" s="131"/>
      <c r="B325" s="131"/>
      <c r="C325" s="131"/>
      <c r="D325" s="131"/>
      <c r="E325" s="131"/>
      <c r="F325" s="131"/>
      <c r="G325" s="131"/>
      <c r="H325" s="131"/>
      <c r="I325" s="131"/>
      <c r="J325" s="131"/>
      <c r="K325" s="130"/>
      <c r="L325" s="130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</row>
    <row r="326" spans="1:25" ht="14.25" customHeight="1">
      <c r="A326" s="131"/>
      <c r="B326" s="131"/>
      <c r="C326" s="131"/>
      <c r="D326" s="131"/>
      <c r="E326" s="131"/>
      <c r="F326" s="131"/>
      <c r="G326" s="131"/>
      <c r="H326" s="131"/>
      <c r="I326" s="131"/>
      <c r="J326" s="131"/>
      <c r="K326" s="130"/>
      <c r="L326" s="130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</row>
    <row r="327" spans="1:25" ht="14.25" customHeight="1">
      <c r="A327" s="131"/>
      <c r="B327" s="131"/>
      <c r="C327" s="131"/>
      <c r="D327" s="131"/>
      <c r="E327" s="131"/>
      <c r="F327" s="131"/>
      <c r="G327" s="131"/>
      <c r="H327" s="131"/>
      <c r="I327" s="131"/>
      <c r="J327" s="131"/>
      <c r="K327" s="130"/>
      <c r="L327" s="130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</row>
    <row r="328" spans="1:25" ht="14.25" customHeight="1">
      <c r="A328" s="131"/>
      <c r="B328" s="131"/>
      <c r="C328" s="131"/>
      <c r="D328" s="131"/>
      <c r="E328" s="131"/>
      <c r="F328" s="131"/>
      <c r="G328" s="131"/>
      <c r="H328" s="131"/>
      <c r="I328" s="131"/>
      <c r="J328" s="131"/>
      <c r="K328" s="130"/>
      <c r="L328" s="130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</row>
    <row r="329" spans="1:25" ht="14.25" customHeight="1">
      <c r="A329" s="131"/>
      <c r="B329" s="131"/>
      <c r="C329" s="131"/>
      <c r="D329" s="131"/>
      <c r="E329" s="131"/>
      <c r="F329" s="131"/>
      <c r="G329" s="131"/>
      <c r="H329" s="131"/>
      <c r="I329" s="131"/>
      <c r="J329" s="131"/>
      <c r="K329" s="130"/>
      <c r="L329" s="130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</row>
    <row r="330" spans="1:25" ht="14.25" customHeight="1">
      <c r="A330" s="131"/>
      <c r="B330" s="131"/>
      <c r="C330" s="131"/>
      <c r="D330" s="131"/>
      <c r="E330" s="131"/>
      <c r="F330" s="131"/>
      <c r="G330" s="131"/>
      <c r="H330" s="131"/>
      <c r="I330" s="131"/>
      <c r="J330" s="131"/>
      <c r="K330" s="130"/>
      <c r="L330" s="130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</row>
    <row r="331" spans="1:25" ht="14.25" customHeight="1">
      <c r="A331" s="131"/>
      <c r="B331" s="131"/>
      <c r="C331" s="131"/>
      <c r="D331" s="131"/>
      <c r="E331" s="131"/>
      <c r="F331" s="131"/>
      <c r="G331" s="131"/>
      <c r="H331" s="131"/>
      <c r="I331" s="131"/>
      <c r="J331" s="131"/>
      <c r="K331" s="130"/>
      <c r="L331" s="130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</row>
    <row r="332" spans="1:25" ht="14.25" customHeight="1">
      <c r="A332" s="131"/>
      <c r="B332" s="131"/>
      <c r="C332" s="131"/>
      <c r="D332" s="131"/>
      <c r="E332" s="131"/>
      <c r="F332" s="131"/>
      <c r="G332" s="131"/>
      <c r="H332" s="131"/>
      <c r="I332" s="131"/>
      <c r="J332" s="131"/>
      <c r="K332" s="130"/>
      <c r="L332" s="130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</row>
    <row r="333" spans="1:25" ht="14.25" customHeight="1">
      <c r="A333" s="131"/>
      <c r="B333" s="131"/>
      <c r="C333" s="131"/>
      <c r="D333" s="131"/>
      <c r="E333" s="131"/>
      <c r="F333" s="131"/>
      <c r="G333" s="131"/>
      <c r="H333" s="131"/>
      <c r="I333" s="131"/>
      <c r="J333" s="131"/>
      <c r="K333" s="130"/>
      <c r="L333" s="130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</row>
    <row r="334" spans="1:25" ht="14.25" customHeight="1">
      <c r="A334" s="131"/>
      <c r="B334" s="131"/>
      <c r="C334" s="131"/>
      <c r="D334" s="131"/>
      <c r="E334" s="131"/>
      <c r="F334" s="131"/>
      <c r="G334" s="131"/>
      <c r="H334" s="131"/>
      <c r="I334" s="131"/>
      <c r="J334" s="131"/>
      <c r="K334" s="130"/>
      <c r="L334" s="130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</row>
    <row r="335" spans="1:25" ht="14.25" customHeight="1">
      <c r="A335" s="131"/>
      <c r="B335" s="131"/>
      <c r="C335" s="131"/>
      <c r="D335" s="131"/>
      <c r="E335" s="131"/>
      <c r="F335" s="131"/>
      <c r="G335" s="131"/>
      <c r="H335" s="131"/>
      <c r="I335" s="131"/>
      <c r="J335" s="131"/>
      <c r="K335" s="130"/>
      <c r="L335" s="130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</row>
    <row r="336" spans="1:25" ht="14.25" customHeight="1">
      <c r="A336" s="131"/>
      <c r="B336" s="131"/>
      <c r="C336" s="131"/>
      <c r="D336" s="131"/>
      <c r="E336" s="131"/>
      <c r="F336" s="131"/>
      <c r="G336" s="131"/>
      <c r="H336" s="131"/>
      <c r="I336" s="131"/>
      <c r="J336" s="131"/>
      <c r="K336" s="130"/>
      <c r="L336" s="130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</row>
    <row r="337" spans="1:25" ht="14.25" customHeight="1">
      <c r="A337" s="131"/>
      <c r="B337" s="131"/>
      <c r="C337" s="131"/>
      <c r="D337" s="131"/>
      <c r="E337" s="131"/>
      <c r="F337" s="131"/>
      <c r="G337" s="131"/>
      <c r="H337" s="131"/>
      <c r="I337" s="131"/>
      <c r="J337" s="131"/>
      <c r="K337" s="130"/>
      <c r="L337" s="130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</row>
    <row r="338" spans="1:25" ht="14.25" customHeight="1">
      <c r="A338" s="131"/>
      <c r="B338" s="131"/>
      <c r="C338" s="131"/>
      <c r="D338" s="131"/>
      <c r="E338" s="131"/>
      <c r="F338" s="131"/>
      <c r="G338" s="131"/>
      <c r="H338" s="131"/>
      <c r="I338" s="131"/>
      <c r="J338" s="131"/>
      <c r="K338" s="130"/>
      <c r="L338" s="130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</row>
    <row r="339" spans="1:25" ht="14.25" customHeight="1">
      <c r="A339" s="131"/>
      <c r="B339" s="131"/>
      <c r="C339" s="131"/>
      <c r="D339" s="131"/>
      <c r="E339" s="131"/>
      <c r="F339" s="131"/>
      <c r="G339" s="131"/>
      <c r="H339" s="131"/>
      <c r="I339" s="131"/>
      <c r="J339" s="131"/>
      <c r="K339" s="130"/>
      <c r="L339" s="130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</row>
    <row r="340" spans="1:25" ht="14.25" customHeight="1">
      <c r="A340" s="131"/>
      <c r="B340" s="131"/>
      <c r="C340" s="131"/>
      <c r="D340" s="131"/>
      <c r="E340" s="131"/>
      <c r="F340" s="131"/>
      <c r="G340" s="131"/>
      <c r="H340" s="131"/>
      <c r="I340" s="131"/>
      <c r="J340" s="131"/>
      <c r="K340" s="130"/>
      <c r="L340" s="130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</row>
    <row r="341" spans="1:25" ht="14.25" customHeight="1">
      <c r="A341" s="131"/>
      <c r="B341" s="131"/>
      <c r="C341" s="131"/>
      <c r="D341" s="131"/>
      <c r="E341" s="131"/>
      <c r="F341" s="131"/>
      <c r="G341" s="131"/>
      <c r="H341" s="131"/>
      <c r="I341" s="131"/>
      <c r="J341" s="131"/>
      <c r="K341" s="130"/>
      <c r="L341" s="130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</row>
    <row r="342" spans="1:25" ht="14.25" customHeight="1">
      <c r="A342" s="131"/>
      <c r="B342" s="131"/>
      <c r="C342" s="131"/>
      <c r="D342" s="131"/>
      <c r="E342" s="131"/>
      <c r="F342" s="131"/>
      <c r="G342" s="131"/>
      <c r="H342" s="131"/>
      <c r="I342" s="131"/>
      <c r="J342" s="131"/>
      <c r="K342" s="130"/>
      <c r="L342" s="130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</row>
    <row r="343" spans="1:25" ht="14.25" customHeight="1">
      <c r="A343" s="131"/>
      <c r="B343" s="131"/>
      <c r="C343" s="131"/>
      <c r="D343" s="131"/>
      <c r="E343" s="131"/>
      <c r="F343" s="131"/>
      <c r="G343" s="131"/>
      <c r="H343" s="131"/>
      <c r="I343" s="131"/>
      <c r="J343" s="131"/>
      <c r="K343" s="130"/>
      <c r="L343" s="130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</row>
    <row r="344" spans="1:25" ht="14.25" customHeight="1">
      <c r="A344" s="131"/>
      <c r="B344" s="131"/>
      <c r="C344" s="131"/>
      <c r="D344" s="131"/>
      <c r="E344" s="131"/>
      <c r="F344" s="131"/>
      <c r="G344" s="131"/>
      <c r="H344" s="131"/>
      <c r="I344" s="131"/>
      <c r="J344" s="131"/>
      <c r="K344" s="130"/>
      <c r="L344" s="130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</row>
    <row r="345" spans="1:25" ht="14.25" customHeight="1">
      <c r="A345" s="131"/>
      <c r="B345" s="131"/>
      <c r="C345" s="131"/>
      <c r="D345" s="131"/>
      <c r="E345" s="131"/>
      <c r="F345" s="131"/>
      <c r="G345" s="131"/>
      <c r="H345" s="131"/>
      <c r="I345" s="131"/>
      <c r="J345" s="131"/>
      <c r="K345" s="130"/>
      <c r="L345" s="130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</row>
    <row r="346" spans="1:25" ht="14.25" customHeight="1">
      <c r="A346" s="131"/>
      <c r="B346" s="131"/>
      <c r="C346" s="131"/>
      <c r="D346" s="131"/>
      <c r="E346" s="131"/>
      <c r="F346" s="131"/>
      <c r="G346" s="131"/>
      <c r="H346" s="131"/>
      <c r="I346" s="131"/>
      <c r="J346" s="131"/>
      <c r="K346" s="130"/>
      <c r="L346" s="130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</row>
    <row r="347" spans="1:25" ht="14.25" customHeight="1">
      <c r="A347" s="131"/>
      <c r="B347" s="131"/>
      <c r="C347" s="131"/>
      <c r="D347" s="131"/>
      <c r="E347" s="131"/>
      <c r="F347" s="131"/>
      <c r="G347" s="131"/>
      <c r="H347" s="131"/>
      <c r="I347" s="131"/>
      <c r="J347" s="131"/>
      <c r="K347" s="130"/>
      <c r="L347" s="130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</row>
    <row r="348" spans="1:25" ht="14.25" customHeight="1">
      <c r="A348" s="131"/>
      <c r="B348" s="131"/>
      <c r="C348" s="131"/>
      <c r="D348" s="131"/>
      <c r="E348" s="131"/>
      <c r="F348" s="131"/>
      <c r="G348" s="131"/>
      <c r="H348" s="131"/>
      <c r="I348" s="131"/>
      <c r="J348" s="131"/>
      <c r="K348" s="130"/>
      <c r="L348" s="130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</row>
    <row r="349" spans="1:25" ht="14.25" customHeight="1">
      <c r="A349" s="131"/>
      <c r="B349" s="131"/>
      <c r="C349" s="131"/>
      <c r="D349" s="131"/>
      <c r="E349" s="131"/>
      <c r="F349" s="131"/>
      <c r="G349" s="131"/>
      <c r="H349" s="131"/>
      <c r="I349" s="131"/>
      <c r="J349" s="131"/>
      <c r="K349" s="130"/>
      <c r="L349" s="130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</row>
    <row r="350" spans="1:25" ht="14.25" customHeight="1">
      <c r="A350" s="131"/>
      <c r="B350" s="131"/>
      <c r="C350" s="131"/>
      <c r="D350" s="131"/>
      <c r="E350" s="131"/>
      <c r="F350" s="131"/>
      <c r="G350" s="131"/>
      <c r="H350" s="131"/>
      <c r="I350" s="131"/>
      <c r="J350" s="131"/>
      <c r="K350" s="130"/>
      <c r="L350" s="130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</row>
    <row r="351" spans="1:25" ht="14.25" customHeight="1">
      <c r="A351" s="131"/>
      <c r="B351" s="131"/>
      <c r="C351" s="131"/>
      <c r="D351" s="131"/>
      <c r="E351" s="131"/>
      <c r="F351" s="131"/>
      <c r="G351" s="131"/>
      <c r="H351" s="131"/>
      <c r="I351" s="131"/>
      <c r="J351" s="131"/>
      <c r="K351" s="130"/>
      <c r="L351" s="130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</row>
    <row r="352" spans="1:25" ht="14.25" customHeight="1">
      <c r="A352" s="131"/>
      <c r="B352" s="131"/>
      <c r="C352" s="131"/>
      <c r="D352" s="131"/>
      <c r="E352" s="131"/>
      <c r="F352" s="131"/>
      <c r="G352" s="131"/>
      <c r="H352" s="131"/>
      <c r="I352" s="131"/>
      <c r="J352" s="131"/>
      <c r="K352" s="130"/>
      <c r="L352" s="130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</row>
    <row r="353" spans="1:25" ht="14.25" customHeight="1">
      <c r="A353" s="131"/>
      <c r="B353" s="131"/>
      <c r="C353" s="131"/>
      <c r="D353" s="131"/>
      <c r="E353" s="131"/>
      <c r="F353" s="131"/>
      <c r="G353" s="131"/>
      <c r="H353" s="131"/>
      <c r="I353" s="131"/>
      <c r="J353" s="131"/>
      <c r="K353" s="130"/>
      <c r="L353" s="130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</row>
    <row r="354" spans="1:25" ht="14.25" customHeight="1">
      <c r="A354" s="131"/>
      <c r="B354" s="131"/>
      <c r="C354" s="131"/>
      <c r="D354" s="131"/>
      <c r="E354" s="131"/>
      <c r="F354" s="131"/>
      <c r="G354" s="131"/>
      <c r="H354" s="131"/>
      <c r="I354" s="131"/>
      <c r="J354" s="131"/>
      <c r="K354" s="130"/>
      <c r="L354" s="130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</row>
    <row r="355" spans="1:25" ht="14.25" customHeight="1">
      <c r="A355" s="131"/>
      <c r="B355" s="131"/>
      <c r="C355" s="131"/>
      <c r="D355" s="131"/>
      <c r="E355" s="131"/>
      <c r="F355" s="131"/>
      <c r="G355" s="131"/>
      <c r="H355" s="131"/>
      <c r="I355" s="131"/>
      <c r="J355" s="131"/>
      <c r="K355" s="130"/>
      <c r="L355" s="130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</row>
    <row r="356" spans="1:25" ht="14.25" customHeight="1">
      <c r="A356" s="131"/>
      <c r="B356" s="131"/>
      <c r="C356" s="131"/>
      <c r="D356" s="131"/>
      <c r="E356" s="131"/>
      <c r="F356" s="131"/>
      <c r="G356" s="131"/>
      <c r="H356" s="131"/>
      <c r="I356" s="131"/>
      <c r="J356" s="131"/>
      <c r="K356" s="130"/>
      <c r="L356" s="130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</row>
    <row r="357" spans="1:25" ht="14.25" customHeight="1">
      <c r="A357" s="131"/>
      <c r="B357" s="131"/>
      <c r="C357" s="131"/>
      <c r="D357" s="131"/>
      <c r="E357" s="131"/>
      <c r="F357" s="131"/>
      <c r="G357" s="131"/>
      <c r="H357" s="131"/>
      <c r="I357" s="131"/>
      <c r="J357" s="131"/>
      <c r="K357" s="130"/>
      <c r="L357" s="130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</row>
    <row r="358" spans="1:25" ht="14.25" customHeight="1">
      <c r="A358" s="131"/>
      <c r="B358" s="131"/>
      <c r="C358" s="131"/>
      <c r="D358" s="131"/>
      <c r="E358" s="131"/>
      <c r="F358" s="131"/>
      <c r="G358" s="131"/>
      <c r="H358" s="131"/>
      <c r="I358" s="131"/>
      <c r="J358" s="131"/>
      <c r="K358" s="130"/>
      <c r="L358" s="130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</row>
    <row r="359" spans="1:25" ht="14.25" customHeight="1">
      <c r="A359" s="131"/>
      <c r="B359" s="131"/>
      <c r="C359" s="131"/>
      <c r="D359" s="131"/>
      <c r="E359" s="131"/>
      <c r="F359" s="131"/>
      <c r="G359" s="131"/>
      <c r="H359" s="131"/>
      <c r="I359" s="131"/>
      <c r="J359" s="131"/>
      <c r="K359" s="130"/>
      <c r="L359" s="130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</row>
    <row r="360" spans="1:25" ht="14.25" customHeight="1">
      <c r="A360" s="131"/>
      <c r="B360" s="131"/>
      <c r="C360" s="131"/>
      <c r="D360" s="131"/>
      <c r="E360" s="131"/>
      <c r="F360" s="131"/>
      <c r="G360" s="131"/>
      <c r="H360" s="131"/>
      <c r="I360" s="131"/>
      <c r="J360" s="131"/>
      <c r="K360" s="130"/>
      <c r="L360" s="130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</row>
    <row r="361" spans="1:25" ht="14.25" customHeight="1">
      <c r="A361" s="131"/>
      <c r="B361" s="131"/>
      <c r="C361" s="131"/>
      <c r="D361" s="131"/>
      <c r="E361" s="131"/>
      <c r="F361" s="131"/>
      <c r="G361" s="131"/>
      <c r="H361" s="131"/>
      <c r="I361" s="131"/>
      <c r="J361" s="131"/>
      <c r="K361" s="130"/>
      <c r="L361" s="130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</row>
    <row r="362" spans="1:25" ht="14.25" customHeight="1">
      <c r="A362" s="131"/>
      <c r="B362" s="131"/>
      <c r="C362" s="131"/>
      <c r="D362" s="131"/>
      <c r="E362" s="131"/>
      <c r="F362" s="131"/>
      <c r="G362" s="131"/>
      <c r="H362" s="131"/>
      <c r="I362" s="131"/>
      <c r="J362" s="131"/>
      <c r="K362" s="130"/>
      <c r="L362" s="130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</row>
    <row r="363" spans="1:25" ht="14.25" customHeight="1">
      <c r="A363" s="131"/>
      <c r="B363" s="131"/>
      <c r="C363" s="131"/>
      <c r="D363" s="131"/>
      <c r="E363" s="131"/>
      <c r="F363" s="131"/>
      <c r="G363" s="131"/>
      <c r="H363" s="131"/>
      <c r="I363" s="131"/>
      <c r="J363" s="131"/>
      <c r="K363" s="130"/>
      <c r="L363" s="130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</row>
    <row r="364" spans="1:25" ht="14.25" customHeight="1">
      <c r="A364" s="131"/>
      <c r="B364" s="131"/>
      <c r="C364" s="131"/>
      <c r="D364" s="131"/>
      <c r="E364" s="131"/>
      <c r="F364" s="131"/>
      <c r="G364" s="131"/>
      <c r="H364" s="131"/>
      <c r="I364" s="131"/>
      <c r="J364" s="131"/>
      <c r="K364" s="130"/>
      <c r="L364" s="130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</row>
    <row r="365" spans="1:25" ht="14.25" customHeight="1">
      <c r="A365" s="131"/>
      <c r="B365" s="131"/>
      <c r="C365" s="131"/>
      <c r="D365" s="131"/>
      <c r="E365" s="131"/>
      <c r="F365" s="131"/>
      <c r="G365" s="131"/>
      <c r="H365" s="131"/>
      <c r="I365" s="131"/>
      <c r="J365" s="131"/>
      <c r="K365" s="130"/>
      <c r="L365" s="130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</row>
    <row r="366" spans="1:25" ht="14.25" customHeight="1">
      <c r="A366" s="131"/>
      <c r="B366" s="131"/>
      <c r="C366" s="131"/>
      <c r="D366" s="131"/>
      <c r="E366" s="131"/>
      <c r="F366" s="131"/>
      <c r="G366" s="131"/>
      <c r="H366" s="131"/>
      <c r="I366" s="131"/>
      <c r="J366" s="131"/>
      <c r="K366" s="130"/>
      <c r="L366" s="130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</row>
    <row r="367" spans="1:25" ht="14.25" customHeight="1">
      <c r="A367" s="131"/>
      <c r="B367" s="131"/>
      <c r="C367" s="131"/>
      <c r="D367" s="131"/>
      <c r="E367" s="131"/>
      <c r="F367" s="131"/>
      <c r="G367" s="131"/>
      <c r="H367" s="131"/>
      <c r="I367" s="131"/>
      <c r="J367" s="131"/>
      <c r="K367" s="130"/>
      <c r="L367" s="130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</row>
    <row r="368" spans="1:25" ht="14.25" customHeight="1">
      <c r="A368" s="131"/>
      <c r="B368" s="131"/>
      <c r="C368" s="131"/>
      <c r="D368" s="131"/>
      <c r="E368" s="131"/>
      <c r="F368" s="131"/>
      <c r="G368" s="131"/>
      <c r="H368" s="131"/>
      <c r="I368" s="131"/>
      <c r="J368" s="131"/>
      <c r="K368" s="130"/>
      <c r="L368" s="130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</row>
    <row r="369" spans="1:25" ht="14.25" customHeight="1">
      <c r="A369" s="131"/>
      <c r="B369" s="131"/>
      <c r="C369" s="131"/>
      <c r="D369" s="131"/>
      <c r="E369" s="131"/>
      <c r="F369" s="131"/>
      <c r="G369" s="131"/>
      <c r="H369" s="131"/>
      <c r="I369" s="131"/>
      <c r="J369" s="131"/>
      <c r="K369" s="130"/>
      <c r="L369" s="130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</row>
    <row r="370" spans="1:25" ht="14.25" customHeight="1">
      <c r="A370" s="131"/>
      <c r="B370" s="131"/>
      <c r="C370" s="131"/>
      <c r="D370" s="131"/>
      <c r="E370" s="131"/>
      <c r="F370" s="131"/>
      <c r="G370" s="131"/>
      <c r="H370" s="131"/>
      <c r="I370" s="131"/>
      <c r="J370" s="131"/>
      <c r="K370" s="130"/>
      <c r="L370" s="130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</row>
    <row r="371" spans="1:25" ht="14.25" customHeight="1">
      <c r="A371" s="131"/>
      <c r="B371" s="131"/>
      <c r="C371" s="131"/>
      <c r="D371" s="131"/>
      <c r="E371" s="131"/>
      <c r="F371" s="131"/>
      <c r="G371" s="131"/>
      <c r="H371" s="131"/>
      <c r="I371" s="131"/>
      <c r="J371" s="131"/>
      <c r="K371" s="130"/>
      <c r="L371" s="130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</row>
    <row r="372" spans="1:25" ht="14.25" customHeight="1">
      <c r="A372" s="131"/>
      <c r="B372" s="131"/>
      <c r="C372" s="131"/>
      <c r="D372" s="131"/>
      <c r="E372" s="131"/>
      <c r="F372" s="131"/>
      <c r="G372" s="131"/>
      <c r="H372" s="131"/>
      <c r="I372" s="131"/>
      <c r="J372" s="131"/>
      <c r="K372" s="130"/>
      <c r="L372" s="130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</row>
    <row r="373" spans="1:25" ht="14.25" customHeight="1">
      <c r="A373" s="131"/>
      <c r="B373" s="131"/>
      <c r="C373" s="131"/>
      <c r="D373" s="131"/>
      <c r="E373" s="131"/>
      <c r="F373" s="131"/>
      <c r="G373" s="131"/>
      <c r="H373" s="131"/>
      <c r="I373" s="131"/>
      <c r="J373" s="131"/>
      <c r="K373" s="130"/>
      <c r="L373" s="130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</row>
    <row r="374" spans="1:25" ht="14.25" customHeight="1">
      <c r="A374" s="131"/>
      <c r="B374" s="131"/>
      <c r="C374" s="131"/>
      <c r="D374" s="131"/>
      <c r="E374" s="131"/>
      <c r="F374" s="131"/>
      <c r="G374" s="131"/>
      <c r="H374" s="131"/>
      <c r="I374" s="131"/>
      <c r="J374" s="131"/>
      <c r="K374" s="130"/>
      <c r="L374" s="130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</row>
    <row r="375" spans="1:25" ht="14.25" customHeight="1">
      <c r="A375" s="131"/>
      <c r="B375" s="131"/>
      <c r="C375" s="131"/>
      <c r="D375" s="131"/>
      <c r="E375" s="131"/>
      <c r="F375" s="131"/>
      <c r="G375" s="131"/>
      <c r="H375" s="131"/>
      <c r="I375" s="131"/>
      <c r="J375" s="131"/>
      <c r="K375" s="130"/>
      <c r="L375" s="130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</row>
    <row r="376" spans="1:25" ht="14.25" customHeight="1">
      <c r="A376" s="131"/>
      <c r="B376" s="131"/>
      <c r="C376" s="131"/>
      <c r="D376" s="131"/>
      <c r="E376" s="131"/>
      <c r="F376" s="131"/>
      <c r="G376" s="131"/>
      <c r="H376" s="131"/>
      <c r="I376" s="131"/>
      <c r="J376" s="131"/>
      <c r="K376" s="130"/>
      <c r="L376" s="130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</row>
    <row r="377" spans="1:25" ht="14.25" customHeight="1">
      <c r="A377" s="131"/>
      <c r="B377" s="131"/>
      <c r="C377" s="131"/>
      <c r="D377" s="131"/>
      <c r="E377" s="131"/>
      <c r="F377" s="131"/>
      <c r="G377" s="131"/>
      <c r="H377" s="131"/>
      <c r="I377" s="131"/>
      <c r="J377" s="131"/>
      <c r="K377" s="130"/>
      <c r="L377" s="130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</row>
    <row r="378" spans="1:25" ht="14.25" customHeight="1">
      <c r="A378" s="131"/>
      <c r="B378" s="131"/>
      <c r="C378" s="131"/>
      <c r="D378" s="131"/>
      <c r="E378" s="131"/>
      <c r="F378" s="131"/>
      <c r="G378" s="131"/>
      <c r="H378" s="131"/>
      <c r="I378" s="131"/>
      <c r="J378" s="131"/>
      <c r="K378" s="130"/>
      <c r="L378" s="130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</row>
    <row r="379" spans="1:25" ht="14.25" customHeight="1">
      <c r="A379" s="131"/>
      <c r="B379" s="131"/>
      <c r="C379" s="131"/>
      <c r="D379" s="131"/>
      <c r="E379" s="131"/>
      <c r="F379" s="131"/>
      <c r="G379" s="131"/>
      <c r="H379" s="131"/>
      <c r="I379" s="131"/>
      <c r="J379" s="131"/>
      <c r="K379" s="130"/>
      <c r="L379" s="130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</row>
    <row r="380" spans="1:25" ht="14.25" customHeight="1">
      <c r="A380" s="131"/>
      <c r="B380" s="131"/>
      <c r="C380" s="131"/>
      <c r="D380" s="131"/>
      <c r="E380" s="131"/>
      <c r="F380" s="131"/>
      <c r="G380" s="131"/>
      <c r="H380" s="131"/>
      <c r="I380" s="131"/>
      <c r="J380" s="131"/>
      <c r="K380" s="130"/>
      <c r="L380" s="130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</row>
    <row r="381" spans="1:25" ht="14.25" customHeight="1">
      <c r="A381" s="131"/>
      <c r="B381" s="131"/>
      <c r="C381" s="131"/>
      <c r="D381" s="131"/>
      <c r="E381" s="131"/>
      <c r="F381" s="131"/>
      <c r="G381" s="131"/>
      <c r="H381" s="131"/>
      <c r="I381" s="131"/>
      <c r="J381" s="131"/>
      <c r="K381" s="130"/>
      <c r="L381" s="130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</row>
    <row r="382" spans="1:25" ht="14.25" customHeight="1">
      <c r="A382" s="131"/>
      <c r="B382" s="131"/>
      <c r="C382" s="131"/>
      <c r="D382" s="131"/>
      <c r="E382" s="131"/>
      <c r="F382" s="131"/>
      <c r="G382" s="131"/>
      <c r="H382" s="131"/>
      <c r="I382" s="131"/>
      <c r="J382" s="131"/>
      <c r="K382" s="130"/>
      <c r="L382" s="130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</row>
    <row r="383" spans="1:25" ht="14.25" customHeight="1">
      <c r="A383" s="131"/>
      <c r="B383" s="131"/>
      <c r="C383" s="131"/>
      <c r="D383" s="131"/>
      <c r="E383" s="131"/>
      <c r="F383" s="131"/>
      <c r="G383" s="131"/>
      <c r="H383" s="131"/>
      <c r="I383" s="131"/>
      <c r="J383" s="131"/>
      <c r="K383" s="130"/>
      <c r="L383" s="130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</row>
    <row r="384" spans="1:25" ht="14.25" customHeight="1">
      <c r="A384" s="131"/>
      <c r="B384" s="131"/>
      <c r="C384" s="131"/>
      <c r="D384" s="131"/>
      <c r="E384" s="131"/>
      <c r="F384" s="131"/>
      <c r="G384" s="131"/>
      <c r="H384" s="131"/>
      <c r="I384" s="131"/>
      <c r="J384" s="131"/>
      <c r="K384" s="130"/>
      <c r="L384" s="130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</row>
    <row r="385" spans="1:25" ht="14.25" customHeight="1">
      <c r="A385" s="131"/>
      <c r="B385" s="131"/>
      <c r="C385" s="131"/>
      <c r="D385" s="131"/>
      <c r="E385" s="131"/>
      <c r="F385" s="131"/>
      <c r="G385" s="131"/>
      <c r="H385" s="131"/>
      <c r="I385" s="131"/>
      <c r="J385" s="131"/>
      <c r="K385" s="130"/>
      <c r="L385" s="130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</row>
    <row r="386" spans="1:25" ht="14.25" customHeight="1">
      <c r="A386" s="131"/>
      <c r="B386" s="131"/>
      <c r="C386" s="131"/>
      <c r="D386" s="131"/>
      <c r="E386" s="131"/>
      <c r="F386" s="131"/>
      <c r="G386" s="131"/>
      <c r="H386" s="131"/>
      <c r="I386" s="131"/>
      <c r="J386" s="131"/>
      <c r="K386" s="130"/>
      <c r="L386" s="130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</row>
    <row r="387" spans="1:25" ht="14.25" customHeight="1">
      <c r="A387" s="131"/>
      <c r="B387" s="131"/>
      <c r="C387" s="131"/>
      <c r="D387" s="131"/>
      <c r="E387" s="131"/>
      <c r="F387" s="131"/>
      <c r="G387" s="131"/>
      <c r="H387" s="131"/>
      <c r="I387" s="131"/>
      <c r="J387" s="131"/>
      <c r="K387" s="130"/>
      <c r="L387" s="130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</row>
    <row r="388" spans="1:25" ht="14.25" customHeight="1">
      <c r="A388" s="131"/>
      <c r="B388" s="131"/>
      <c r="C388" s="131"/>
      <c r="D388" s="131"/>
      <c r="E388" s="131"/>
      <c r="F388" s="131"/>
      <c r="G388" s="131"/>
      <c r="H388" s="131"/>
      <c r="I388" s="131"/>
      <c r="J388" s="131"/>
      <c r="K388" s="130"/>
      <c r="L388" s="130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</row>
    <row r="389" spans="1:25" ht="14.25" customHeight="1">
      <c r="A389" s="131"/>
      <c r="B389" s="131"/>
      <c r="C389" s="131"/>
      <c r="D389" s="131"/>
      <c r="E389" s="131"/>
      <c r="F389" s="131"/>
      <c r="G389" s="131"/>
      <c r="H389" s="131"/>
      <c r="I389" s="131"/>
      <c r="J389" s="131"/>
      <c r="K389" s="130"/>
      <c r="L389" s="130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</row>
    <row r="390" spans="1:25" ht="14.25" customHeight="1">
      <c r="A390" s="131"/>
      <c r="B390" s="131"/>
      <c r="C390" s="131"/>
      <c r="D390" s="131"/>
      <c r="E390" s="131"/>
      <c r="F390" s="131"/>
      <c r="G390" s="131"/>
      <c r="H390" s="131"/>
      <c r="I390" s="131"/>
      <c r="J390" s="131"/>
      <c r="K390" s="130"/>
      <c r="L390" s="130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</row>
    <row r="391" spans="1:25" ht="14.25" customHeight="1">
      <c r="A391" s="131"/>
      <c r="B391" s="131"/>
      <c r="C391" s="131"/>
      <c r="D391" s="131"/>
      <c r="E391" s="131"/>
      <c r="F391" s="131"/>
      <c r="G391" s="131"/>
      <c r="H391" s="131"/>
      <c r="I391" s="131"/>
      <c r="J391" s="131"/>
      <c r="K391" s="130"/>
      <c r="L391" s="130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</row>
    <row r="392" spans="1:25" ht="14.25" customHeight="1">
      <c r="A392" s="131"/>
      <c r="B392" s="131"/>
      <c r="C392" s="131"/>
      <c r="D392" s="131"/>
      <c r="E392" s="131"/>
      <c r="F392" s="131"/>
      <c r="G392" s="131"/>
      <c r="H392" s="131"/>
      <c r="I392" s="131"/>
      <c r="J392" s="131"/>
      <c r="K392" s="130"/>
      <c r="L392" s="130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</row>
    <row r="393" spans="1:25" ht="14.25" customHeight="1">
      <c r="A393" s="131"/>
      <c r="B393" s="131"/>
      <c r="C393" s="131"/>
      <c r="D393" s="131"/>
      <c r="E393" s="131"/>
      <c r="F393" s="131"/>
      <c r="G393" s="131"/>
      <c r="H393" s="131"/>
      <c r="I393" s="131"/>
      <c r="J393" s="131"/>
      <c r="K393" s="130"/>
      <c r="L393" s="130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</row>
    <row r="394" spans="1:25" ht="14.25" customHeight="1">
      <c r="A394" s="131"/>
      <c r="B394" s="131"/>
      <c r="C394" s="131"/>
      <c r="D394" s="131"/>
      <c r="E394" s="131"/>
      <c r="F394" s="131"/>
      <c r="G394" s="131"/>
      <c r="H394" s="131"/>
      <c r="I394" s="131"/>
      <c r="J394" s="131"/>
      <c r="K394" s="130"/>
      <c r="L394" s="130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</row>
    <row r="395" spans="1:25" ht="14.25" customHeight="1">
      <c r="A395" s="131"/>
      <c r="B395" s="131"/>
      <c r="C395" s="131"/>
      <c r="D395" s="131"/>
      <c r="E395" s="131"/>
      <c r="F395" s="131"/>
      <c r="G395" s="131"/>
      <c r="H395" s="131"/>
      <c r="I395" s="131"/>
      <c r="J395" s="131"/>
      <c r="K395" s="130"/>
      <c r="L395" s="130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</row>
    <row r="396" spans="1:25" ht="14.25" customHeight="1">
      <c r="A396" s="131"/>
      <c r="B396" s="131"/>
      <c r="C396" s="131"/>
      <c r="D396" s="131"/>
      <c r="E396" s="131"/>
      <c r="F396" s="131"/>
      <c r="G396" s="131"/>
      <c r="H396" s="131"/>
      <c r="I396" s="131"/>
      <c r="J396" s="131"/>
      <c r="K396" s="130"/>
      <c r="L396" s="130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</row>
    <row r="397" spans="1:25" ht="14.25" customHeight="1">
      <c r="A397" s="131"/>
      <c r="B397" s="131"/>
      <c r="C397" s="131"/>
      <c r="D397" s="131"/>
      <c r="E397" s="131"/>
      <c r="F397" s="131"/>
      <c r="G397" s="131"/>
      <c r="H397" s="131"/>
      <c r="I397" s="131"/>
      <c r="J397" s="131"/>
      <c r="K397" s="130"/>
      <c r="L397" s="130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</row>
    <row r="398" spans="1:25" ht="14.25" customHeight="1">
      <c r="A398" s="131"/>
      <c r="B398" s="131"/>
      <c r="C398" s="131"/>
      <c r="D398" s="131"/>
      <c r="E398" s="131"/>
      <c r="F398" s="131"/>
      <c r="G398" s="131"/>
      <c r="H398" s="131"/>
      <c r="I398" s="131"/>
      <c r="J398" s="131"/>
      <c r="K398" s="130"/>
      <c r="L398" s="130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</row>
    <row r="399" spans="1:25" ht="14.25" customHeight="1">
      <c r="A399" s="131"/>
      <c r="B399" s="131"/>
      <c r="C399" s="131"/>
      <c r="D399" s="131"/>
      <c r="E399" s="131"/>
      <c r="F399" s="131"/>
      <c r="G399" s="131"/>
      <c r="H399" s="131"/>
      <c r="I399" s="131"/>
      <c r="J399" s="131"/>
      <c r="K399" s="130"/>
      <c r="L399" s="130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</row>
    <row r="400" spans="1:25" ht="14.25" customHeight="1">
      <c r="A400" s="131"/>
      <c r="B400" s="131"/>
      <c r="C400" s="131"/>
      <c r="D400" s="131"/>
      <c r="E400" s="131"/>
      <c r="F400" s="131"/>
      <c r="G400" s="131"/>
      <c r="H400" s="131"/>
      <c r="I400" s="131"/>
      <c r="J400" s="131"/>
      <c r="K400" s="130"/>
      <c r="L400" s="130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</row>
    <row r="401" spans="1:25" ht="14.25" customHeight="1">
      <c r="A401" s="131"/>
      <c r="B401" s="131"/>
      <c r="C401" s="131"/>
      <c r="D401" s="131"/>
      <c r="E401" s="131"/>
      <c r="F401" s="131"/>
      <c r="G401" s="131"/>
      <c r="H401" s="131"/>
      <c r="I401" s="131"/>
      <c r="J401" s="131"/>
      <c r="K401" s="130"/>
      <c r="L401" s="130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</row>
    <row r="402" spans="1:25" ht="14.25" customHeight="1">
      <c r="A402" s="131"/>
      <c r="B402" s="131"/>
      <c r="C402" s="131"/>
      <c r="D402" s="131"/>
      <c r="E402" s="131"/>
      <c r="F402" s="131"/>
      <c r="G402" s="131"/>
      <c r="H402" s="131"/>
      <c r="I402" s="131"/>
      <c r="J402" s="131"/>
      <c r="K402" s="130"/>
      <c r="L402" s="130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</row>
    <row r="403" spans="1:25" ht="14.25" customHeight="1">
      <c r="A403" s="131"/>
      <c r="B403" s="131"/>
      <c r="C403" s="131"/>
      <c r="D403" s="131"/>
      <c r="E403" s="131"/>
      <c r="F403" s="131"/>
      <c r="G403" s="131"/>
      <c r="H403" s="131"/>
      <c r="I403" s="131"/>
      <c r="J403" s="131"/>
      <c r="K403" s="130"/>
      <c r="L403" s="130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</row>
    <row r="404" spans="1:25" ht="14.25" customHeight="1">
      <c r="A404" s="131"/>
      <c r="B404" s="131"/>
      <c r="C404" s="131"/>
      <c r="D404" s="131"/>
      <c r="E404" s="131"/>
      <c r="F404" s="131"/>
      <c r="G404" s="131"/>
      <c r="H404" s="131"/>
      <c r="I404" s="131"/>
      <c r="J404" s="131"/>
      <c r="K404" s="130"/>
      <c r="L404" s="130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</row>
    <row r="405" spans="1:25" ht="14.25" customHeight="1">
      <c r="A405" s="131"/>
      <c r="B405" s="131"/>
      <c r="C405" s="131"/>
      <c r="D405" s="131"/>
      <c r="E405" s="131"/>
      <c r="F405" s="131"/>
      <c r="G405" s="131"/>
      <c r="H405" s="131"/>
      <c r="I405" s="131"/>
      <c r="J405" s="131"/>
      <c r="K405" s="130"/>
      <c r="L405" s="130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</row>
    <row r="406" spans="1:25" ht="14.25" customHeight="1">
      <c r="A406" s="131"/>
      <c r="B406" s="131"/>
      <c r="C406" s="131"/>
      <c r="D406" s="131"/>
      <c r="E406" s="131"/>
      <c r="F406" s="131"/>
      <c r="G406" s="131"/>
      <c r="H406" s="131"/>
      <c r="I406" s="131"/>
      <c r="J406" s="131"/>
      <c r="K406" s="130"/>
      <c r="L406" s="130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</row>
    <row r="407" spans="1:25" ht="14.25" customHeight="1">
      <c r="A407" s="131"/>
      <c r="B407" s="131"/>
      <c r="C407" s="131"/>
      <c r="D407" s="131"/>
      <c r="E407" s="131"/>
      <c r="F407" s="131"/>
      <c r="G407" s="131"/>
      <c r="H407" s="131"/>
      <c r="I407" s="131"/>
      <c r="J407" s="131"/>
      <c r="K407" s="130"/>
      <c r="L407" s="130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</row>
    <row r="408" spans="1:25" ht="14.25" customHeight="1">
      <c r="A408" s="131"/>
      <c r="B408" s="131"/>
      <c r="C408" s="131"/>
      <c r="D408" s="131"/>
      <c r="E408" s="131"/>
      <c r="F408" s="131"/>
      <c r="G408" s="131"/>
      <c r="H408" s="131"/>
      <c r="I408" s="131"/>
      <c r="J408" s="131"/>
      <c r="K408" s="130"/>
      <c r="L408" s="130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</row>
    <row r="409" spans="1:25" ht="14.25" customHeight="1">
      <c r="A409" s="131"/>
      <c r="B409" s="131"/>
      <c r="C409" s="131"/>
      <c r="D409" s="131"/>
      <c r="E409" s="131"/>
      <c r="F409" s="131"/>
      <c r="G409" s="131"/>
      <c r="H409" s="131"/>
      <c r="I409" s="131"/>
      <c r="J409" s="131"/>
      <c r="K409" s="130"/>
      <c r="L409" s="130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</row>
    <row r="410" spans="1:25" ht="14.25" customHeight="1">
      <c r="A410" s="131"/>
      <c r="B410" s="131"/>
      <c r="C410" s="131"/>
      <c r="D410" s="131"/>
      <c r="E410" s="131"/>
      <c r="F410" s="131"/>
      <c r="G410" s="131"/>
      <c r="H410" s="131"/>
      <c r="I410" s="131"/>
      <c r="J410" s="131"/>
      <c r="K410" s="130"/>
      <c r="L410" s="130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</row>
    <row r="411" spans="1:25" ht="14.25" customHeight="1">
      <c r="A411" s="131"/>
      <c r="B411" s="131"/>
      <c r="C411" s="131"/>
      <c r="D411" s="131"/>
      <c r="E411" s="131"/>
      <c r="F411" s="131"/>
      <c r="G411" s="131"/>
      <c r="H411" s="131"/>
      <c r="I411" s="131"/>
      <c r="J411" s="131"/>
      <c r="K411" s="130"/>
      <c r="L411" s="130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</row>
    <row r="412" spans="1:25" ht="14.25" customHeight="1">
      <c r="A412" s="131"/>
      <c r="B412" s="131"/>
      <c r="C412" s="131"/>
      <c r="D412" s="131"/>
      <c r="E412" s="131"/>
      <c r="F412" s="131"/>
      <c r="G412" s="131"/>
      <c r="H412" s="131"/>
      <c r="I412" s="131"/>
      <c r="J412" s="131"/>
      <c r="K412" s="130"/>
      <c r="L412" s="130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</row>
    <row r="413" spans="1:25" ht="14.25" customHeight="1">
      <c r="A413" s="131"/>
      <c r="B413" s="131"/>
      <c r="C413" s="131"/>
      <c r="D413" s="131"/>
      <c r="E413" s="131"/>
      <c r="F413" s="131"/>
      <c r="G413" s="131"/>
      <c r="H413" s="131"/>
      <c r="I413" s="131"/>
      <c r="J413" s="131"/>
      <c r="K413" s="130"/>
      <c r="L413" s="130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</row>
    <row r="414" spans="1:25" ht="14.25" customHeight="1">
      <c r="A414" s="131"/>
      <c r="B414" s="131"/>
      <c r="C414" s="131"/>
      <c r="D414" s="131"/>
      <c r="E414" s="131"/>
      <c r="F414" s="131"/>
      <c r="G414" s="131"/>
      <c r="H414" s="131"/>
      <c r="I414" s="131"/>
      <c r="J414" s="131"/>
      <c r="K414" s="130"/>
      <c r="L414" s="130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</row>
    <row r="415" spans="1:25" ht="14.25" customHeight="1">
      <c r="A415" s="131"/>
      <c r="B415" s="131"/>
      <c r="C415" s="131"/>
      <c r="D415" s="131"/>
      <c r="E415" s="131"/>
      <c r="F415" s="131"/>
      <c r="G415" s="131"/>
      <c r="H415" s="131"/>
      <c r="I415" s="131"/>
      <c r="J415" s="131"/>
      <c r="K415" s="130"/>
      <c r="L415" s="130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</row>
    <row r="416" spans="1:25" ht="14.25" customHeight="1">
      <c r="A416" s="131"/>
      <c r="B416" s="131"/>
      <c r="C416" s="131"/>
      <c r="D416" s="131"/>
      <c r="E416" s="131"/>
      <c r="F416" s="131"/>
      <c r="G416" s="131"/>
      <c r="H416" s="131"/>
      <c r="I416" s="131"/>
      <c r="J416" s="131"/>
      <c r="K416" s="130"/>
      <c r="L416" s="130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</row>
    <row r="417" spans="1:25" ht="14.25" customHeight="1">
      <c r="A417" s="131"/>
      <c r="B417" s="131"/>
      <c r="C417" s="131"/>
      <c r="D417" s="131"/>
      <c r="E417" s="131"/>
      <c r="F417" s="131"/>
      <c r="G417" s="131"/>
      <c r="H417" s="131"/>
      <c r="I417" s="131"/>
      <c r="J417" s="131"/>
      <c r="K417" s="130"/>
      <c r="L417" s="130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</row>
    <row r="418" spans="1:25" ht="14.25" customHeight="1">
      <c r="A418" s="131"/>
      <c r="B418" s="131"/>
      <c r="C418" s="131"/>
      <c r="D418" s="131"/>
      <c r="E418" s="131"/>
      <c r="F418" s="131"/>
      <c r="G418" s="131"/>
      <c r="H418" s="131"/>
      <c r="I418" s="131"/>
      <c r="J418" s="131"/>
      <c r="K418" s="130"/>
      <c r="L418" s="130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</row>
    <row r="419" spans="1:25" ht="14.25" customHeight="1">
      <c r="A419" s="131"/>
      <c r="B419" s="131"/>
      <c r="C419" s="131"/>
      <c r="D419" s="131"/>
      <c r="E419" s="131"/>
      <c r="F419" s="131"/>
      <c r="G419" s="131"/>
      <c r="H419" s="131"/>
      <c r="I419" s="131"/>
      <c r="J419" s="131"/>
      <c r="K419" s="130"/>
      <c r="L419" s="130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</row>
    <row r="420" spans="1:25" ht="14.25" customHeight="1">
      <c r="A420" s="131"/>
      <c r="B420" s="131"/>
      <c r="C420" s="131"/>
      <c r="D420" s="131"/>
      <c r="E420" s="131"/>
      <c r="F420" s="131"/>
      <c r="G420" s="131"/>
      <c r="H420" s="131"/>
      <c r="I420" s="131"/>
      <c r="J420" s="131"/>
      <c r="K420" s="130"/>
      <c r="L420" s="130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</row>
    <row r="421" spans="1:25" ht="14.25" customHeight="1">
      <c r="A421" s="131"/>
      <c r="B421" s="131"/>
      <c r="C421" s="131"/>
      <c r="D421" s="131"/>
      <c r="E421" s="131"/>
      <c r="F421" s="131"/>
      <c r="G421" s="131"/>
      <c r="H421" s="131"/>
      <c r="I421" s="131"/>
      <c r="J421" s="131"/>
      <c r="K421" s="130"/>
      <c r="L421" s="130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</row>
    <row r="422" spans="1:25" ht="14.25" customHeight="1">
      <c r="A422" s="131"/>
      <c r="B422" s="131"/>
      <c r="C422" s="131"/>
      <c r="D422" s="131"/>
      <c r="E422" s="131"/>
      <c r="F422" s="131"/>
      <c r="G422" s="131"/>
      <c r="H422" s="131"/>
      <c r="I422" s="131"/>
      <c r="J422" s="131"/>
      <c r="K422" s="130"/>
      <c r="L422" s="130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</row>
    <row r="423" spans="1:25" ht="14.25" customHeight="1">
      <c r="A423" s="131"/>
      <c r="B423" s="131"/>
      <c r="C423" s="131"/>
      <c r="D423" s="131"/>
      <c r="E423" s="131"/>
      <c r="F423" s="131"/>
      <c r="G423" s="131"/>
      <c r="H423" s="131"/>
      <c r="I423" s="131"/>
      <c r="J423" s="131"/>
      <c r="K423" s="130"/>
      <c r="L423" s="130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</row>
    <row r="424" spans="1:25" ht="14.25" customHeight="1">
      <c r="A424" s="131"/>
      <c r="B424" s="131"/>
      <c r="C424" s="131"/>
      <c r="D424" s="131"/>
      <c r="E424" s="131"/>
      <c r="F424" s="131"/>
      <c r="G424" s="131"/>
      <c r="H424" s="131"/>
      <c r="I424" s="131"/>
      <c r="J424" s="131"/>
      <c r="K424" s="130"/>
      <c r="L424" s="130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</row>
    <row r="425" spans="1:25" ht="14.25" customHeight="1">
      <c r="A425" s="131"/>
      <c r="B425" s="131"/>
      <c r="C425" s="131"/>
      <c r="D425" s="131"/>
      <c r="E425" s="131"/>
      <c r="F425" s="131"/>
      <c r="G425" s="131"/>
      <c r="H425" s="131"/>
      <c r="I425" s="131"/>
      <c r="J425" s="131"/>
      <c r="K425" s="130"/>
      <c r="L425" s="130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</row>
    <row r="426" spans="1:25" ht="14.25" customHeight="1">
      <c r="A426" s="131"/>
      <c r="B426" s="131"/>
      <c r="C426" s="131"/>
      <c r="D426" s="131"/>
      <c r="E426" s="131"/>
      <c r="F426" s="131"/>
      <c r="G426" s="131"/>
      <c r="H426" s="131"/>
      <c r="I426" s="131"/>
      <c r="J426" s="131"/>
      <c r="K426" s="130"/>
      <c r="L426" s="130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</row>
    <row r="427" spans="1:25" ht="14.25" customHeight="1">
      <c r="A427" s="131"/>
      <c r="B427" s="131"/>
      <c r="C427" s="131"/>
      <c r="D427" s="131"/>
      <c r="E427" s="131"/>
      <c r="F427" s="131"/>
      <c r="G427" s="131"/>
      <c r="H427" s="131"/>
      <c r="I427" s="131"/>
      <c r="J427" s="131"/>
      <c r="K427" s="130"/>
      <c r="L427" s="130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</row>
    <row r="428" spans="1:25" ht="14.25" customHeight="1">
      <c r="A428" s="131"/>
      <c r="B428" s="131"/>
      <c r="C428" s="131"/>
      <c r="D428" s="131"/>
      <c r="E428" s="131"/>
      <c r="F428" s="131"/>
      <c r="G428" s="131"/>
      <c r="H428" s="131"/>
      <c r="I428" s="131"/>
      <c r="J428" s="131"/>
      <c r="K428" s="130"/>
      <c r="L428" s="130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</row>
    <row r="429" spans="1:25" ht="14.25" customHeight="1">
      <c r="A429" s="131"/>
      <c r="B429" s="131"/>
      <c r="C429" s="131"/>
      <c r="D429" s="131"/>
      <c r="E429" s="131"/>
      <c r="F429" s="131"/>
      <c r="G429" s="131"/>
      <c r="H429" s="131"/>
      <c r="I429" s="131"/>
      <c r="J429" s="131"/>
      <c r="K429" s="130"/>
      <c r="L429" s="130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</row>
    <row r="430" spans="1:25" ht="14.25" customHeight="1">
      <c r="A430" s="131"/>
      <c r="B430" s="131"/>
      <c r="C430" s="131"/>
      <c r="D430" s="131"/>
      <c r="E430" s="131"/>
      <c r="F430" s="131"/>
      <c r="G430" s="131"/>
      <c r="H430" s="131"/>
      <c r="I430" s="131"/>
      <c r="J430" s="131"/>
      <c r="K430" s="130"/>
      <c r="L430" s="130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</row>
    <row r="431" spans="1:25" ht="14.25" customHeight="1">
      <c r="A431" s="131"/>
      <c r="B431" s="131"/>
      <c r="C431" s="131"/>
      <c r="D431" s="131"/>
      <c r="E431" s="131"/>
      <c r="F431" s="131"/>
      <c r="G431" s="131"/>
      <c r="H431" s="131"/>
      <c r="I431" s="131"/>
      <c r="J431" s="131"/>
      <c r="K431" s="130"/>
      <c r="L431" s="130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</row>
    <row r="432" spans="1:25" ht="14.25" customHeight="1">
      <c r="A432" s="131"/>
      <c r="B432" s="131"/>
      <c r="C432" s="131"/>
      <c r="D432" s="131"/>
      <c r="E432" s="131"/>
      <c r="F432" s="131"/>
      <c r="G432" s="131"/>
      <c r="H432" s="131"/>
      <c r="I432" s="131"/>
      <c r="J432" s="131"/>
      <c r="K432" s="130"/>
      <c r="L432" s="130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</row>
    <row r="433" spans="1:25" ht="14.25" customHeight="1">
      <c r="A433" s="131"/>
      <c r="B433" s="131"/>
      <c r="C433" s="131"/>
      <c r="D433" s="131"/>
      <c r="E433" s="131"/>
      <c r="F433" s="131"/>
      <c r="G433" s="131"/>
      <c r="H433" s="131"/>
      <c r="I433" s="131"/>
      <c r="J433" s="131"/>
      <c r="K433" s="130"/>
      <c r="L433" s="130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</row>
    <row r="434" spans="1:25" ht="14.25" customHeight="1">
      <c r="A434" s="131"/>
      <c r="B434" s="131"/>
      <c r="C434" s="131"/>
      <c r="D434" s="131"/>
      <c r="E434" s="131"/>
      <c r="F434" s="131"/>
      <c r="G434" s="131"/>
      <c r="H434" s="131"/>
      <c r="I434" s="131"/>
      <c r="J434" s="131"/>
      <c r="K434" s="130"/>
      <c r="L434" s="130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</row>
    <row r="435" spans="1:25" ht="14.25" customHeight="1">
      <c r="A435" s="131"/>
      <c r="B435" s="131"/>
      <c r="C435" s="131"/>
      <c r="D435" s="131"/>
      <c r="E435" s="131"/>
      <c r="F435" s="131"/>
      <c r="G435" s="131"/>
      <c r="H435" s="131"/>
      <c r="I435" s="131"/>
      <c r="J435" s="131"/>
      <c r="K435" s="130"/>
      <c r="L435" s="130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</row>
    <row r="436" spans="1:25" ht="14.25" customHeight="1">
      <c r="A436" s="131"/>
      <c r="B436" s="131"/>
      <c r="C436" s="131"/>
      <c r="D436" s="131"/>
      <c r="E436" s="131"/>
      <c r="F436" s="131"/>
      <c r="G436" s="131"/>
      <c r="H436" s="131"/>
      <c r="I436" s="131"/>
      <c r="J436" s="131"/>
      <c r="K436" s="130"/>
      <c r="L436" s="130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</row>
    <row r="437" spans="1:25" ht="14.25" customHeight="1">
      <c r="A437" s="131"/>
      <c r="B437" s="131"/>
      <c r="C437" s="131"/>
      <c r="D437" s="131"/>
      <c r="E437" s="131"/>
      <c r="F437" s="131"/>
      <c r="G437" s="131"/>
      <c r="H437" s="131"/>
      <c r="I437" s="131"/>
      <c r="J437" s="131"/>
      <c r="K437" s="130"/>
      <c r="L437" s="130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</row>
    <row r="438" spans="1:25" ht="14.25" customHeight="1">
      <c r="A438" s="131"/>
      <c r="B438" s="131"/>
      <c r="C438" s="131"/>
      <c r="D438" s="131"/>
      <c r="E438" s="131"/>
      <c r="F438" s="131"/>
      <c r="G438" s="131"/>
      <c r="H438" s="131"/>
      <c r="I438" s="131"/>
      <c r="J438" s="131"/>
      <c r="K438" s="130"/>
      <c r="L438" s="130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</row>
    <row r="439" spans="1:25" ht="14.25" customHeight="1">
      <c r="A439" s="131"/>
      <c r="B439" s="131"/>
      <c r="C439" s="131"/>
      <c r="D439" s="131"/>
      <c r="E439" s="131"/>
      <c r="F439" s="131"/>
      <c r="G439" s="131"/>
      <c r="H439" s="131"/>
      <c r="I439" s="131"/>
      <c r="J439" s="131"/>
      <c r="K439" s="130"/>
      <c r="L439" s="130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</row>
    <row r="440" spans="1:25" ht="14.25" customHeight="1">
      <c r="A440" s="131"/>
      <c r="B440" s="131"/>
      <c r="C440" s="131"/>
      <c r="D440" s="131"/>
      <c r="E440" s="131"/>
      <c r="F440" s="131"/>
      <c r="G440" s="131"/>
      <c r="H440" s="131"/>
      <c r="I440" s="131"/>
      <c r="J440" s="131"/>
      <c r="K440" s="130"/>
      <c r="L440" s="130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</row>
    <row r="441" spans="1:25" ht="14.25" customHeight="1">
      <c r="A441" s="131"/>
      <c r="B441" s="131"/>
      <c r="C441" s="131"/>
      <c r="D441" s="131"/>
      <c r="E441" s="131"/>
      <c r="F441" s="131"/>
      <c r="G441" s="131"/>
      <c r="H441" s="131"/>
      <c r="I441" s="131"/>
      <c r="J441" s="131"/>
      <c r="K441" s="130"/>
      <c r="L441" s="130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</row>
    <row r="442" spans="1:25" ht="14.25" customHeight="1">
      <c r="A442" s="131"/>
      <c r="B442" s="131"/>
      <c r="C442" s="131"/>
      <c r="D442" s="131"/>
      <c r="E442" s="131"/>
      <c r="F442" s="131"/>
      <c r="G442" s="131"/>
      <c r="H442" s="131"/>
      <c r="I442" s="131"/>
      <c r="J442" s="131"/>
      <c r="K442" s="130"/>
      <c r="L442" s="130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</row>
    <row r="443" spans="1:25" ht="14.25" customHeight="1">
      <c r="A443" s="131"/>
      <c r="B443" s="131"/>
      <c r="C443" s="131"/>
      <c r="D443" s="131"/>
      <c r="E443" s="131"/>
      <c r="F443" s="131"/>
      <c r="G443" s="131"/>
      <c r="H443" s="131"/>
      <c r="I443" s="131"/>
      <c r="J443" s="131"/>
      <c r="K443" s="130"/>
      <c r="L443" s="130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</row>
    <row r="444" spans="1:25" ht="14.25" customHeight="1">
      <c r="A444" s="131"/>
      <c r="B444" s="131"/>
      <c r="C444" s="131"/>
      <c r="D444" s="131"/>
      <c r="E444" s="131"/>
      <c r="F444" s="131"/>
      <c r="G444" s="131"/>
      <c r="H444" s="131"/>
      <c r="I444" s="131"/>
      <c r="J444" s="131"/>
      <c r="K444" s="130"/>
      <c r="L444" s="130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</row>
    <row r="445" spans="1:25" ht="14.25" customHeight="1">
      <c r="A445" s="131"/>
      <c r="B445" s="131"/>
      <c r="C445" s="131"/>
      <c r="D445" s="131"/>
      <c r="E445" s="131"/>
      <c r="F445" s="131"/>
      <c r="G445" s="131"/>
      <c r="H445" s="131"/>
      <c r="I445" s="131"/>
      <c r="J445" s="131"/>
      <c r="K445" s="130"/>
      <c r="L445" s="130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</row>
    <row r="446" spans="1:25" ht="14.25" customHeight="1">
      <c r="A446" s="131"/>
      <c r="B446" s="131"/>
      <c r="C446" s="131"/>
      <c r="D446" s="131"/>
      <c r="E446" s="131"/>
      <c r="F446" s="131"/>
      <c r="G446" s="131"/>
      <c r="H446" s="131"/>
      <c r="I446" s="131"/>
      <c r="J446" s="131"/>
      <c r="K446" s="130"/>
      <c r="L446" s="130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</row>
    <row r="447" spans="1:25" ht="14.25" customHeight="1">
      <c r="A447" s="131"/>
      <c r="B447" s="131"/>
      <c r="C447" s="131"/>
      <c r="D447" s="131"/>
      <c r="E447" s="131"/>
      <c r="F447" s="131"/>
      <c r="G447" s="131"/>
      <c r="H447" s="131"/>
      <c r="I447" s="131"/>
      <c r="J447" s="131"/>
      <c r="K447" s="130"/>
      <c r="L447" s="130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</row>
    <row r="448" spans="1:25" ht="14.25" customHeight="1">
      <c r="A448" s="131"/>
      <c r="B448" s="131"/>
      <c r="C448" s="131"/>
      <c r="D448" s="131"/>
      <c r="E448" s="131"/>
      <c r="F448" s="131"/>
      <c r="G448" s="131"/>
      <c r="H448" s="131"/>
      <c r="I448" s="131"/>
      <c r="J448" s="131"/>
      <c r="K448" s="130"/>
      <c r="L448" s="130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</row>
    <row r="449" spans="1:25" ht="14.25" customHeight="1">
      <c r="A449" s="131"/>
      <c r="B449" s="131"/>
      <c r="C449" s="131"/>
      <c r="D449" s="131"/>
      <c r="E449" s="131"/>
      <c r="F449" s="131"/>
      <c r="G449" s="131"/>
      <c r="H449" s="131"/>
      <c r="I449" s="131"/>
      <c r="J449" s="131"/>
      <c r="K449" s="130"/>
      <c r="L449" s="130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</row>
    <row r="450" spans="1:25" ht="14.25" customHeight="1">
      <c r="A450" s="131"/>
      <c r="B450" s="131"/>
      <c r="C450" s="131"/>
      <c r="D450" s="131"/>
      <c r="E450" s="131"/>
      <c r="F450" s="131"/>
      <c r="G450" s="131"/>
      <c r="H450" s="131"/>
      <c r="I450" s="131"/>
      <c r="J450" s="131"/>
      <c r="K450" s="130"/>
      <c r="L450" s="130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</row>
    <row r="451" spans="1:25" ht="14.25" customHeight="1">
      <c r="A451" s="131"/>
      <c r="B451" s="131"/>
      <c r="C451" s="131"/>
      <c r="D451" s="131"/>
      <c r="E451" s="131"/>
      <c r="F451" s="131"/>
      <c r="G451" s="131"/>
      <c r="H451" s="131"/>
      <c r="I451" s="131"/>
      <c r="J451" s="131"/>
      <c r="K451" s="130"/>
      <c r="L451" s="130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</row>
    <row r="452" spans="1:25" ht="14.25" customHeight="1">
      <c r="A452" s="131"/>
      <c r="B452" s="131"/>
      <c r="C452" s="131"/>
      <c r="D452" s="131"/>
      <c r="E452" s="131"/>
      <c r="F452" s="131"/>
      <c r="G452" s="131"/>
      <c r="H452" s="131"/>
      <c r="I452" s="131"/>
      <c r="J452" s="131"/>
      <c r="K452" s="130"/>
      <c r="L452" s="130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</row>
    <row r="453" spans="1:25" ht="14.25" customHeight="1">
      <c r="A453" s="131"/>
      <c r="B453" s="131"/>
      <c r="C453" s="131"/>
      <c r="D453" s="131"/>
      <c r="E453" s="131"/>
      <c r="F453" s="131"/>
      <c r="G453" s="131"/>
      <c r="H453" s="131"/>
      <c r="I453" s="131"/>
      <c r="J453" s="131"/>
      <c r="K453" s="130"/>
      <c r="L453" s="130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</row>
    <row r="454" spans="1:25" ht="14.25" customHeight="1">
      <c r="A454" s="131"/>
      <c r="B454" s="131"/>
      <c r="C454" s="131"/>
      <c r="D454" s="131"/>
      <c r="E454" s="131"/>
      <c r="F454" s="131"/>
      <c r="G454" s="131"/>
      <c r="H454" s="131"/>
      <c r="I454" s="131"/>
      <c r="J454" s="131"/>
      <c r="K454" s="130"/>
      <c r="L454" s="130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</row>
    <row r="455" spans="1:25" ht="14.25" customHeight="1">
      <c r="A455" s="131"/>
      <c r="B455" s="131"/>
      <c r="C455" s="131"/>
      <c r="D455" s="131"/>
      <c r="E455" s="131"/>
      <c r="F455" s="131"/>
      <c r="G455" s="131"/>
      <c r="H455" s="131"/>
      <c r="I455" s="131"/>
      <c r="J455" s="131"/>
      <c r="K455" s="130"/>
      <c r="L455" s="130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</row>
    <row r="456" spans="1:25" ht="14.25" customHeight="1">
      <c r="A456" s="131"/>
      <c r="B456" s="131"/>
      <c r="C456" s="131"/>
      <c r="D456" s="131"/>
      <c r="E456" s="131"/>
      <c r="F456" s="131"/>
      <c r="G456" s="131"/>
      <c r="H456" s="131"/>
      <c r="I456" s="131"/>
      <c r="J456" s="131"/>
      <c r="K456" s="130"/>
      <c r="L456" s="130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</row>
    <row r="457" spans="1:25" ht="14.25" customHeight="1">
      <c r="A457" s="131"/>
      <c r="B457" s="131"/>
      <c r="C457" s="131"/>
      <c r="D457" s="131"/>
      <c r="E457" s="131"/>
      <c r="F457" s="131"/>
      <c r="G457" s="131"/>
      <c r="H457" s="131"/>
      <c r="I457" s="131"/>
      <c r="J457" s="131"/>
      <c r="K457" s="130"/>
      <c r="L457" s="130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</row>
    <row r="458" spans="1:25" ht="14.25" customHeight="1">
      <c r="A458" s="131"/>
      <c r="B458" s="131"/>
      <c r="C458" s="131"/>
      <c r="D458" s="131"/>
      <c r="E458" s="131"/>
      <c r="F458" s="131"/>
      <c r="G458" s="131"/>
      <c r="H458" s="131"/>
      <c r="I458" s="131"/>
      <c r="J458" s="131"/>
      <c r="K458" s="130"/>
      <c r="L458" s="130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</row>
    <row r="459" spans="1:25" ht="14.25" customHeight="1">
      <c r="A459" s="131"/>
      <c r="B459" s="131"/>
      <c r="C459" s="131"/>
      <c r="D459" s="131"/>
      <c r="E459" s="131"/>
      <c r="F459" s="131"/>
      <c r="G459" s="131"/>
      <c r="H459" s="131"/>
      <c r="I459" s="131"/>
      <c r="J459" s="131"/>
      <c r="K459" s="130"/>
      <c r="L459" s="130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</row>
    <row r="460" spans="1:25" ht="14.25" customHeight="1">
      <c r="A460" s="131"/>
      <c r="B460" s="131"/>
      <c r="C460" s="131"/>
      <c r="D460" s="131"/>
      <c r="E460" s="131"/>
      <c r="F460" s="131"/>
      <c r="G460" s="131"/>
      <c r="H460" s="131"/>
      <c r="I460" s="131"/>
      <c r="J460" s="131"/>
      <c r="K460" s="130"/>
      <c r="L460" s="130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</row>
    <row r="461" spans="1:25" ht="14.25" customHeight="1">
      <c r="A461" s="131"/>
      <c r="B461" s="131"/>
      <c r="C461" s="131"/>
      <c r="D461" s="131"/>
      <c r="E461" s="131"/>
      <c r="F461" s="131"/>
      <c r="G461" s="131"/>
      <c r="H461" s="131"/>
      <c r="I461" s="131"/>
      <c r="J461" s="131"/>
      <c r="K461" s="130"/>
      <c r="L461" s="130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</row>
    <row r="462" spans="1:25" ht="14.25" customHeight="1">
      <c r="A462" s="131"/>
      <c r="B462" s="131"/>
      <c r="C462" s="131"/>
      <c r="D462" s="131"/>
      <c r="E462" s="131"/>
      <c r="F462" s="131"/>
      <c r="G462" s="131"/>
      <c r="H462" s="131"/>
      <c r="I462" s="131"/>
      <c r="J462" s="131"/>
      <c r="K462" s="130"/>
      <c r="L462" s="130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</row>
    <row r="463" spans="1:25" ht="14.25" customHeight="1">
      <c r="A463" s="131"/>
      <c r="B463" s="131"/>
      <c r="C463" s="131"/>
      <c r="D463" s="131"/>
      <c r="E463" s="131"/>
      <c r="F463" s="131"/>
      <c r="G463" s="131"/>
      <c r="H463" s="131"/>
      <c r="I463" s="131"/>
      <c r="J463" s="131"/>
      <c r="K463" s="130"/>
      <c r="L463" s="130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</row>
    <row r="464" spans="1:25" ht="14.25" customHeight="1">
      <c r="A464" s="131"/>
      <c r="B464" s="131"/>
      <c r="C464" s="131"/>
      <c r="D464" s="131"/>
      <c r="E464" s="131"/>
      <c r="F464" s="131"/>
      <c r="G464" s="131"/>
      <c r="H464" s="131"/>
      <c r="I464" s="131"/>
      <c r="J464" s="131"/>
      <c r="K464" s="130"/>
      <c r="L464" s="130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</row>
    <row r="465" spans="1:25" ht="14.25" customHeight="1">
      <c r="A465" s="131"/>
      <c r="B465" s="131"/>
      <c r="C465" s="131"/>
      <c r="D465" s="131"/>
      <c r="E465" s="131"/>
      <c r="F465" s="131"/>
      <c r="G465" s="131"/>
      <c r="H465" s="131"/>
      <c r="I465" s="131"/>
      <c r="J465" s="131"/>
      <c r="K465" s="130"/>
      <c r="L465" s="130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</row>
    <row r="466" spans="1:25" ht="14.25" customHeight="1">
      <c r="A466" s="131"/>
      <c r="B466" s="131"/>
      <c r="C466" s="131"/>
      <c r="D466" s="131"/>
      <c r="E466" s="131"/>
      <c r="F466" s="131"/>
      <c r="G466" s="131"/>
      <c r="H466" s="131"/>
      <c r="I466" s="131"/>
      <c r="J466" s="131"/>
      <c r="K466" s="130"/>
      <c r="L466" s="130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</row>
    <row r="467" spans="1:25" ht="14.25" customHeight="1">
      <c r="A467" s="131"/>
      <c r="B467" s="131"/>
      <c r="C467" s="131"/>
      <c r="D467" s="131"/>
      <c r="E467" s="131"/>
      <c r="F467" s="131"/>
      <c r="G467" s="131"/>
      <c r="H467" s="131"/>
      <c r="I467" s="131"/>
      <c r="J467" s="131"/>
      <c r="K467" s="130"/>
      <c r="L467" s="130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</row>
    <row r="468" spans="1:25" ht="14.25" customHeight="1">
      <c r="A468" s="131"/>
      <c r="B468" s="131"/>
      <c r="C468" s="131"/>
      <c r="D468" s="131"/>
      <c r="E468" s="131"/>
      <c r="F468" s="131"/>
      <c r="G468" s="131"/>
      <c r="H468" s="131"/>
      <c r="I468" s="131"/>
      <c r="J468" s="131"/>
      <c r="K468" s="130"/>
      <c r="L468" s="130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</row>
    <row r="469" spans="1:25" ht="14.25" customHeight="1">
      <c r="A469" s="131"/>
      <c r="B469" s="131"/>
      <c r="C469" s="131"/>
      <c r="D469" s="131"/>
      <c r="E469" s="131"/>
      <c r="F469" s="131"/>
      <c r="G469" s="131"/>
      <c r="H469" s="131"/>
      <c r="I469" s="131"/>
      <c r="J469" s="131"/>
      <c r="K469" s="130"/>
      <c r="L469" s="130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</row>
    <row r="470" spans="1:25" ht="14.25" customHeight="1">
      <c r="A470" s="131"/>
      <c r="B470" s="131"/>
      <c r="C470" s="131"/>
      <c r="D470" s="131"/>
      <c r="E470" s="131"/>
      <c r="F470" s="131"/>
      <c r="G470" s="131"/>
      <c r="H470" s="131"/>
      <c r="I470" s="131"/>
      <c r="J470" s="131"/>
      <c r="K470" s="130"/>
      <c r="L470" s="130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</row>
    <row r="471" spans="1:25" ht="14.25" customHeight="1">
      <c r="A471" s="131"/>
      <c r="B471" s="131"/>
      <c r="C471" s="131"/>
      <c r="D471" s="131"/>
      <c r="E471" s="131"/>
      <c r="F471" s="131"/>
      <c r="G471" s="131"/>
      <c r="H471" s="131"/>
      <c r="I471" s="131"/>
      <c r="J471" s="131"/>
      <c r="K471" s="130"/>
      <c r="L471" s="130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</row>
    <row r="472" spans="1:25" ht="14.25" customHeight="1">
      <c r="A472" s="131"/>
      <c r="B472" s="131"/>
      <c r="C472" s="131"/>
      <c r="D472" s="131"/>
      <c r="E472" s="131"/>
      <c r="F472" s="131"/>
      <c r="G472" s="131"/>
      <c r="H472" s="131"/>
      <c r="I472" s="131"/>
      <c r="J472" s="131"/>
      <c r="K472" s="130"/>
      <c r="L472" s="130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</row>
    <row r="473" spans="1:25" ht="14.25" customHeight="1">
      <c r="A473" s="131"/>
      <c r="B473" s="131"/>
      <c r="C473" s="131"/>
      <c r="D473" s="131"/>
      <c r="E473" s="131"/>
      <c r="F473" s="131"/>
      <c r="G473" s="131"/>
      <c r="H473" s="131"/>
      <c r="I473" s="131"/>
      <c r="J473" s="131"/>
      <c r="K473" s="130"/>
      <c r="L473" s="130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</row>
    <row r="474" spans="1:25" ht="14.25" customHeight="1">
      <c r="A474" s="131"/>
      <c r="B474" s="131"/>
      <c r="C474" s="131"/>
      <c r="D474" s="131"/>
      <c r="E474" s="131"/>
      <c r="F474" s="131"/>
      <c r="G474" s="131"/>
      <c r="H474" s="131"/>
      <c r="I474" s="131"/>
      <c r="J474" s="131"/>
      <c r="K474" s="130"/>
      <c r="L474" s="130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</row>
    <row r="475" spans="1:25" ht="14.25" customHeight="1">
      <c r="A475" s="131"/>
      <c r="B475" s="131"/>
      <c r="C475" s="131"/>
      <c r="D475" s="131"/>
      <c r="E475" s="131"/>
      <c r="F475" s="131"/>
      <c r="G475" s="131"/>
      <c r="H475" s="131"/>
      <c r="I475" s="131"/>
      <c r="J475" s="131"/>
      <c r="K475" s="130"/>
      <c r="L475" s="130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</row>
    <row r="476" spans="1:25" ht="14.25" customHeight="1">
      <c r="A476" s="131"/>
      <c r="B476" s="131"/>
      <c r="C476" s="131"/>
      <c r="D476" s="131"/>
      <c r="E476" s="131"/>
      <c r="F476" s="131"/>
      <c r="G476" s="131"/>
      <c r="H476" s="131"/>
      <c r="I476" s="131"/>
      <c r="J476" s="131"/>
      <c r="K476" s="130"/>
      <c r="L476" s="130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</row>
    <row r="477" spans="1:25" ht="14.25" customHeight="1">
      <c r="A477" s="131"/>
      <c r="B477" s="131"/>
      <c r="C477" s="131"/>
      <c r="D477" s="131"/>
      <c r="E477" s="131"/>
      <c r="F477" s="131"/>
      <c r="G477" s="131"/>
      <c r="H477" s="131"/>
      <c r="I477" s="131"/>
      <c r="J477" s="131"/>
      <c r="K477" s="130"/>
      <c r="L477" s="130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</row>
    <row r="478" spans="1:25" ht="14.25" customHeight="1">
      <c r="A478" s="131"/>
      <c r="B478" s="131"/>
      <c r="C478" s="131"/>
      <c r="D478" s="131"/>
      <c r="E478" s="131"/>
      <c r="F478" s="131"/>
      <c r="G478" s="131"/>
      <c r="H478" s="131"/>
      <c r="I478" s="131"/>
      <c r="J478" s="131"/>
      <c r="K478" s="130"/>
      <c r="L478" s="130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</row>
    <row r="479" spans="1:25" ht="14.25" customHeight="1">
      <c r="A479" s="131"/>
      <c r="B479" s="131"/>
      <c r="C479" s="131"/>
      <c r="D479" s="131"/>
      <c r="E479" s="131"/>
      <c r="F479" s="131"/>
      <c r="G479" s="131"/>
      <c r="H479" s="131"/>
      <c r="I479" s="131"/>
      <c r="J479" s="131"/>
      <c r="K479" s="130"/>
      <c r="L479" s="130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</row>
    <row r="480" spans="1:25" ht="14.25" customHeight="1">
      <c r="A480" s="131"/>
      <c r="B480" s="131"/>
      <c r="C480" s="131"/>
      <c r="D480" s="131"/>
      <c r="E480" s="131"/>
      <c r="F480" s="131"/>
      <c r="G480" s="131"/>
      <c r="H480" s="131"/>
      <c r="I480" s="131"/>
      <c r="J480" s="131"/>
      <c r="K480" s="130"/>
      <c r="L480" s="130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</row>
    <row r="481" spans="1:25" ht="14.25" customHeight="1">
      <c r="A481" s="131"/>
      <c r="B481" s="131"/>
      <c r="C481" s="131"/>
      <c r="D481" s="131"/>
      <c r="E481" s="131"/>
      <c r="F481" s="131"/>
      <c r="G481" s="131"/>
      <c r="H481" s="131"/>
      <c r="I481" s="131"/>
      <c r="J481" s="131"/>
      <c r="K481" s="130"/>
      <c r="L481" s="130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</row>
    <row r="482" spans="1:25" ht="14.25" customHeight="1">
      <c r="A482" s="131"/>
      <c r="B482" s="131"/>
      <c r="C482" s="131"/>
      <c r="D482" s="131"/>
      <c r="E482" s="131"/>
      <c r="F482" s="131"/>
      <c r="G482" s="131"/>
      <c r="H482" s="131"/>
      <c r="I482" s="131"/>
      <c r="J482" s="131"/>
      <c r="K482" s="130"/>
      <c r="L482" s="130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</row>
    <row r="483" spans="1:25" ht="14.25" customHeight="1">
      <c r="A483" s="131"/>
      <c r="B483" s="131"/>
      <c r="C483" s="131"/>
      <c r="D483" s="131"/>
      <c r="E483" s="131"/>
      <c r="F483" s="131"/>
      <c r="G483" s="131"/>
      <c r="H483" s="131"/>
      <c r="I483" s="131"/>
      <c r="J483" s="131"/>
      <c r="K483" s="130"/>
      <c r="L483" s="130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</row>
    <row r="484" spans="1:25" ht="14.25" customHeight="1">
      <c r="A484" s="131"/>
      <c r="B484" s="131"/>
      <c r="C484" s="131"/>
      <c r="D484" s="131"/>
      <c r="E484" s="131"/>
      <c r="F484" s="131"/>
      <c r="G484" s="131"/>
      <c r="H484" s="131"/>
      <c r="I484" s="131"/>
      <c r="J484" s="131"/>
      <c r="K484" s="130"/>
      <c r="L484" s="130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</row>
    <row r="485" spans="1:25" ht="14.25" customHeight="1">
      <c r="A485" s="131"/>
      <c r="B485" s="131"/>
      <c r="C485" s="131"/>
      <c r="D485" s="131"/>
      <c r="E485" s="131"/>
      <c r="F485" s="131"/>
      <c r="G485" s="131"/>
      <c r="H485" s="131"/>
      <c r="I485" s="131"/>
      <c r="J485" s="131"/>
      <c r="K485" s="130"/>
      <c r="L485" s="130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</row>
    <row r="486" spans="1:25" ht="14.25" customHeight="1">
      <c r="A486" s="131"/>
      <c r="B486" s="131"/>
      <c r="C486" s="131"/>
      <c r="D486" s="131"/>
      <c r="E486" s="131"/>
      <c r="F486" s="131"/>
      <c r="G486" s="131"/>
      <c r="H486" s="131"/>
      <c r="I486" s="131"/>
      <c r="J486" s="131"/>
      <c r="K486" s="130"/>
      <c r="L486" s="130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</row>
    <row r="487" spans="1:25" ht="14.25" customHeight="1">
      <c r="A487" s="131"/>
      <c r="B487" s="131"/>
      <c r="C487" s="131"/>
      <c r="D487" s="131"/>
      <c r="E487" s="131"/>
      <c r="F487" s="131"/>
      <c r="G487" s="131"/>
      <c r="H487" s="131"/>
      <c r="I487" s="131"/>
      <c r="J487" s="131"/>
      <c r="K487" s="130"/>
      <c r="L487" s="130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</row>
    <row r="488" spans="1:25" ht="14.25" customHeight="1">
      <c r="A488" s="131"/>
      <c r="B488" s="131"/>
      <c r="C488" s="131"/>
      <c r="D488" s="131"/>
      <c r="E488" s="131"/>
      <c r="F488" s="131"/>
      <c r="G488" s="131"/>
      <c r="H488" s="131"/>
      <c r="I488" s="131"/>
      <c r="J488" s="131"/>
      <c r="K488" s="130"/>
      <c r="L488" s="130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</row>
    <row r="489" spans="1:25" ht="14.25" customHeight="1">
      <c r="A489" s="131"/>
      <c r="B489" s="131"/>
      <c r="C489" s="131"/>
      <c r="D489" s="131"/>
      <c r="E489" s="131"/>
      <c r="F489" s="131"/>
      <c r="G489" s="131"/>
      <c r="H489" s="131"/>
      <c r="I489" s="131"/>
      <c r="J489" s="131"/>
      <c r="K489" s="130"/>
      <c r="L489" s="130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</row>
    <row r="490" spans="1:25" ht="14.25" customHeight="1">
      <c r="A490" s="131"/>
      <c r="B490" s="131"/>
      <c r="C490" s="131"/>
      <c r="D490" s="131"/>
      <c r="E490" s="131"/>
      <c r="F490" s="131"/>
      <c r="G490" s="131"/>
      <c r="H490" s="131"/>
      <c r="I490" s="131"/>
      <c r="J490" s="131"/>
      <c r="K490" s="130"/>
      <c r="L490" s="130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</row>
    <row r="491" spans="1:25" ht="14.25" customHeight="1">
      <c r="A491" s="131"/>
      <c r="B491" s="131"/>
      <c r="C491" s="131"/>
      <c r="D491" s="131"/>
      <c r="E491" s="131"/>
      <c r="F491" s="131"/>
      <c r="G491" s="131"/>
      <c r="H491" s="131"/>
      <c r="I491" s="131"/>
      <c r="J491" s="131"/>
      <c r="K491" s="130"/>
      <c r="L491" s="130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</row>
    <row r="492" spans="1:25" ht="14.25" customHeight="1">
      <c r="A492" s="131"/>
      <c r="B492" s="131"/>
      <c r="C492" s="131"/>
      <c r="D492" s="131"/>
      <c r="E492" s="131"/>
      <c r="F492" s="131"/>
      <c r="G492" s="131"/>
      <c r="H492" s="131"/>
      <c r="I492" s="131"/>
      <c r="J492" s="131"/>
      <c r="K492" s="130"/>
      <c r="L492" s="130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</row>
    <row r="493" spans="1:25" ht="14.25" customHeight="1">
      <c r="A493" s="131"/>
      <c r="B493" s="131"/>
      <c r="C493" s="131"/>
      <c r="D493" s="131"/>
      <c r="E493" s="131"/>
      <c r="F493" s="131"/>
      <c r="G493" s="131"/>
      <c r="H493" s="131"/>
      <c r="I493" s="131"/>
      <c r="J493" s="131"/>
      <c r="K493" s="130"/>
      <c r="L493" s="130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</row>
    <row r="494" spans="1:25" ht="14.25" customHeight="1">
      <c r="A494" s="131"/>
      <c r="B494" s="131"/>
      <c r="C494" s="131"/>
      <c r="D494" s="131"/>
      <c r="E494" s="131"/>
      <c r="F494" s="131"/>
      <c r="G494" s="131"/>
      <c r="H494" s="131"/>
      <c r="I494" s="131"/>
      <c r="J494" s="131"/>
      <c r="K494" s="130"/>
      <c r="L494" s="130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</row>
    <row r="495" spans="1:25" ht="14.25" customHeight="1">
      <c r="A495" s="131"/>
      <c r="B495" s="131"/>
      <c r="C495" s="131"/>
      <c r="D495" s="131"/>
      <c r="E495" s="131"/>
      <c r="F495" s="131"/>
      <c r="G495" s="131"/>
      <c r="H495" s="131"/>
      <c r="I495" s="131"/>
      <c r="J495" s="131"/>
      <c r="K495" s="130"/>
      <c r="L495" s="130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</row>
    <row r="496" spans="1:25" ht="14.25" customHeight="1">
      <c r="A496" s="131"/>
      <c r="B496" s="131"/>
      <c r="C496" s="131"/>
      <c r="D496" s="131"/>
      <c r="E496" s="131"/>
      <c r="F496" s="131"/>
      <c r="G496" s="131"/>
      <c r="H496" s="131"/>
      <c r="I496" s="131"/>
      <c r="J496" s="131"/>
      <c r="K496" s="130"/>
      <c r="L496" s="130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</row>
    <row r="497" spans="1:25" ht="14.25" customHeight="1">
      <c r="A497" s="131"/>
      <c r="B497" s="131"/>
      <c r="C497" s="131"/>
      <c r="D497" s="131"/>
      <c r="E497" s="131"/>
      <c r="F497" s="131"/>
      <c r="G497" s="131"/>
      <c r="H497" s="131"/>
      <c r="I497" s="131"/>
      <c r="J497" s="131"/>
      <c r="K497" s="130"/>
      <c r="L497" s="130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</row>
    <row r="498" spans="1:25" ht="14.25" customHeight="1">
      <c r="A498" s="131"/>
      <c r="B498" s="131"/>
      <c r="C498" s="131"/>
      <c r="D498" s="131"/>
      <c r="E498" s="131"/>
      <c r="F498" s="131"/>
      <c r="G498" s="131"/>
      <c r="H498" s="131"/>
      <c r="I498" s="131"/>
      <c r="J498" s="131"/>
      <c r="K498" s="130"/>
      <c r="L498" s="130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</row>
    <row r="499" spans="1:25" ht="14.25" customHeight="1">
      <c r="A499" s="131"/>
      <c r="B499" s="131"/>
      <c r="C499" s="131"/>
      <c r="D499" s="131"/>
      <c r="E499" s="131"/>
      <c r="F499" s="131"/>
      <c r="G499" s="131"/>
      <c r="H499" s="131"/>
      <c r="I499" s="131"/>
      <c r="J499" s="131"/>
      <c r="K499" s="130"/>
      <c r="L499" s="130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</row>
    <row r="500" spans="1:25" ht="14.25" customHeight="1">
      <c r="A500" s="131"/>
      <c r="B500" s="131"/>
      <c r="C500" s="131"/>
      <c r="D500" s="131"/>
      <c r="E500" s="131"/>
      <c r="F500" s="131"/>
      <c r="G500" s="131"/>
      <c r="H500" s="131"/>
      <c r="I500" s="131"/>
      <c r="J500" s="131"/>
      <c r="K500" s="130"/>
      <c r="L500" s="130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</row>
    <row r="501" spans="1:25" ht="14.25" customHeight="1">
      <c r="A501" s="131"/>
      <c r="B501" s="131"/>
      <c r="C501" s="131"/>
      <c r="D501" s="131"/>
      <c r="E501" s="131"/>
      <c r="F501" s="131"/>
      <c r="G501" s="131"/>
      <c r="H501" s="131"/>
      <c r="I501" s="131"/>
      <c r="J501" s="131"/>
      <c r="K501" s="130"/>
      <c r="L501" s="130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</row>
    <row r="502" spans="1:25" ht="14.25" customHeight="1">
      <c r="A502" s="131"/>
      <c r="B502" s="131"/>
      <c r="C502" s="131"/>
      <c r="D502" s="131"/>
      <c r="E502" s="131"/>
      <c r="F502" s="131"/>
      <c r="G502" s="131"/>
      <c r="H502" s="131"/>
      <c r="I502" s="131"/>
      <c r="J502" s="131"/>
      <c r="K502" s="130"/>
      <c r="L502" s="130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</row>
    <row r="503" spans="1:25" ht="14.25" customHeight="1">
      <c r="A503" s="131"/>
      <c r="B503" s="131"/>
      <c r="C503" s="131"/>
      <c r="D503" s="131"/>
      <c r="E503" s="131"/>
      <c r="F503" s="131"/>
      <c r="G503" s="131"/>
      <c r="H503" s="131"/>
      <c r="I503" s="131"/>
      <c r="J503" s="131"/>
      <c r="K503" s="130"/>
      <c r="L503" s="130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</row>
    <row r="504" spans="1:25" ht="14.25" customHeight="1">
      <c r="A504" s="131"/>
      <c r="B504" s="131"/>
      <c r="C504" s="131"/>
      <c r="D504" s="131"/>
      <c r="E504" s="131"/>
      <c r="F504" s="131"/>
      <c r="G504" s="131"/>
      <c r="H504" s="131"/>
      <c r="I504" s="131"/>
      <c r="J504" s="131"/>
      <c r="K504" s="130"/>
      <c r="L504" s="130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</row>
    <row r="505" spans="1:25" ht="14.25" customHeight="1">
      <c r="A505" s="131"/>
      <c r="B505" s="131"/>
      <c r="C505" s="131"/>
      <c r="D505" s="131"/>
      <c r="E505" s="131"/>
      <c r="F505" s="131"/>
      <c r="G505" s="131"/>
      <c r="H505" s="131"/>
      <c r="I505" s="131"/>
      <c r="J505" s="131"/>
      <c r="K505" s="130"/>
      <c r="L505" s="130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</row>
    <row r="506" spans="1:25" ht="14.25" customHeight="1">
      <c r="A506" s="131"/>
      <c r="B506" s="131"/>
      <c r="C506" s="131"/>
      <c r="D506" s="131"/>
      <c r="E506" s="131"/>
      <c r="F506" s="131"/>
      <c r="G506" s="131"/>
      <c r="H506" s="131"/>
      <c r="I506" s="131"/>
      <c r="J506" s="131"/>
      <c r="K506" s="130"/>
      <c r="L506" s="130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</row>
    <row r="507" spans="1:25" ht="14.25" customHeight="1">
      <c r="A507" s="131"/>
      <c r="B507" s="131"/>
      <c r="C507" s="131"/>
      <c r="D507" s="131"/>
      <c r="E507" s="131"/>
      <c r="F507" s="131"/>
      <c r="G507" s="131"/>
      <c r="H507" s="131"/>
      <c r="I507" s="131"/>
      <c r="J507" s="131"/>
      <c r="K507" s="130"/>
      <c r="L507" s="130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</row>
    <row r="508" spans="1:25" ht="14.25" customHeight="1">
      <c r="A508" s="131"/>
      <c r="B508" s="131"/>
      <c r="C508" s="131"/>
      <c r="D508" s="131"/>
      <c r="E508" s="131"/>
      <c r="F508" s="131"/>
      <c r="G508" s="131"/>
      <c r="H508" s="131"/>
      <c r="I508" s="131"/>
      <c r="J508" s="131"/>
      <c r="K508" s="130"/>
      <c r="L508" s="130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</row>
    <row r="509" spans="1:25" ht="14.25" customHeight="1">
      <c r="A509" s="131"/>
      <c r="B509" s="131"/>
      <c r="C509" s="131"/>
      <c r="D509" s="131"/>
      <c r="E509" s="131"/>
      <c r="F509" s="131"/>
      <c r="G509" s="131"/>
      <c r="H509" s="131"/>
      <c r="I509" s="131"/>
      <c r="J509" s="131"/>
      <c r="K509" s="130"/>
      <c r="L509" s="130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</row>
    <row r="510" spans="1:25" ht="14.25" customHeight="1">
      <c r="A510" s="131"/>
      <c r="B510" s="131"/>
      <c r="C510" s="131"/>
      <c r="D510" s="131"/>
      <c r="E510" s="131"/>
      <c r="F510" s="131"/>
      <c r="G510" s="131"/>
      <c r="H510" s="131"/>
      <c r="I510" s="131"/>
      <c r="J510" s="131"/>
      <c r="K510" s="130"/>
      <c r="L510" s="130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</row>
    <row r="511" spans="1:25" ht="14.25" customHeight="1">
      <c r="A511" s="131"/>
      <c r="B511" s="131"/>
      <c r="C511" s="131"/>
      <c r="D511" s="131"/>
      <c r="E511" s="131"/>
      <c r="F511" s="131"/>
      <c r="G511" s="131"/>
      <c r="H511" s="131"/>
      <c r="I511" s="131"/>
      <c r="J511" s="131"/>
      <c r="K511" s="130"/>
      <c r="L511" s="130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</row>
    <row r="512" spans="1:25" ht="14.25" customHeight="1">
      <c r="A512" s="131"/>
      <c r="B512" s="131"/>
      <c r="C512" s="131"/>
      <c r="D512" s="131"/>
      <c r="E512" s="131"/>
      <c r="F512" s="131"/>
      <c r="G512" s="131"/>
      <c r="H512" s="131"/>
      <c r="I512" s="131"/>
      <c r="J512" s="131"/>
      <c r="K512" s="130"/>
      <c r="L512" s="130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</row>
    <row r="513" spans="1:25" ht="14.25" customHeight="1">
      <c r="A513" s="131"/>
      <c r="B513" s="131"/>
      <c r="C513" s="131"/>
      <c r="D513" s="131"/>
      <c r="E513" s="131"/>
      <c r="F513" s="131"/>
      <c r="G513" s="131"/>
      <c r="H513" s="131"/>
      <c r="I513" s="131"/>
      <c r="J513" s="131"/>
      <c r="K513" s="130"/>
      <c r="L513" s="130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</row>
    <row r="514" spans="1:25" ht="14.25" customHeight="1">
      <c r="A514" s="131"/>
      <c r="B514" s="131"/>
      <c r="C514" s="131"/>
      <c r="D514" s="131"/>
      <c r="E514" s="131"/>
      <c r="F514" s="131"/>
      <c r="G514" s="131"/>
      <c r="H514" s="131"/>
      <c r="I514" s="131"/>
      <c r="J514" s="131"/>
      <c r="K514" s="130"/>
      <c r="L514" s="130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</row>
    <row r="515" spans="1:25" ht="14.25" customHeight="1">
      <c r="A515" s="131"/>
      <c r="B515" s="131"/>
      <c r="C515" s="131"/>
      <c r="D515" s="131"/>
      <c r="E515" s="131"/>
      <c r="F515" s="131"/>
      <c r="G515" s="131"/>
      <c r="H515" s="131"/>
      <c r="I515" s="131"/>
      <c r="J515" s="131"/>
      <c r="K515" s="130"/>
      <c r="L515" s="130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</row>
    <row r="516" spans="1:25" ht="14.25" customHeight="1">
      <c r="A516" s="131"/>
      <c r="B516" s="131"/>
      <c r="C516" s="131"/>
      <c r="D516" s="131"/>
      <c r="E516" s="131"/>
      <c r="F516" s="131"/>
      <c r="G516" s="131"/>
      <c r="H516" s="131"/>
      <c r="I516" s="131"/>
      <c r="J516" s="131"/>
      <c r="K516" s="130"/>
      <c r="L516" s="130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</row>
    <row r="517" spans="1:25" ht="14.25" customHeight="1">
      <c r="A517" s="131"/>
      <c r="B517" s="131"/>
      <c r="C517" s="131"/>
      <c r="D517" s="131"/>
      <c r="E517" s="131"/>
      <c r="F517" s="131"/>
      <c r="G517" s="131"/>
      <c r="H517" s="131"/>
      <c r="I517" s="131"/>
      <c r="J517" s="131"/>
      <c r="K517" s="130"/>
      <c r="L517" s="130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</row>
    <row r="518" spans="1:25" ht="14.25" customHeight="1">
      <c r="A518" s="131"/>
      <c r="B518" s="131"/>
      <c r="C518" s="131"/>
      <c r="D518" s="131"/>
      <c r="E518" s="131"/>
      <c r="F518" s="131"/>
      <c r="G518" s="131"/>
      <c r="H518" s="131"/>
      <c r="I518" s="131"/>
      <c r="J518" s="131"/>
      <c r="K518" s="130"/>
      <c r="L518" s="130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</row>
    <row r="519" spans="1:25" ht="14.25" customHeight="1">
      <c r="A519" s="131"/>
      <c r="B519" s="131"/>
      <c r="C519" s="131"/>
      <c r="D519" s="131"/>
      <c r="E519" s="131"/>
      <c r="F519" s="131"/>
      <c r="G519" s="131"/>
      <c r="H519" s="131"/>
      <c r="I519" s="131"/>
      <c r="J519" s="131"/>
      <c r="K519" s="130"/>
      <c r="L519" s="130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</row>
    <row r="520" spans="1:25" ht="14.25" customHeight="1">
      <c r="A520" s="131"/>
      <c r="B520" s="131"/>
      <c r="C520" s="131"/>
      <c r="D520" s="131"/>
      <c r="E520" s="131"/>
      <c r="F520" s="131"/>
      <c r="G520" s="131"/>
      <c r="H520" s="131"/>
      <c r="I520" s="131"/>
      <c r="J520" s="131"/>
      <c r="K520" s="130"/>
      <c r="L520" s="130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</row>
    <row r="521" spans="1:25" ht="14.25" customHeight="1">
      <c r="A521" s="131"/>
      <c r="B521" s="131"/>
      <c r="C521" s="131"/>
      <c r="D521" s="131"/>
      <c r="E521" s="131"/>
      <c r="F521" s="131"/>
      <c r="G521" s="131"/>
      <c r="H521" s="131"/>
      <c r="I521" s="131"/>
      <c r="J521" s="131"/>
      <c r="K521" s="130"/>
      <c r="L521" s="130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</row>
    <row r="522" spans="1:25" ht="14.25" customHeight="1">
      <c r="A522" s="131"/>
      <c r="B522" s="131"/>
      <c r="C522" s="131"/>
      <c r="D522" s="131"/>
      <c r="E522" s="131"/>
      <c r="F522" s="131"/>
      <c r="G522" s="131"/>
      <c r="H522" s="131"/>
      <c r="I522" s="131"/>
      <c r="J522" s="131"/>
      <c r="K522" s="130"/>
      <c r="L522" s="130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</row>
    <row r="523" spans="1:25" ht="14.25" customHeight="1">
      <c r="A523" s="131"/>
      <c r="B523" s="131"/>
      <c r="C523" s="131"/>
      <c r="D523" s="131"/>
      <c r="E523" s="131"/>
      <c r="F523" s="131"/>
      <c r="G523" s="131"/>
      <c r="H523" s="131"/>
      <c r="I523" s="131"/>
      <c r="J523" s="131"/>
      <c r="K523" s="130"/>
      <c r="L523" s="130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</row>
    <row r="524" spans="1:25" ht="14.25" customHeight="1">
      <c r="A524" s="131"/>
      <c r="B524" s="131"/>
      <c r="C524" s="131"/>
      <c r="D524" s="131"/>
      <c r="E524" s="131"/>
      <c r="F524" s="131"/>
      <c r="G524" s="131"/>
      <c r="H524" s="131"/>
      <c r="I524" s="131"/>
      <c r="J524" s="131"/>
      <c r="K524" s="130"/>
      <c r="L524" s="130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</row>
    <row r="525" spans="1:25" ht="14.25" customHeight="1">
      <c r="A525" s="131"/>
      <c r="B525" s="131"/>
      <c r="C525" s="131"/>
      <c r="D525" s="131"/>
      <c r="E525" s="131"/>
      <c r="F525" s="131"/>
      <c r="G525" s="131"/>
      <c r="H525" s="131"/>
      <c r="I525" s="131"/>
      <c r="J525" s="131"/>
      <c r="K525" s="130"/>
      <c r="L525" s="130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</row>
    <row r="526" spans="1:25" ht="14.25" customHeight="1">
      <c r="A526" s="131"/>
      <c r="B526" s="131"/>
      <c r="C526" s="131"/>
      <c r="D526" s="131"/>
      <c r="E526" s="131"/>
      <c r="F526" s="131"/>
      <c r="G526" s="131"/>
      <c r="H526" s="131"/>
      <c r="I526" s="131"/>
      <c r="J526" s="131"/>
      <c r="K526" s="130"/>
      <c r="L526" s="130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</row>
    <row r="527" spans="1:25" ht="14.25" customHeight="1">
      <c r="A527" s="131"/>
      <c r="B527" s="131"/>
      <c r="C527" s="131"/>
      <c r="D527" s="131"/>
      <c r="E527" s="131"/>
      <c r="F527" s="131"/>
      <c r="G527" s="131"/>
      <c r="H527" s="131"/>
      <c r="I527" s="131"/>
      <c r="J527" s="131"/>
      <c r="K527" s="130"/>
      <c r="L527" s="130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</row>
    <row r="528" spans="1:25" ht="14.25" customHeight="1">
      <c r="A528" s="131"/>
      <c r="B528" s="131"/>
      <c r="C528" s="131"/>
      <c r="D528" s="131"/>
      <c r="E528" s="131"/>
      <c r="F528" s="131"/>
      <c r="G528" s="131"/>
      <c r="H528" s="131"/>
      <c r="I528" s="131"/>
      <c r="J528" s="131"/>
      <c r="K528" s="130"/>
      <c r="L528" s="130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</row>
    <row r="529" spans="1:25" ht="14.25" customHeight="1">
      <c r="A529" s="131"/>
      <c r="B529" s="131"/>
      <c r="C529" s="131"/>
      <c r="D529" s="131"/>
      <c r="E529" s="131"/>
      <c r="F529" s="131"/>
      <c r="G529" s="131"/>
      <c r="H529" s="131"/>
      <c r="I529" s="131"/>
      <c r="J529" s="131"/>
      <c r="K529" s="130"/>
      <c r="L529" s="130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</row>
    <row r="530" spans="1:25" ht="14.25" customHeight="1">
      <c r="A530" s="131"/>
      <c r="B530" s="131"/>
      <c r="C530" s="131"/>
      <c r="D530" s="131"/>
      <c r="E530" s="131"/>
      <c r="F530" s="131"/>
      <c r="G530" s="131"/>
      <c r="H530" s="131"/>
      <c r="I530" s="131"/>
      <c r="J530" s="131"/>
      <c r="K530" s="130"/>
      <c r="L530" s="130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</row>
    <row r="531" spans="1:25" ht="14.25" customHeight="1">
      <c r="A531" s="131"/>
      <c r="B531" s="131"/>
      <c r="C531" s="131"/>
      <c r="D531" s="131"/>
      <c r="E531" s="131"/>
      <c r="F531" s="131"/>
      <c r="G531" s="131"/>
      <c r="H531" s="131"/>
      <c r="I531" s="131"/>
      <c r="J531" s="131"/>
      <c r="K531" s="130"/>
      <c r="L531" s="130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</row>
    <row r="532" spans="1:25" ht="14.25" customHeight="1">
      <c r="A532" s="131"/>
      <c r="B532" s="131"/>
      <c r="C532" s="131"/>
      <c r="D532" s="131"/>
      <c r="E532" s="131"/>
      <c r="F532" s="131"/>
      <c r="G532" s="131"/>
      <c r="H532" s="131"/>
      <c r="I532" s="131"/>
      <c r="J532" s="131"/>
      <c r="K532" s="130"/>
      <c r="L532" s="130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</row>
    <row r="533" spans="1:25" ht="14.25" customHeight="1">
      <c r="A533" s="131"/>
      <c r="B533" s="131"/>
      <c r="C533" s="131"/>
      <c r="D533" s="131"/>
      <c r="E533" s="131"/>
      <c r="F533" s="131"/>
      <c r="G533" s="131"/>
      <c r="H533" s="131"/>
      <c r="I533" s="131"/>
      <c r="J533" s="131"/>
      <c r="K533" s="130"/>
      <c r="L533" s="130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</row>
    <row r="534" spans="1:25" ht="14.25" customHeight="1">
      <c r="A534" s="131"/>
      <c r="B534" s="131"/>
      <c r="C534" s="131"/>
      <c r="D534" s="131"/>
      <c r="E534" s="131"/>
      <c r="F534" s="131"/>
      <c r="G534" s="131"/>
      <c r="H534" s="131"/>
      <c r="I534" s="131"/>
      <c r="J534" s="131"/>
      <c r="K534" s="130"/>
      <c r="L534" s="130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</row>
    <row r="535" spans="1:25" ht="14.25" customHeight="1">
      <c r="A535" s="131"/>
      <c r="B535" s="131"/>
      <c r="C535" s="131"/>
      <c r="D535" s="131"/>
      <c r="E535" s="131"/>
      <c r="F535" s="131"/>
      <c r="G535" s="131"/>
      <c r="H535" s="131"/>
      <c r="I535" s="131"/>
      <c r="J535" s="131"/>
      <c r="K535" s="130"/>
      <c r="L535" s="130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</row>
    <row r="536" spans="1:25" ht="14.25" customHeight="1">
      <c r="A536" s="131"/>
      <c r="B536" s="131"/>
      <c r="C536" s="131"/>
      <c r="D536" s="131"/>
      <c r="E536" s="131"/>
      <c r="F536" s="131"/>
      <c r="G536" s="131"/>
      <c r="H536" s="131"/>
      <c r="I536" s="131"/>
      <c r="J536" s="131"/>
      <c r="K536" s="130"/>
      <c r="L536" s="130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</row>
    <row r="537" spans="1:25" ht="14.25" customHeight="1">
      <c r="A537" s="131"/>
      <c r="B537" s="131"/>
      <c r="C537" s="131"/>
      <c r="D537" s="131"/>
      <c r="E537" s="131"/>
      <c r="F537" s="131"/>
      <c r="G537" s="131"/>
      <c r="H537" s="131"/>
      <c r="I537" s="131"/>
      <c r="J537" s="131"/>
      <c r="K537" s="130"/>
      <c r="L537" s="130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</row>
    <row r="538" spans="1:25" ht="14.25" customHeight="1">
      <c r="A538" s="131"/>
      <c r="B538" s="131"/>
      <c r="C538" s="131"/>
      <c r="D538" s="131"/>
      <c r="E538" s="131"/>
      <c r="F538" s="131"/>
      <c r="G538" s="131"/>
      <c r="H538" s="131"/>
      <c r="I538" s="131"/>
      <c r="J538" s="131"/>
      <c r="K538" s="130"/>
      <c r="L538" s="130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</row>
    <row r="539" spans="1:25" ht="14.25" customHeight="1">
      <c r="A539" s="131"/>
      <c r="B539" s="131"/>
      <c r="C539" s="131"/>
      <c r="D539" s="131"/>
      <c r="E539" s="131"/>
      <c r="F539" s="131"/>
      <c r="G539" s="131"/>
      <c r="H539" s="131"/>
      <c r="I539" s="131"/>
      <c r="J539" s="131"/>
      <c r="K539" s="130"/>
      <c r="L539" s="130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</row>
    <row r="540" spans="1:25" ht="14.25" customHeight="1">
      <c r="A540" s="131"/>
      <c r="B540" s="131"/>
      <c r="C540" s="131"/>
      <c r="D540" s="131"/>
      <c r="E540" s="131"/>
      <c r="F540" s="131"/>
      <c r="G540" s="131"/>
      <c r="H540" s="131"/>
      <c r="I540" s="131"/>
      <c r="J540" s="131"/>
      <c r="K540" s="130"/>
      <c r="L540" s="130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</row>
    <row r="541" spans="1:25" ht="14.25" customHeight="1">
      <c r="A541" s="131"/>
      <c r="B541" s="131"/>
      <c r="C541" s="131"/>
      <c r="D541" s="131"/>
      <c r="E541" s="131"/>
      <c r="F541" s="131"/>
      <c r="G541" s="131"/>
      <c r="H541" s="131"/>
      <c r="I541" s="131"/>
      <c r="J541" s="131"/>
      <c r="K541" s="130"/>
      <c r="L541" s="130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</row>
    <row r="542" spans="1:25" ht="14.25" customHeight="1">
      <c r="A542" s="131"/>
      <c r="B542" s="131"/>
      <c r="C542" s="131"/>
      <c r="D542" s="131"/>
      <c r="E542" s="131"/>
      <c r="F542" s="131"/>
      <c r="G542" s="131"/>
      <c r="H542" s="131"/>
      <c r="I542" s="131"/>
      <c r="J542" s="131"/>
      <c r="K542" s="130"/>
      <c r="L542" s="130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</row>
    <row r="543" spans="1:25" ht="14.25" customHeight="1">
      <c r="A543" s="131"/>
      <c r="B543" s="131"/>
      <c r="C543" s="131"/>
      <c r="D543" s="131"/>
      <c r="E543" s="131"/>
      <c r="F543" s="131"/>
      <c r="G543" s="131"/>
      <c r="H543" s="131"/>
      <c r="I543" s="131"/>
      <c r="J543" s="131"/>
      <c r="K543" s="130"/>
      <c r="L543" s="130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</row>
    <row r="544" spans="1:25" ht="14.25" customHeight="1">
      <c r="A544" s="131"/>
      <c r="B544" s="131"/>
      <c r="C544" s="131"/>
      <c r="D544" s="131"/>
      <c r="E544" s="131"/>
      <c r="F544" s="131"/>
      <c r="G544" s="131"/>
      <c r="H544" s="131"/>
      <c r="I544" s="131"/>
      <c r="J544" s="131"/>
      <c r="K544" s="130"/>
      <c r="L544" s="130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</row>
    <row r="545" spans="1:25" ht="14.25" customHeight="1">
      <c r="A545" s="131"/>
      <c r="B545" s="131"/>
      <c r="C545" s="131"/>
      <c r="D545" s="131"/>
      <c r="E545" s="131"/>
      <c r="F545" s="131"/>
      <c r="G545" s="131"/>
      <c r="H545" s="131"/>
      <c r="I545" s="131"/>
      <c r="J545" s="131"/>
      <c r="K545" s="130"/>
      <c r="L545" s="130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</row>
    <row r="546" spans="1:25" ht="14.25" customHeight="1">
      <c r="A546" s="131"/>
      <c r="B546" s="131"/>
      <c r="C546" s="131"/>
      <c r="D546" s="131"/>
      <c r="E546" s="131"/>
      <c r="F546" s="131"/>
      <c r="G546" s="131"/>
      <c r="H546" s="131"/>
      <c r="I546" s="131"/>
      <c r="J546" s="131"/>
      <c r="K546" s="130"/>
      <c r="L546" s="130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</row>
    <row r="547" spans="1:25" ht="14.25" customHeight="1">
      <c r="A547" s="131"/>
      <c r="B547" s="131"/>
      <c r="C547" s="131"/>
      <c r="D547" s="131"/>
      <c r="E547" s="131"/>
      <c r="F547" s="131"/>
      <c r="G547" s="131"/>
      <c r="H547" s="131"/>
      <c r="I547" s="131"/>
      <c r="J547" s="131"/>
      <c r="K547" s="130"/>
      <c r="L547" s="130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</row>
    <row r="548" spans="1:25" ht="14.25" customHeight="1">
      <c r="A548" s="131"/>
      <c r="B548" s="131"/>
      <c r="C548" s="131"/>
      <c r="D548" s="131"/>
      <c r="E548" s="131"/>
      <c r="F548" s="131"/>
      <c r="G548" s="131"/>
      <c r="H548" s="131"/>
      <c r="I548" s="131"/>
      <c r="J548" s="131"/>
      <c r="K548" s="130"/>
      <c r="L548" s="130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</row>
    <row r="549" spans="1:25" ht="14.25" customHeight="1">
      <c r="A549" s="131"/>
      <c r="B549" s="131"/>
      <c r="C549" s="131"/>
      <c r="D549" s="131"/>
      <c r="E549" s="131"/>
      <c r="F549" s="131"/>
      <c r="G549" s="131"/>
      <c r="H549" s="131"/>
      <c r="I549" s="131"/>
      <c r="J549" s="131"/>
      <c r="K549" s="130"/>
      <c r="L549" s="130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</row>
    <row r="550" spans="1:25" ht="14.25" customHeight="1">
      <c r="A550" s="131"/>
      <c r="B550" s="131"/>
      <c r="C550" s="131"/>
      <c r="D550" s="131"/>
      <c r="E550" s="131"/>
      <c r="F550" s="131"/>
      <c r="G550" s="131"/>
      <c r="H550" s="131"/>
      <c r="I550" s="131"/>
      <c r="J550" s="131"/>
      <c r="K550" s="130"/>
      <c r="L550" s="130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</row>
    <row r="551" spans="1:25" ht="14.25" customHeight="1">
      <c r="A551" s="131"/>
      <c r="B551" s="131"/>
      <c r="C551" s="131"/>
      <c r="D551" s="131"/>
      <c r="E551" s="131"/>
      <c r="F551" s="131"/>
      <c r="G551" s="131"/>
      <c r="H551" s="131"/>
      <c r="I551" s="131"/>
      <c r="J551" s="131"/>
      <c r="K551" s="130"/>
      <c r="L551" s="130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</row>
    <row r="552" spans="1:25" ht="14.25" customHeight="1">
      <c r="A552" s="131"/>
      <c r="B552" s="131"/>
      <c r="C552" s="131"/>
      <c r="D552" s="131"/>
      <c r="E552" s="131"/>
      <c r="F552" s="131"/>
      <c r="G552" s="131"/>
      <c r="H552" s="131"/>
      <c r="I552" s="131"/>
      <c r="J552" s="131"/>
      <c r="K552" s="130"/>
      <c r="L552" s="130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</row>
    <row r="553" spans="1:25" ht="14.25" customHeight="1">
      <c r="A553" s="131"/>
      <c r="B553" s="131"/>
      <c r="C553" s="131"/>
      <c r="D553" s="131"/>
      <c r="E553" s="131"/>
      <c r="F553" s="131"/>
      <c r="G553" s="131"/>
      <c r="H553" s="131"/>
      <c r="I553" s="131"/>
      <c r="J553" s="131"/>
      <c r="K553" s="130"/>
      <c r="L553" s="130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</row>
    <row r="554" spans="1:25" ht="14.25" customHeight="1">
      <c r="A554" s="131"/>
      <c r="B554" s="131"/>
      <c r="C554" s="131"/>
      <c r="D554" s="131"/>
      <c r="E554" s="131"/>
      <c r="F554" s="131"/>
      <c r="G554" s="131"/>
      <c r="H554" s="131"/>
      <c r="I554" s="131"/>
      <c r="J554" s="131"/>
      <c r="K554" s="130"/>
      <c r="L554" s="130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</row>
    <row r="555" spans="1:25" ht="14.25" customHeight="1">
      <c r="A555" s="131"/>
      <c r="B555" s="131"/>
      <c r="C555" s="131"/>
      <c r="D555" s="131"/>
      <c r="E555" s="131"/>
      <c r="F555" s="131"/>
      <c r="G555" s="131"/>
      <c r="H555" s="131"/>
      <c r="I555" s="131"/>
      <c r="J555" s="131"/>
      <c r="K555" s="130"/>
      <c r="L555" s="130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</row>
    <row r="556" spans="1:25" ht="14.25" customHeight="1">
      <c r="A556" s="131"/>
      <c r="B556" s="131"/>
      <c r="C556" s="131"/>
      <c r="D556" s="131"/>
      <c r="E556" s="131"/>
      <c r="F556" s="131"/>
      <c r="G556" s="131"/>
      <c r="H556" s="131"/>
      <c r="I556" s="131"/>
      <c r="J556" s="131"/>
      <c r="K556" s="130"/>
      <c r="L556" s="130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</row>
    <row r="557" spans="1:25" ht="14.25" customHeight="1">
      <c r="A557" s="131"/>
      <c r="B557" s="131"/>
      <c r="C557" s="131"/>
      <c r="D557" s="131"/>
      <c r="E557" s="131"/>
      <c r="F557" s="131"/>
      <c r="G557" s="131"/>
      <c r="H557" s="131"/>
      <c r="I557" s="131"/>
      <c r="J557" s="131"/>
      <c r="K557" s="130"/>
      <c r="L557" s="130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</row>
    <row r="558" spans="1:25" ht="14.25" customHeight="1">
      <c r="A558" s="131"/>
      <c r="B558" s="131"/>
      <c r="C558" s="131"/>
      <c r="D558" s="131"/>
      <c r="E558" s="131"/>
      <c r="F558" s="131"/>
      <c r="G558" s="131"/>
      <c r="H558" s="131"/>
      <c r="I558" s="131"/>
      <c r="J558" s="131"/>
      <c r="K558" s="130"/>
      <c r="L558" s="130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</row>
    <row r="559" spans="1:25" ht="14.25" customHeight="1">
      <c r="A559" s="131"/>
      <c r="B559" s="131"/>
      <c r="C559" s="131"/>
      <c r="D559" s="131"/>
      <c r="E559" s="131"/>
      <c r="F559" s="131"/>
      <c r="G559" s="131"/>
      <c r="H559" s="131"/>
      <c r="I559" s="131"/>
      <c r="J559" s="131"/>
      <c r="K559" s="130"/>
      <c r="L559" s="130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</row>
    <row r="560" spans="1:25" ht="14.25" customHeight="1">
      <c r="A560" s="131"/>
      <c r="B560" s="131"/>
      <c r="C560" s="131"/>
      <c r="D560" s="131"/>
      <c r="E560" s="131"/>
      <c r="F560" s="131"/>
      <c r="G560" s="131"/>
      <c r="H560" s="131"/>
      <c r="I560" s="131"/>
      <c r="J560" s="131"/>
      <c r="K560" s="130"/>
      <c r="L560" s="130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</row>
    <row r="561" spans="1:25" ht="14.25" customHeight="1">
      <c r="A561" s="131"/>
      <c r="B561" s="131"/>
      <c r="C561" s="131"/>
      <c r="D561" s="131"/>
      <c r="E561" s="131"/>
      <c r="F561" s="131"/>
      <c r="G561" s="131"/>
      <c r="H561" s="131"/>
      <c r="I561" s="131"/>
      <c r="J561" s="131"/>
      <c r="K561" s="130"/>
      <c r="L561" s="130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</row>
    <row r="562" spans="1:25" ht="14.25" customHeight="1">
      <c r="A562" s="131"/>
      <c r="B562" s="131"/>
      <c r="C562" s="131"/>
      <c r="D562" s="131"/>
      <c r="E562" s="131"/>
      <c r="F562" s="131"/>
      <c r="G562" s="131"/>
      <c r="H562" s="131"/>
      <c r="I562" s="131"/>
      <c r="J562" s="131"/>
      <c r="K562" s="130"/>
      <c r="L562" s="130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</row>
    <row r="563" spans="1:25" ht="14.25" customHeight="1">
      <c r="A563" s="131"/>
      <c r="B563" s="131"/>
      <c r="C563" s="131"/>
      <c r="D563" s="131"/>
      <c r="E563" s="131"/>
      <c r="F563" s="131"/>
      <c r="G563" s="131"/>
      <c r="H563" s="131"/>
      <c r="I563" s="131"/>
      <c r="J563" s="131"/>
      <c r="K563" s="130"/>
      <c r="L563" s="130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</row>
    <row r="564" spans="1:25" ht="14.25" customHeight="1">
      <c r="A564" s="131"/>
      <c r="B564" s="131"/>
      <c r="C564" s="131"/>
      <c r="D564" s="131"/>
      <c r="E564" s="131"/>
      <c r="F564" s="131"/>
      <c r="G564" s="131"/>
      <c r="H564" s="131"/>
      <c r="I564" s="131"/>
      <c r="J564" s="131"/>
      <c r="K564" s="130"/>
      <c r="L564" s="130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</row>
    <row r="565" spans="1:25" ht="14.25" customHeight="1">
      <c r="A565" s="131"/>
      <c r="B565" s="131"/>
      <c r="C565" s="131"/>
      <c r="D565" s="131"/>
      <c r="E565" s="131"/>
      <c r="F565" s="131"/>
      <c r="G565" s="131"/>
      <c r="H565" s="131"/>
      <c r="I565" s="131"/>
      <c r="J565" s="131"/>
      <c r="K565" s="130"/>
      <c r="L565" s="130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</row>
    <row r="566" spans="1:25" ht="14.25" customHeight="1">
      <c r="A566" s="131"/>
      <c r="B566" s="131"/>
      <c r="C566" s="131"/>
      <c r="D566" s="131"/>
      <c r="E566" s="131"/>
      <c r="F566" s="131"/>
      <c r="G566" s="131"/>
      <c r="H566" s="131"/>
      <c r="I566" s="131"/>
      <c r="J566" s="131"/>
      <c r="K566" s="130"/>
      <c r="L566" s="130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</row>
    <row r="567" spans="1:25" ht="14.25" customHeight="1">
      <c r="A567" s="131"/>
      <c r="B567" s="131"/>
      <c r="C567" s="131"/>
      <c r="D567" s="131"/>
      <c r="E567" s="131"/>
      <c r="F567" s="131"/>
      <c r="G567" s="131"/>
      <c r="H567" s="131"/>
      <c r="I567" s="131"/>
      <c r="J567" s="131"/>
      <c r="K567" s="130"/>
      <c r="L567" s="130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</row>
    <row r="568" spans="1:25" ht="14.25" customHeight="1">
      <c r="A568" s="131"/>
      <c r="B568" s="131"/>
      <c r="C568" s="131"/>
      <c r="D568" s="131"/>
      <c r="E568" s="131"/>
      <c r="F568" s="131"/>
      <c r="G568" s="131"/>
      <c r="H568" s="131"/>
      <c r="I568" s="131"/>
      <c r="J568" s="131"/>
      <c r="K568" s="130"/>
      <c r="L568" s="130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</row>
    <row r="569" spans="1:25" ht="14.25" customHeight="1">
      <c r="A569" s="131"/>
      <c r="B569" s="131"/>
      <c r="C569" s="131"/>
      <c r="D569" s="131"/>
      <c r="E569" s="131"/>
      <c r="F569" s="131"/>
      <c r="G569" s="131"/>
      <c r="H569" s="131"/>
      <c r="I569" s="131"/>
      <c r="J569" s="131"/>
      <c r="K569" s="130"/>
      <c r="L569" s="130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</row>
    <row r="570" spans="1:25" ht="14.25" customHeight="1">
      <c r="A570" s="131"/>
      <c r="B570" s="131"/>
      <c r="C570" s="131"/>
      <c r="D570" s="131"/>
      <c r="E570" s="131"/>
      <c r="F570" s="131"/>
      <c r="G570" s="131"/>
      <c r="H570" s="131"/>
      <c r="I570" s="131"/>
      <c r="J570" s="131"/>
      <c r="K570" s="130"/>
      <c r="L570" s="130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</row>
    <row r="571" spans="1:25" ht="14.25" customHeight="1">
      <c r="A571" s="131"/>
      <c r="B571" s="131"/>
      <c r="C571" s="131"/>
      <c r="D571" s="131"/>
      <c r="E571" s="131"/>
      <c r="F571" s="131"/>
      <c r="G571" s="131"/>
      <c r="H571" s="131"/>
      <c r="I571" s="131"/>
      <c r="J571" s="131"/>
      <c r="K571" s="130"/>
      <c r="L571" s="130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</row>
    <row r="572" spans="1:25" ht="14.25" customHeight="1">
      <c r="A572" s="131"/>
      <c r="B572" s="131"/>
      <c r="C572" s="131"/>
      <c r="D572" s="131"/>
      <c r="E572" s="131"/>
      <c r="F572" s="131"/>
      <c r="G572" s="131"/>
      <c r="H572" s="131"/>
      <c r="I572" s="131"/>
      <c r="J572" s="131"/>
      <c r="K572" s="130"/>
      <c r="L572" s="130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</row>
    <row r="573" spans="1:25" ht="14.25" customHeight="1">
      <c r="A573" s="131"/>
      <c r="B573" s="131"/>
      <c r="C573" s="131"/>
      <c r="D573" s="131"/>
      <c r="E573" s="131"/>
      <c r="F573" s="131"/>
      <c r="G573" s="131"/>
      <c r="H573" s="131"/>
      <c r="I573" s="131"/>
      <c r="J573" s="131"/>
      <c r="K573" s="130"/>
      <c r="L573" s="130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</row>
    <row r="574" spans="1:25" ht="14.25" customHeight="1">
      <c r="A574" s="131"/>
      <c r="B574" s="131"/>
      <c r="C574" s="131"/>
      <c r="D574" s="131"/>
      <c r="E574" s="131"/>
      <c r="F574" s="131"/>
      <c r="G574" s="131"/>
      <c r="H574" s="131"/>
      <c r="I574" s="131"/>
      <c r="J574" s="131"/>
      <c r="K574" s="130"/>
      <c r="L574" s="130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</row>
    <row r="575" spans="1:25" ht="14.25" customHeight="1">
      <c r="A575" s="131"/>
      <c r="B575" s="131"/>
      <c r="C575" s="131"/>
      <c r="D575" s="131"/>
      <c r="E575" s="131"/>
      <c r="F575" s="131"/>
      <c r="G575" s="131"/>
      <c r="H575" s="131"/>
      <c r="I575" s="131"/>
      <c r="J575" s="131"/>
      <c r="K575" s="130"/>
      <c r="L575" s="130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</row>
    <row r="576" spans="1:25" ht="14.25" customHeight="1">
      <c r="A576" s="131"/>
      <c r="B576" s="131"/>
      <c r="C576" s="131"/>
      <c r="D576" s="131"/>
      <c r="E576" s="131"/>
      <c r="F576" s="131"/>
      <c r="G576" s="131"/>
      <c r="H576" s="131"/>
      <c r="I576" s="131"/>
      <c r="J576" s="131"/>
      <c r="K576" s="130"/>
      <c r="L576" s="130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</row>
    <row r="577" spans="1:25" ht="14.25" customHeight="1">
      <c r="A577" s="131"/>
      <c r="B577" s="131"/>
      <c r="C577" s="131"/>
      <c r="D577" s="131"/>
      <c r="E577" s="131"/>
      <c r="F577" s="131"/>
      <c r="G577" s="131"/>
      <c r="H577" s="131"/>
      <c r="I577" s="131"/>
      <c r="J577" s="131"/>
      <c r="K577" s="130"/>
      <c r="L577" s="130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</row>
    <row r="578" spans="1:25" ht="14.25" customHeight="1">
      <c r="A578" s="131"/>
      <c r="B578" s="131"/>
      <c r="C578" s="131"/>
      <c r="D578" s="131"/>
      <c r="E578" s="131"/>
      <c r="F578" s="131"/>
      <c r="G578" s="131"/>
      <c r="H578" s="131"/>
      <c r="I578" s="131"/>
      <c r="J578" s="131"/>
      <c r="K578" s="130"/>
      <c r="L578" s="130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</row>
    <row r="579" spans="1:25" ht="14.25" customHeight="1">
      <c r="A579" s="131"/>
      <c r="B579" s="131"/>
      <c r="C579" s="131"/>
      <c r="D579" s="131"/>
      <c r="E579" s="131"/>
      <c r="F579" s="131"/>
      <c r="G579" s="131"/>
      <c r="H579" s="131"/>
      <c r="I579" s="131"/>
      <c r="J579" s="131"/>
      <c r="K579" s="130"/>
      <c r="L579" s="130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</row>
    <row r="580" spans="1:25" ht="14.25" customHeight="1">
      <c r="A580" s="131"/>
      <c r="B580" s="131"/>
      <c r="C580" s="131"/>
      <c r="D580" s="131"/>
      <c r="E580" s="131"/>
      <c r="F580" s="131"/>
      <c r="G580" s="131"/>
      <c r="H580" s="131"/>
      <c r="I580" s="131"/>
      <c r="J580" s="131"/>
      <c r="K580" s="130"/>
      <c r="L580" s="130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</row>
    <row r="581" spans="1:25" ht="14.25" customHeight="1">
      <c r="A581" s="131"/>
      <c r="B581" s="131"/>
      <c r="C581" s="131"/>
      <c r="D581" s="131"/>
      <c r="E581" s="131"/>
      <c r="F581" s="131"/>
      <c r="G581" s="131"/>
      <c r="H581" s="131"/>
      <c r="I581" s="131"/>
      <c r="J581" s="131"/>
      <c r="K581" s="130"/>
      <c r="L581" s="130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</row>
    <row r="582" spans="1:25" ht="14.25" customHeight="1">
      <c r="A582" s="131"/>
      <c r="B582" s="131"/>
      <c r="C582" s="131"/>
      <c r="D582" s="131"/>
      <c r="E582" s="131"/>
      <c r="F582" s="131"/>
      <c r="G582" s="131"/>
      <c r="H582" s="131"/>
      <c r="I582" s="131"/>
      <c r="J582" s="131"/>
      <c r="K582" s="130"/>
      <c r="L582" s="130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</row>
    <row r="583" spans="1:25" ht="14.25" customHeight="1">
      <c r="A583" s="131"/>
      <c r="B583" s="131"/>
      <c r="C583" s="131"/>
      <c r="D583" s="131"/>
      <c r="E583" s="131"/>
      <c r="F583" s="131"/>
      <c r="G583" s="131"/>
      <c r="H583" s="131"/>
      <c r="I583" s="131"/>
      <c r="J583" s="131"/>
      <c r="K583" s="130"/>
      <c r="L583" s="130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</row>
    <row r="584" spans="1:25" ht="14.25" customHeight="1">
      <c r="A584" s="131"/>
      <c r="B584" s="131"/>
      <c r="C584" s="131"/>
      <c r="D584" s="131"/>
      <c r="E584" s="131"/>
      <c r="F584" s="131"/>
      <c r="G584" s="131"/>
      <c r="H584" s="131"/>
      <c r="I584" s="131"/>
      <c r="J584" s="131"/>
      <c r="K584" s="130"/>
      <c r="L584" s="130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</row>
    <row r="585" spans="1:25" ht="14.25" customHeight="1">
      <c r="A585" s="131"/>
      <c r="B585" s="131"/>
      <c r="C585" s="131"/>
      <c r="D585" s="131"/>
      <c r="E585" s="131"/>
      <c r="F585" s="131"/>
      <c r="G585" s="131"/>
      <c r="H585" s="131"/>
      <c r="I585" s="131"/>
      <c r="J585" s="131"/>
      <c r="K585" s="130"/>
      <c r="L585" s="130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</row>
    <row r="586" spans="1:25" ht="14.25" customHeight="1">
      <c r="A586" s="131"/>
      <c r="B586" s="131"/>
      <c r="C586" s="131"/>
      <c r="D586" s="131"/>
      <c r="E586" s="131"/>
      <c r="F586" s="131"/>
      <c r="G586" s="131"/>
      <c r="H586" s="131"/>
      <c r="I586" s="131"/>
      <c r="J586" s="131"/>
      <c r="K586" s="130"/>
      <c r="L586" s="130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</row>
    <row r="587" spans="1:25" ht="14.25" customHeight="1">
      <c r="A587" s="131"/>
      <c r="B587" s="131"/>
      <c r="C587" s="131"/>
      <c r="D587" s="131"/>
      <c r="E587" s="131"/>
      <c r="F587" s="131"/>
      <c r="G587" s="131"/>
      <c r="H587" s="131"/>
      <c r="I587" s="131"/>
      <c r="J587" s="131"/>
      <c r="K587" s="130"/>
      <c r="L587" s="130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</row>
    <row r="588" spans="1:25" ht="14.25" customHeight="1">
      <c r="A588" s="131"/>
      <c r="B588" s="131"/>
      <c r="C588" s="131"/>
      <c r="D588" s="131"/>
      <c r="E588" s="131"/>
      <c r="F588" s="131"/>
      <c r="G588" s="131"/>
      <c r="H588" s="131"/>
      <c r="I588" s="131"/>
      <c r="J588" s="131"/>
      <c r="K588" s="130"/>
      <c r="L588" s="130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</row>
    <row r="589" spans="1:25" ht="14.25" customHeight="1">
      <c r="A589" s="131"/>
      <c r="B589" s="131"/>
      <c r="C589" s="131"/>
      <c r="D589" s="131"/>
      <c r="E589" s="131"/>
      <c r="F589" s="131"/>
      <c r="G589" s="131"/>
      <c r="H589" s="131"/>
      <c r="I589" s="131"/>
      <c r="J589" s="131"/>
      <c r="K589" s="130"/>
      <c r="L589" s="130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</row>
    <row r="590" spans="1:25" ht="14.25" customHeight="1">
      <c r="A590" s="131"/>
      <c r="B590" s="131"/>
      <c r="C590" s="131"/>
      <c r="D590" s="131"/>
      <c r="E590" s="131"/>
      <c r="F590" s="131"/>
      <c r="G590" s="131"/>
      <c r="H590" s="131"/>
      <c r="I590" s="131"/>
      <c r="J590" s="131"/>
      <c r="K590" s="130"/>
      <c r="L590" s="130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</row>
    <row r="591" spans="1:25" ht="14.25" customHeight="1">
      <c r="A591" s="131"/>
      <c r="B591" s="131"/>
      <c r="C591" s="131"/>
      <c r="D591" s="131"/>
      <c r="E591" s="131"/>
      <c r="F591" s="131"/>
      <c r="G591" s="131"/>
      <c r="H591" s="131"/>
      <c r="I591" s="131"/>
      <c r="J591" s="131"/>
      <c r="K591" s="130"/>
      <c r="L591" s="130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</row>
    <row r="592" spans="1:25" ht="14.25" customHeight="1">
      <c r="A592" s="131"/>
      <c r="B592" s="131"/>
      <c r="C592" s="131"/>
      <c r="D592" s="131"/>
      <c r="E592" s="131"/>
      <c r="F592" s="131"/>
      <c r="G592" s="131"/>
      <c r="H592" s="131"/>
      <c r="I592" s="131"/>
      <c r="J592" s="131"/>
      <c r="K592" s="130"/>
      <c r="L592" s="130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</row>
    <row r="593" spans="1:25" ht="14.25" customHeight="1">
      <c r="A593" s="131"/>
      <c r="B593" s="131"/>
      <c r="C593" s="131"/>
      <c r="D593" s="131"/>
      <c r="E593" s="131"/>
      <c r="F593" s="131"/>
      <c r="G593" s="131"/>
      <c r="H593" s="131"/>
      <c r="I593" s="131"/>
      <c r="J593" s="131"/>
      <c r="K593" s="130"/>
      <c r="L593" s="130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</row>
    <row r="594" spans="1:25" ht="14.25" customHeight="1">
      <c r="A594" s="131"/>
      <c r="B594" s="131"/>
      <c r="C594" s="131"/>
      <c r="D594" s="131"/>
      <c r="E594" s="131"/>
      <c r="F594" s="131"/>
      <c r="G594" s="131"/>
      <c r="H594" s="131"/>
      <c r="I594" s="131"/>
      <c r="J594" s="131"/>
      <c r="K594" s="130"/>
      <c r="L594" s="130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</row>
    <row r="595" spans="1:25" ht="14.25" customHeight="1">
      <c r="A595" s="131"/>
      <c r="B595" s="131"/>
      <c r="C595" s="131"/>
      <c r="D595" s="131"/>
      <c r="E595" s="131"/>
      <c r="F595" s="131"/>
      <c r="G595" s="131"/>
      <c r="H595" s="131"/>
      <c r="I595" s="131"/>
      <c r="J595" s="131"/>
      <c r="K595" s="130"/>
      <c r="L595" s="130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</row>
    <row r="596" spans="1:25" ht="14.25" customHeight="1">
      <c r="A596" s="131"/>
      <c r="B596" s="131"/>
      <c r="C596" s="131"/>
      <c r="D596" s="131"/>
      <c r="E596" s="131"/>
      <c r="F596" s="131"/>
      <c r="G596" s="131"/>
      <c r="H596" s="131"/>
      <c r="I596" s="131"/>
      <c r="J596" s="131"/>
      <c r="K596" s="130"/>
      <c r="L596" s="130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</row>
    <row r="597" spans="1:25" ht="14.25" customHeight="1">
      <c r="A597" s="131"/>
      <c r="B597" s="131"/>
      <c r="C597" s="131"/>
      <c r="D597" s="131"/>
      <c r="E597" s="131"/>
      <c r="F597" s="131"/>
      <c r="G597" s="131"/>
      <c r="H597" s="131"/>
      <c r="I597" s="131"/>
      <c r="J597" s="131"/>
      <c r="K597" s="130"/>
      <c r="L597" s="130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</row>
    <row r="598" spans="1:25" ht="14.25" customHeight="1">
      <c r="A598" s="131"/>
      <c r="B598" s="131"/>
      <c r="C598" s="131"/>
      <c r="D598" s="131"/>
      <c r="E598" s="131"/>
      <c r="F598" s="131"/>
      <c r="G598" s="131"/>
      <c r="H598" s="131"/>
      <c r="I598" s="131"/>
      <c r="J598" s="131"/>
      <c r="K598" s="130"/>
      <c r="L598" s="130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</row>
    <row r="599" spans="1:25" ht="14.25" customHeight="1">
      <c r="A599" s="131"/>
      <c r="B599" s="131"/>
      <c r="C599" s="131"/>
      <c r="D599" s="131"/>
      <c r="E599" s="131"/>
      <c r="F599" s="131"/>
      <c r="G599" s="131"/>
      <c r="H599" s="131"/>
      <c r="I599" s="131"/>
      <c r="J599" s="131"/>
      <c r="K599" s="130"/>
      <c r="L599" s="130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</row>
    <row r="600" spans="1:25" ht="14.25" customHeight="1">
      <c r="A600" s="131"/>
      <c r="B600" s="131"/>
      <c r="C600" s="131"/>
      <c r="D600" s="131"/>
      <c r="E600" s="131"/>
      <c r="F600" s="131"/>
      <c r="G600" s="131"/>
      <c r="H600" s="131"/>
      <c r="I600" s="131"/>
      <c r="J600" s="131"/>
      <c r="K600" s="130"/>
      <c r="L600" s="130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</row>
    <row r="601" spans="1:25" ht="14.25" customHeight="1">
      <c r="A601" s="131"/>
      <c r="B601" s="131"/>
      <c r="C601" s="131"/>
      <c r="D601" s="131"/>
      <c r="E601" s="131"/>
      <c r="F601" s="131"/>
      <c r="G601" s="131"/>
      <c r="H601" s="131"/>
      <c r="I601" s="131"/>
      <c r="J601" s="131"/>
      <c r="K601" s="130"/>
      <c r="L601" s="130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</row>
    <row r="602" spans="1:25" ht="14.25" customHeight="1">
      <c r="A602" s="131"/>
      <c r="B602" s="131"/>
      <c r="C602" s="131"/>
      <c r="D602" s="131"/>
      <c r="E602" s="131"/>
      <c r="F602" s="131"/>
      <c r="G602" s="131"/>
      <c r="H602" s="131"/>
      <c r="I602" s="131"/>
      <c r="J602" s="131"/>
      <c r="K602" s="130"/>
      <c r="L602" s="130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</row>
    <row r="603" spans="1:25" ht="14.25" customHeight="1">
      <c r="A603" s="131"/>
      <c r="B603" s="131"/>
      <c r="C603" s="131"/>
      <c r="D603" s="131"/>
      <c r="E603" s="131"/>
      <c r="F603" s="131"/>
      <c r="G603" s="131"/>
      <c r="H603" s="131"/>
      <c r="I603" s="131"/>
      <c r="J603" s="131"/>
      <c r="K603" s="130"/>
      <c r="L603" s="130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</row>
    <row r="604" spans="1:25" ht="14.25" customHeight="1">
      <c r="A604" s="131"/>
      <c r="B604" s="131"/>
      <c r="C604" s="131"/>
      <c r="D604" s="131"/>
      <c r="E604" s="131"/>
      <c r="F604" s="131"/>
      <c r="G604" s="131"/>
      <c r="H604" s="131"/>
      <c r="I604" s="131"/>
      <c r="J604" s="131"/>
      <c r="K604" s="130"/>
      <c r="L604" s="130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</row>
    <row r="605" spans="1:25" ht="14.25" customHeight="1">
      <c r="A605" s="131"/>
      <c r="B605" s="131"/>
      <c r="C605" s="131"/>
      <c r="D605" s="131"/>
      <c r="E605" s="131"/>
      <c r="F605" s="131"/>
      <c r="G605" s="131"/>
      <c r="H605" s="131"/>
      <c r="I605" s="131"/>
      <c r="J605" s="131"/>
      <c r="K605" s="130"/>
      <c r="L605" s="130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</row>
    <row r="606" spans="1:25" ht="14.25" customHeight="1">
      <c r="A606" s="131"/>
      <c r="B606" s="131"/>
      <c r="C606" s="131"/>
      <c r="D606" s="131"/>
      <c r="E606" s="131"/>
      <c r="F606" s="131"/>
      <c r="G606" s="131"/>
      <c r="H606" s="131"/>
      <c r="I606" s="131"/>
      <c r="J606" s="131"/>
      <c r="K606" s="130"/>
      <c r="L606" s="130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</row>
    <row r="607" spans="1:25" ht="14.25" customHeight="1">
      <c r="A607" s="131"/>
      <c r="B607" s="131"/>
      <c r="C607" s="131"/>
      <c r="D607" s="131"/>
      <c r="E607" s="131"/>
      <c r="F607" s="131"/>
      <c r="G607" s="131"/>
      <c r="H607" s="131"/>
      <c r="I607" s="131"/>
      <c r="J607" s="131"/>
      <c r="K607" s="130"/>
      <c r="L607" s="130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</row>
    <row r="608" spans="1:25" ht="14.25" customHeight="1">
      <c r="A608" s="131"/>
      <c r="B608" s="131"/>
      <c r="C608" s="131"/>
      <c r="D608" s="131"/>
      <c r="E608" s="131"/>
      <c r="F608" s="131"/>
      <c r="G608" s="131"/>
      <c r="H608" s="131"/>
      <c r="I608" s="131"/>
      <c r="J608" s="131"/>
      <c r="K608" s="130"/>
      <c r="L608" s="130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</row>
    <row r="609" spans="1:25" ht="14.25" customHeight="1">
      <c r="A609" s="131"/>
      <c r="B609" s="131"/>
      <c r="C609" s="131"/>
      <c r="D609" s="131"/>
      <c r="E609" s="131"/>
      <c r="F609" s="131"/>
      <c r="G609" s="131"/>
      <c r="H609" s="131"/>
      <c r="I609" s="131"/>
      <c r="J609" s="131"/>
      <c r="K609" s="130"/>
      <c r="L609" s="130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</row>
    <row r="610" spans="1:25" ht="14.25" customHeight="1">
      <c r="A610" s="131"/>
      <c r="B610" s="131"/>
      <c r="C610" s="131"/>
      <c r="D610" s="131"/>
      <c r="E610" s="131"/>
      <c r="F610" s="131"/>
      <c r="G610" s="131"/>
      <c r="H610" s="131"/>
      <c r="I610" s="131"/>
      <c r="J610" s="131"/>
      <c r="K610" s="130"/>
      <c r="L610" s="130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</row>
    <row r="611" spans="1:25" ht="14.25" customHeight="1">
      <c r="A611" s="131"/>
      <c r="B611" s="131"/>
      <c r="C611" s="131"/>
      <c r="D611" s="131"/>
      <c r="E611" s="131"/>
      <c r="F611" s="131"/>
      <c r="G611" s="131"/>
      <c r="H611" s="131"/>
      <c r="I611" s="131"/>
      <c r="J611" s="131"/>
      <c r="K611" s="130"/>
      <c r="L611" s="130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</row>
    <row r="612" spans="1:25" ht="14.25" customHeight="1">
      <c r="A612" s="131"/>
      <c r="B612" s="131"/>
      <c r="C612" s="131"/>
      <c r="D612" s="131"/>
      <c r="E612" s="131"/>
      <c r="F612" s="131"/>
      <c r="G612" s="131"/>
      <c r="H612" s="131"/>
      <c r="I612" s="131"/>
      <c r="J612" s="131"/>
      <c r="K612" s="130"/>
      <c r="L612" s="130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</row>
    <row r="613" spans="1:25" ht="14.25" customHeight="1">
      <c r="A613" s="131"/>
      <c r="B613" s="131"/>
      <c r="C613" s="131"/>
      <c r="D613" s="131"/>
      <c r="E613" s="131"/>
      <c r="F613" s="131"/>
      <c r="G613" s="131"/>
      <c r="H613" s="131"/>
      <c r="I613" s="131"/>
      <c r="J613" s="131"/>
      <c r="K613" s="130"/>
      <c r="L613" s="130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</row>
    <row r="614" spans="1:25" ht="14.25" customHeight="1">
      <c r="A614" s="131"/>
      <c r="B614" s="131"/>
      <c r="C614" s="131"/>
      <c r="D614" s="131"/>
      <c r="E614" s="131"/>
      <c r="F614" s="131"/>
      <c r="G614" s="131"/>
      <c r="H614" s="131"/>
      <c r="I614" s="131"/>
      <c r="J614" s="131"/>
      <c r="K614" s="130"/>
      <c r="L614" s="130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</row>
    <row r="615" spans="1:25" ht="14.25" customHeight="1">
      <c r="A615" s="131"/>
      <c r="B615" s="131"/>
      <c r="C615" s="131"/>
      <c r="D615" s="131"/>
      <c r="E615" s="131"/>
      <c r="F615" s="131"/>
      <c r="G615" s="131"/>
      <c r="H615" s="131"/>
      <c r="I615" s="131"/>
      <c r="J615" s="131"/>
      <c r="K615" s="130"/>
      <c r="L615" s="130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</row>
    <row r="616" spans="1:25" ht="14.25" customHeight="1">
      <c r="A616" s="131"/>
      <c r="B616" s="131"/>
      <c r="C616" s="131"/>
      <c r="D616" s="131"/>
      <c r="E616" s="131"/>
      <c r="F616" s="131"/>
      <c r="G616" s="131"/>
      <c r="H616" s="131"/>
      <c r="I616" s="131"/>
      <c r="J616" s="131"/>
      <c r="K616" s="130"/>
      <c r="L616" s="130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</row>
    <row r="617" spans="1:25" ht="14.25" customHeight="1">
      <c r="A617" s="131"/>
      <c r="B617" s="131"/>
      <c r="C617" s="131"/>
      <c r="D617" s="131"/>
      <c r="E617" s="131"/>
      <c r="F617" s="131"/>
      <c r="G617" s="131"/>
      <c r="H617" s="131"/>
      <c r="I617" s="131"/>
      <c r="J617" s="131"/>
      <c r="K617" s="130"/>
      <c r="L617" s="130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</row>
    <row r="618" spans="1:25" ht="14.25" customHeight="1">
      <c r="A618" s="131"/>
      <c r="B618" s="131"/>
      <c r="C618" s="131"/>
      <c r="D618" s="131"/>
      <c r="E618" s="131"/>
      <c r="F618" s="131"/>
      <c r="G618" s="131"/>
      <c r="H618" s="131"/>
      <c r="I618" s="131"/>
      <c r="J618" s="131"/>
      <c r="K618" s="130"/>
      <c r="L618" s="130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</row>
    <row r="619" spans="1:25" ht="14.25" customHeight="1">
      <c r="A619" s="131"/>
      <c r="B619" s="131"/>
      <c r="C619" s="131"/>
      <c r="D619" s="131"/>
      <c r="E619" s="131"/>
      <c r="F619" s="131"/>
      <c r="G619" s="131"/>
      <c r="H619" s="131"/>
      <c r="I619" s="131"/>
      <c r="J619" s="131"/>
      <c r="K619" s="130"/>
      <c r="L619" s="130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</row>
    <row r="620" spans="1:25" ht="14.25" customHeight="1">
      <c r="A620" s="131"/>
      <c r="B620" s="131"/>
      <c r="C620" s="131"/>
      <c r="D620" s="131"/>
      <c r="E620" s="131"/>
      <c r="F620" s="131"/>
      <c r="G620" s="131"/>
      <c r="H620" s="131"/>
      <c r="I620" s="131"/>
      <c r="J620" s="131"/>
      <c r="K620" s="130"/>
      <c r="L620" s="130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</row>
    <row r="621" spans="1:25" ht="14.25" customHeight="1">
      <c r="A621" s="131"/>
      <c r="B621" s="131"/>
      <c r="C621" s="131"/>
      <c r="D621" s="131"/>
      <c r="E621" s="131"/>
      <c r="F621" s="131"/>
      <c r="G621" s="131"/>
      <c r="H621" s="131"/>
      <c r="I621" s="131"/>
      <c r="J621" s="131"/>
      <c r="K621" s="130"/>
      <c r="L621" s="130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</row>
    <row r="622" spans="1:25" ht="14.25" customHeight="1">
      <c r="A622" s="131"/>
      <c r="B622" s="131"/>
      <c r="C622" s="131"/>
      <c r="D622" s="131"/>
      <c r="E622" s="131"/>
      <c r="F622" s="131"/>
      <c r="G622" s="131"/>
      <c r="H622" s="131"/>
      <c r="I622" s="131"/>
      <c r="J622" s="131"/>
      <c r="K622" s="130"/>
      <c r="L622" s="130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</row>
    <row r="623" spans="1:25" ht="14.25" customHeight="1">
      <c r="A623" s="131"/>
      <c r="B623" s="131"/>
      <c r="C623" s="131"/>
      <c r="D623" s="131"/>
      <c r="E623" s="131"/>
      <c r="F623" s="131"/>
      <c r="G623" s="131"/>
      <c r="H623" s="131"/>
      <c r="I623" s="131"/>
      <c r="J623" s="131"/>
      <c r="K623" s="130"/>
      <c r="L623" s="130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</row>
    <row r="624" spans="1:25" ht="14.25" customHeight="1">
      <c r="A624" s="131"/>
      <c r="B624" s="131"/>
      <c r="C624" s="131"/>
      <c r="D624" s="131"/>
      <c r="E624" s="131"/>
      <c r="F624" s="131"/>
      <c r="G624" s="131"/>
      <c r="H624" s="131"/>
      <c r="I624" s="131"/>
      <c r="J624" s="131"/>
      <c r="K624" s="130"/>
      <c r="L624" s="130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</row>
    <row r="625" spans="1:25" ht="14.25" customHeight="1">
      <c r="A625" s="131"/>
      <c r="B625" s="131"/>
      <c r="C625" s="131"/>
      <c r="D625" s="131"/>
      <c r="E625" s="131"/>
      <c r="F625" s="131"/>
      <c r="G625" s="131"/>
      <c r="H625" s="131"/>
      <c r="I625" s="131"/>
      <c r="J625" s="131"/>
      <c r="K625" s="130"/>
      <c r="L625" s="130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</row>
    <row r="626" spans="1:25" ht="14.25" customHeight="1">
      <c r="A626" s="131"/>
      <c r="B626" s="131"/>
      <c r="C626" s="131"/>
      <c r="D626" s="131"/>
      <c r="E626" s="131"/>
      <c r="F626" s="131"/>
      <c r="G626" s="131"/>
      <c r="H626" s="131"/>
      <c r="I626" s="131"/>
      <c r="J626" s="131"/>
      <c r="K626" s="130"/>
      <c r="L626" s="130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</row>
    <row r="627" spans="1:25" ht="14.25" customHeight="1">
      <c r="A627" s="131"/>
      <c r="B627" s="131"/>
      <c r="C627" s="131"/>
      <c r="D627" s="131"/>
      <c r="E627" s="131"/>
      <c r="F627" s="131"/>
      <c r="G627" s="131"/>
      <c r="H627" s="131"/>
      <c r="I627" s="131"/>
      <c r="J627" s="131"/>
      <c r="K627" s="130"/>
      <c r="L627" s="130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</row>
    <row r="628" spans="1:25" ht="14.25" customHeight="1">
      <c r="A628" s="131"/>
      <c r="B628" s="131"/>
      <c r="C628" s="131"/>
      <c r="D628" s="131"/>
      <c r="E628" s="131"/>
      <c r="F628" s="131"/>
      <c r="G628" s="131"/>
      <c r="H628" s="131"/>
      <c r="I628" s="131"/>
      <c r="J628" s="131"/>
      <c r="K628" s="130"/>
      <c r="L628" s="130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</row>
    <row r="629" spans="1:25" ht="14.25" customHeight="1">
      <c r="A629" s="131"/>
      <c r="B629" s="131"/>
      <c r="C629" s="131"/>
      <c r="D629" s="131"/>
      <c r="E629" s="131"/>
      <c r="F629" s="131"/>
      <c r="G629" s="131"/>
      <c r="H629" s="131"/>
      <c r="I629" s="131"/>
      <c r="J629" s="131"/>
      <c r="K629" s="130"/>
      <c r="L629" s="130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</row>
    <row r="630" spans="1:25" ht="14.25" customHeight="1">
      <c r="A630" s="131"/>
      <c r="B630" s="131"/>
      <c r="C630" s="131"/>
      <c r="D630" s="131"/>
      <c r="E630" s="131"/>
      <c r="F630" s="131"/>
      <c r="G630" s="131"/>
      <c r="H630" s="131"/>
      <c r="I630" s="131"/>
      <c r="J630" s="131"/>
      <c r="K630" s="130"/>
      <c r="L630" s="130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</row>
    <row r="631" spans="1:25" ht="14.25" customHeight="1">
      <c r="A631" s="131"/>
      <c r="B631" s="131"/>
      <c r="C631" s="131"/>
      <c r="D631" s="131"/>
      <c r="E631" s="131"/>
      <c r="F631" s="131"/>
      <c r="G631" s="131"/>
      <c r="H631" s="131"/>
      <c r="I631" s="131"/>
      <c r="J631" s="131"/>
      <c r="K631" s="130"/>
      <c r="L631" s="130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</row>
    <row r="632" spans="1:25" ht="14.25" customHeight="1">
      <c r="A632" s="131"/>
      <c r="B632" s="131"/>
      <c r="C632" s="131"/>
      <c r="D632" s="131"/>
      <c r="E632" s="131"/>
      <c r="F632" s="131"/>
      <c r="G632" s="131"/>
      <c r="H632" s="131"/>
      <c r="I632" s="131"/>
      <c r="J632" s="131"/>
      <c r="K632" s="130"/>
      <c r="L632" s="130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</row>
    <row r="633" spans="1:25" ht="14.25" customHeight="1">
      <c r="A633" s="131"/>
      <c r="B633" s="131"/>
      <c r="C633" s="131"/>
      <c r="D633" s="131"/>
      <c r="E633" s="131"/>
      <c r="F633" s="131"/>
      <c r="G633" s="131"/>
      <c r="H633" s="131"/>
      <c r="I633" s="131"/>
      <c r="J633" s="131"/>
      <c r="K633" s="130"/>
      <c r="L633" s="130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</row>
    <row r="634" spans="1:25" ht="14.25" customHeight="1">
      <c r="A634" s="131"/>
      <c r="B634" s="131"/>
      <c r="C634" s="131"/>
      <c r="D634" s="131"/>
      <c r="E634" s="131"/>
      <c r="F634" s="131"/>
      <c r="G634" s="131"/>
      <c r="H634" s="131"/>
      <c r="I634" s="131"/>
      <c r="J634" s="131"/>
      <c r="K634" s="130"/>
      <c r="L634" s="130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</row>
    <row r="635" spans="1:25" ht="14.25" customHeight="1">
      <c r="A635" s="131"/>
      <c r="B635" s="131"/>
      <c r="C635" s="131"/>
      <c r="D635" s="131"/>
      <c r="E635" s="131"/>
      <c r="F635" s="131"/>
      <c r="G635" s="131"/>
      <c r="H635" s="131"/>
      <c r="I635" s="131"/>
      <c r="J635" s="131"/>
      <c r="K635" s="130"/>
      <c r="L635" s="130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</row>
    <row r="636" spans="1:25" ht="14.25" customHeight="1">
      <c r="A636" s="131"/>
      <c r="B636" s="131"/>
      <c r="C636" s="131"/>
      <c r="D636" s="131"/>
      <c r="E636" s="131"/>
      <c r="F636" s="131"/>
      <c r="G636" s="131"/>
      <c r="H636" s="131"/>
      <c r="I636" s="131"/>
      <c r="J636" s="131"/>
      <c r="K636" s="130"/>
      <c r="L636" s="130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</row>
    <row r="637" spans="1:25" ht="14.25" customHeight="1">
      <c r="A637" s="131"/>
      <c r="B637" s="131"/>
      <c r="C637" s="131"/>
      <c r="D637" s="131"/>
      <c r="E637" s="131"/>
      <c r="F637" s="131"/>
      <c r="G637" s="131"/>
      <c r="H637" s="131"/>
      <c r="I637" s="131"/>
      <c r="J637" s="131"/>
      <c r="K637" s="130"/>
      <c r="L637" s="130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</row>
    <row r="638" spans="1:25" ht="14.25" customHeight="1">
      <c r="A638" s="131"/>
      <c r="B638" s="131"/>
      <c r="C638" s="131"/>
      <c r="D638" s="131"/>
      <c r="E638" s="131"/>
      <c r="F638" s="131"/>
      <c r="G638" s="131"/>
      <c r="H638" s="131"/>
      <c r="I638" s="131"/>
      <c r="J638" s="131"/>
      <c r="K638" s="130"/>
      <c r="L638" s="130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</row>
    <row r="639" spans="1:25" ht="14.25" customHeight="1">
      <c r="A639" s="131"/>
      <c r="B639" s="131"/>
      <c r="C639" s="131"/>
      <c r="D639" s="131"/>
      <c r="E639" s="131"/>
      <c r="F639" s="131"/>
      <c r="G639" s="131"/>
      <c r="H639" s="131"/>
      <c r="I639" s="131"/>
      <c r="J639" s="131"/>
      <c r="K639" s="130"/>
      <c r="L639" s="130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</row>
    <row r="640" spans="1:25" ht="14.25" customHeight="1">
      <c r="A640" s="131"/>
      <c r="B640" s="131"/>
      <c r="C640" s="131"/>
      <c r="D640" s="131"/>
      <c r="E640" s="131"/>
      <c r="F640" s="131"/>
      <c r="G640" s="131"/>
      <c r="H640" s="131"/>
      <c r="I640" s="131"/>
      <c r="J640" s="131"/>
      <c r="K640" s="130"/>
      <c r="L640" s="130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</row>
    <row r="641" spans="1:25" ht="14.25" customHeight="1">
      <c r="A641" s="131"/>
      <c r="B641" s="131"/>
      <c r="C641" s="131"/>
      <c r="D641" s="131"/>
      <c r="E641" s="131"/>
      <c r="F641" s="131"/>
      <c r="G641" s="131"/>
      <c r="H641" s="131"/>
      <c r="I641" s="131"/>
      <c r="J641" s="131"/>
      <c r="K641" s="130"/>
      <c r="L641" s="130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</row>
    <row r="642" spans="1:25" ht="14.25" customHeight="1">
      <c r="A642" s="131"/>
      <c r="B642" s="131"/>
      <c r="C642" s="131"/>
      <c r="D642" s="131"/>
      <c r="E642" s="131"/>
      <c r="F642" s="131"/>
      <c r="G642" s="131"/>
      <c r="H642" s="131"/>
      <c r="I642" s="131"/>
      <c r="J642" s="131"/>
      <c r="K642" s="130"/>
      <c r="L642" s="130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</row>
    <row r="643" spans="1:25" ht="14.25" customHeight="1">
      <c r="A643" s="131"/>
      <c r="B643" s="131"/>
      <c r="C643" s="131"/>
      <c r="D643" s="131"/>
      <c r="E643" s="131"/>
      <c r="F643" s="131"/>
      <c r="G643" s="131"/>
      <c r="H643" s="131"/>
      <c r="I643" s="131"/>
      <c r="J643" s="131"/>
      <c r="K643" s="130"/>
      <c r="L643" s="130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</row>
    <row r="644" spans="1:25" ht="14.25" customHeight="1">
      <c r="A644" s="131"/>
      <c r="B644" s="131"/>
      <c r="C644" s="131"/>
      <c r="D644" s="131"/>
      <c r="E644" s="131"/>
      <c r="F644" s="131"/>
      <c r="G644" s="131"/>
      <c r="H644" s="131"/>
      <c r="I644" s="131"/>
      <c r="J644" s="131"/>
      <c r="K644" s="130"/>
      <c r="L644" s="130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</row>
    <row r="645" spans="1:25" ht="14.25" customHeight="1">
      <c r="A645" s="131"/>
      <c r="B645" s="131"/>
      <c r="C645" s="131"/>
      <c r="D645" s="131"/>
      <c r="E645" s="131"/>
      <c r="F645" s="131"/>
      <c r="G645" s="131"/>
      <c r="H645" s="131"/>
      <c r="I645" s="131"/>
      <c r="J645" s="131"/>
      <c r="K645" s="130"/>
      <c r="L645" s="130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</row>
    <row r="646" spans="1:25" ht="14.25" customHeight="1">
      <c r="A646" s="131"/>
      <c r="B646" s="131"/>
      <c r="C646" s="131"/>
      <c r="D646" s="131"/>
      <c r="E646" s="131"/>
      <c r="F646" s="131"/>
      <c r="G646" s="131"/>
      <c r="H646" s="131"/>
      <c r="I646" s="131"/>
      <c r="J646" s="131"/>
      <c r="K646" s="130"/>
      <c r="L646" s="130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</row>
    <row r="647" spans="1:25" ht="14.25" customHeight="1">
      <c r="A647" s="131"/>
      <c r="B647" s="131"/>
      <c r="C647" s="131"/>
      <c r="D647" s="131"/>
      <c r="E647" s="131"/>
      <c r="F647" s="131"/>
      <c r="G647" s="131"/>
      <c r="H647" s="131"/>
      <c r="I647" s="131"/>
      <c r="J647" s="131"/>
      <c r="K647" s="130"/>
      <c r="L647" s="130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</row>
    <row r="648" spans="1:25" ht="14.25" customHeight="1">
      <c r="A648" s="131"/>
      <c r="B648" s="131"/>
      <c r="C648" s="131"/>
      <c r="D648" s="131"/>
      <c r="E648" s="131"/>
      <c r="F648" s="131"/>
      <c r="G648" s="131"/>
      <c r="H648" s="131"/>
      <c r="I648" s="131"/>
      <c r="J648" s="131"/>
      <c r="K648" s="130"/>
      <c r="L648" s="130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</row>
    <row r="649" spans="1:25" ht="14.25" customHeight="1">
      <c r="A649" s="131"/>
      <c r="B649" s="131"/>
      <c r="C649" s="131"/>
      <c r="D649" s="131"/>
      <c r="E649" s="131"/>
      <c r="F649" s="131"/>
      <c r="G649" s="131"/>
      <c r="H649" s="131"/>
      <c r="I649" s="131"/>
      <c r="J649" s="131"/>
      <c r="K649" s="130"/>
      <c r="L649" s="130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</row>
    <row r="650" spans="1:25" ht="14.25" customHeight="1">
      <c r="A650" s="131"/>
      <c r="B650" s="131"/>
      <c r="C650" s="131"/>
      <c r="D650" s="131"/>
      <c r="E650" s="131"/>
      <c r="F650" s="131"/>
      <c r="G650" s="131"/>
      <c r="H650" s="131"/>
      <c r="I650" s="131"/>
      <c r="J650" s="131"/>
      <c r="K650" s="130"/>
      <c r="L650" s="130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</row>
    <row r="651" spans="1:25" ht="14.25" customHeight="1">
      <c r="A651" s="131"/>
      <c r="B651" s="131"/>
      <c r="C651" s="131"/>
      <c r="D651" s="131"/>
      <c r="E651" s="131"/>
      <c r="F651" s="131"/>
      <c r="G651" s="131"/>
      <c r="H651" s="131"/>
      <c r="I651" s="131"/>
      <c r="J651" s="131"/>
      <c r="K651" s="130"/>
      <c r="L651" s="130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</row>
    <row r="652" spans="1:25" ht="14.25" customHeight="1">
      <c r="A652" s="131"/>
      <c r="B652" s="131"/>
      <c r="C652" s="131"/>
      <c r="D652" s="131"/>
      <c r="E652" s="131"/>
      <c r="F652" s="131"/>
      <c r="G652" s="131"/>
      <c r="H652" s="131"/>
      <c r="I652" s="131"/>
      <c r="J652" s="131"/>
      <c r="K652" s="130"/>
      <c r="L652" s="130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</row>
    <row r="653" spans="1:25" ht="14.25" customHeight="1">
      <c r="A653" s="131"/>
      <c r="B653" s="131"/>
      <c r="C653" s="131"/>
      <c r="D653" s="131"/>
      <c r="E653" s="131"/>
      <c r="F653" s="131"/>
      <c r="G653" s="131"/>
      <c r="H653" s="131"/>
      <c r="I653" s="131"/>
      <c r="J653" s="131"/>
      <c r="K653" s="130"/>
      <c r="L653" s="130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</row>
    <row r="654" spans="1:25" ht="14.25" customHeight="1">
      <c r="A654" s="131"/>
      <c r="B654" s="131"/>
      <c r="C654" s="131"/>
      <c r="D654" s="131"/>
      <c r="E654" s="131"/>
      <c r="F654" s="131"/>
      <c r="G654" s="131"/>
      <c r="H654" s="131"/>
      <c r="I654" s="131"/>
      <c r="J654" s="131"/>
      <c r="K654" s="130"/>
      <c r="L654" s="130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</row>
    <row r="655" spans="1:25" ht="14.25" customHeight="1">
      <c r="A655" s="131"/>
      <c r="B655" s="131"/>
      <c r="C655" s="131"/>
      <c r="D655" s="131"/>
      <c r="E655" s="131"/>
      <c r="F655" s="131"/>
      <c r="G655" s="131"/>
      <c r="H655" s="131"/>
      <c r="I655" s="131"/>
      <c r="J655" s="131"/>
      <c r="K655" s="130"/>
      <c r="L655" s="130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</row>
    <row r="656" spans="1:25" ht="14.25" customHeight="1">
      <c r="A656" s="131"/>
      <c r="B656" s="131"/>
      <c r="C656" s="131"/>
      <c r="D656" s="131"/>
      <c r="E656" s="131"/>
      <c r="F656" s="131"/>
      <c r="G656" s="131"/>
      <c r="H656" s="131"/>
      <c r="I656" s="131"/>
      <c r="J656" s="131"/>
      <c r="K656" s="130"/>
      <c r="L656" s="130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</row>
    <row r="657" spans="1:25" ht="14.25" customHeight="1">
      <c r="A657" s="131"/>
      <c r="B657" s="131"/>
      <c r="C657" s="131"/>
      <c r="D657" s="131"/>
      <c r="E657" s="131"/>
      <c r="F657" s="131"/>
      <c r="G657" s="131"/>
      <c r="H657" s="131"/>
      <c r="I657" s="131"/>
      <c r="J657" s="131"/>
      <c r="K657" s="130"/>
      <c r="L657" s="130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</row>
    <row r="658" spans="1:25" ht="14.25" customHeight="1">
      <c r="A658" s="131"/>
      <c r="B658" s="131"/>
      <c r="C658" s="131"/>
      <c r="D658" s="131"/>
      <c r="E658" s="131"/>
      <c r="F658" s="131"/>
      <c r="G658" s="131"/>
      <c r="H658" s="131"/>
      <c r="I658" s="131"/>
      <c r="J658" s="131"/>
      <c r="K658" s="130"/>
      <c r="L658" s="130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</row>
    <row r="659" spans="1:25" ht="14.25" customHeight="1">
      <c r="A659" s="131"/>
      <c r="B659" s="131"/>
      <c r="C659" s="131"/>
      <c r="D659" s="131"/>
      <c r="E659" s="131"/>
      <c r="F659" s="131"/>
      <c r="G659" s="131"/>
      <c r="H659" s="131"/>
      <c r="I659" s="131"/>
      <c r="J659" s="131"/>
      <c r="K659" s="130"/>
      <c r="L659" s="130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</row>
    <row r="660" spans="1:25" ht="14.25" customHeight="1">
      <c r="A660" s="131"/>
      <c r="B660" s="131"/>
      <c r="C660" s="131"/>
      <c r="D660" s="131"/>
      <c r="E660" s="131"/>
      <c r="F660" s="131"/>
      <c r="G660" s="131"/>
      <c r="H660" s="131"/>
      <c r="I660" s="131"/>
      <c r="J660" s="131"/>
      <c r="K660" s="130"/>
      <c r="L660" s="130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</row>
    <row r="661" spans="1:25" ht="14.25" customHeight="1">
      <c r="A661" s="131"/>
      <c r="B661" s="131"/>
      <c r="C661" s="131"/>
      <c r="D661" s="131"/>
      <c r="E661" s="131"/>
      <c r="F661" s="131"/>
      <c r="G661" s="131"/>
      <c r="H661" s="131"/>
      <c r="I661" s="131"/>
      <c r="J661" s="131"/>
      <c r="K661" s="130"/>
      <c r="L661" s="130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</row>
    <row r="662" spans="1:25" ht="14.25" customHeight="1">
      <c r="A662" s="131"/>
      <c r="B662" s="131"/>
      <c r="C662" s="131"/>
      <c r="D662" s="131"/>
      <c r="E662" s="131"/>
      <c r="F662" s="131"/>
      <c r="G662" s="131"/>
      <c r="H662" s="131"/>
      <c r="I662" s="131"/>
      <c r="J662" s="131"/>
      <c r="K662" s="130"/>
      <c r="L662" s="130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</row>
    <row r="663" spans="1:25" ht="14.25" customHeight="1">
      <c r="A663" s="131"/>
      <c r="B663" s="131"/>
      <c r="C663" s="131"/>
      <c r="D663" s="131"/>
      <c r="E663" s="131"/>
      <c r="F663" s="131"/>
      <c r="G663" s="131"/>
      <c r="H663" s="131"/>
      <c r="I663" s="131"/>
      <c r="J663" s="131"/>
      <c r="K663" s="130"/>
      <c r="L663" s="130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</row>
    <row r="664" spans="1:25" ht="14.25" customHeight="1">
      <c r="A664" s="131"/>
      <c r="B664" s="131"/>
      <c r="C664" s="131"/>
      <c r="D664" s="131"/>
      <c r="E664" s="131"/>
      <c r="F664" s="131"/>
      <c r="G664" s="131"/>
      <c r="H664" s="131"/>
      <c r="I664" s="131"/>
      <c r="J664" s="131"/>
      <c r="K664" s="130"/>
      <c r="L664" s="130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</row>
    <row r="665" spans="1:25" ht="14.25" customHeight="1">
      <c r="A665" s="131"/>
      <c r="B665" s="131"/>
      <c r="C665" s="131"/>
      <c r="D665" s="131"/>
      <c r="E665" s="131"/>
      <c r="F665" s="131"/>
      <c r="G665" s="131"/>
      <c r="H665" s="131"/>
      <c r="I665" s="131"/>
      <c r="J665" s="131"/>
      <c r="K665" s="130"/>
      <c r="L665" s="130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</row>
    <row r="666" spans="1:25" ht="14.25" customHeight="1">
      <c r="A666" s="131"/>
      <c r="B666" s="131"/>
      <c r="C666" s="131"/>
      <c r="D666" s="131"/>
      <c r="E666" s="131"/>
      <c r="F666" s="131"/>
      <c r="G666" s="131"/>
      <c r="H666" s="131"/>
      <c r="I666" s="131"/>
      <c r="J666" s="131"/>
      <c r="K666" s="130"/>
      <c r="L666" s="130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</row>
    <row r="667" spans="1:25" ht="14.25" customHeight="1">
      <c r="A667" s="131"/>
      <c r="B667" s="131"/>
      <c r="C667" s="131"/>
      <c r="D667" s="131"/>
      <c r="E667" s="131"/>
      <c r="F667" s="131"/>
      <c r="G667" s="131"/>
      <c r="H667" s="131"/>
      <c r="I667" s="131"/>
      <c r="J667" s="131"/>
      <c r="K667" s="130"/>
      <c r="L667" s="130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</row>
    <row r="668" spans="1:25" ht="14.25" customHeight="1">
      <c r="A668" s="131"/>
      <c r="B668" s="131"/>
      <c r="C668" s="131"/>
      <c r="D668" s="131"/>
      <c r="E668" s="131"/>
      <c r="F668" s="131"/>
      <c r="G668" s="131"/>
      <c r="H668" s="131"/>
      <c r="I668" s="131"/>
      <c r="J668" s="131"/>
      <c r="K668" s="130"/>
      <c r="L668" s="130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</row>
    <row r="669" spans="1:25" ht="14.25" customHeight="1">
      <c r="A669" s="131"/>
      <c r="B669" s="131"/>
      <c r="C669" s="131"/>
      <c r="D669" s="131"/>
      <c r="E669" s="131"/>
      <c r="F669" s="131"/>
      <c r="G669" s="131"/>
      <c r="H669" s="131"/>
      <c r="I669" s="131"/>
      <c r="J669" s="131"/>
      <c r="K669" s="130"/>
      <c r="L669" s="130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</row>
    <row r="670" spans="1:25" ht="14.25" customHeight="1">
      <c r="A670" s="131"/>
      <c r="B670" s="131"/>
      <c r="C670" s="131"/>
      <c r="D670" s="131"/>
      <c r="E670" s="131"/>
      <c r="F670" s="131"/>
      <c r="G670" s="131"/>
      <c r="H670" s="131"/>
      <c r="I670" s="131"/>
      <c r="J670" s="131"/>
      <c r="K670" s="130"/>
      <c r="L670" s="130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</row>
    <row r="671" spans="1:25" ht="14.25" customHeight="1">
      <c r="A671" s="131"/>
      <c r="B671" s="131"/>
      <c r="C671" s="131"/>
      <c r="D671" s="131"/>
      <c r="E671" s="131"/>
      <c r="F671" s="131"/>
      <c r="G671" s="131"/>
      <c r="H671" s="131"/>
      <c r="I671" s="131"/>
      <c r="J671" s="131"/>
      <c r="K671" s="130"/>
      <c r="L671" s="130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</row>
    <row r="672" spans="1:25" ht="14.25" customHeight="1">
      <c r="A672" s="131"/>
      <c r="B672" s="131"/>
      <c r="C672" s="131"/>
      <c r="D672" s="131"/>
      <c r="E672" s="131"/>
      <c r="F672" s="131"/>
      <c r="G672" s="131"/>
      <c r="H672" s="131"/>
      <c r="I672" s="131"/>
      <c r="J672" s="131"/>
      <c r="K672" s="130"/>
      <c r="L672" s="130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</row>
    <row r="673" spans="1:25" ht="14.25" customHeight="1">
      <c r="A673" s="131"/>
      <c r="B673" s="131"/>
      <c r="C673" s="131"/>
      <c r="D673" s="131"/>
      <c r="E673" s="131"/>
      <c r="F673" s="131"/>
      <c r="G673" s="131"/>
      <c r="H673" s="131"/>
      <c r="I673" s="131"/>
      <c r="J673" s="131"/>
      <c r="K673" s="130"/>
      <c r="L673" s="130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</row>
    <row r="674" spans="1:25" ht="14.25" customHeight="1">
      <c r="A674" s="131"/>
      <c r="B674" s="131"/>
      <c r="C674" s="131"/>
      <c r="D674" s="131"/>
      <c r="E674" s="131"/>
      <c r="F674" s="131"/>
      <c r="G674" s="131"/>
      <c r="H674" s="131"/>
      <c r="I674" s="131"/>
      <c r="J674" s="131"/>
      <c r="K674" s="130"/>
      <c r="L674" s="130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</row>
    <row r="675" spans="1:25" ht="14.25" customHeight="1">
      <c r="A675" s="131"/>
      <c r="B675" s="131"/>
      <c r="C675" s="131"/>
      <c r="D675" s="131"/>
      <c r="E675" s="131"/>
      <c r="F675" s="131"/>
      <c r="G675" s="131"/>
      <c r="H675" s="131"/>
      <c r="I675" s="131"/>
      <c r="J675" s="131"/>
      <c r="K675" s="130"/>
      <c r="L675" s="130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</row>
    <row r="676" spans="1:25" ht="14.25" customHeight="1">
      <c r="A676" s="131"/>
      <c r="B676" s="131"/>
      <c r="C676" s="131"/>
      <c r="D676" s="131"/>
      <c r="E676" s="131"/>
      <c r="F676" s="131"/>
      <c r="G676" s="131"/>
      <c r="H676" s="131"/>
      <c r="I676" s="131"/>
      <c r="J676" s="131"/>
      <c r="K676" s="130"/>
      <c r="L676" s="130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</row>
    <row r="677" spans="1:25" ht="14.25" customHeight="1">
      <c r="A677" s="131"/>
      <c r="B677" s="131"/>
      <c r="C677" s="131"/>
      <c r="D677" s="131"/>
      <c r="E677" s="131"/>
      <c r="F677" s="131"/>
      <c r="G677" s="131"/>
      <c r="H677" s="131"/>
      <c r="I677" s="131"/>
      <c r="J677" s="131"/>
      <c r="K677" s="130"/>
      <c r="L677" s="130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</row>
    <row r="678" spans="1:25" ht="14.25" customHeight="1">
      <c r="A678" s="131"/>
      <c r="B678" s="131"/>
      <c r="C678" s="131"/>
      <c r="D678" s="131"/>
      <c r="E678" s="131"/>
      <c r="F678" s="131"/>
      <c r="G678" s="131"/>
      <c r="H678" s="131"/>
      <c r="I678" s="131"/>
      <c r="J678" s="131"/>
      <c r="K678" s="130"/>
      <c r="L678" s="130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</row>
    <row r="679" spans="1:25" ht="14.25" customHeight="1">
      <c r="A679" s="131"/>
      <c r="B679" s="131"/>
      <c r="C679" s="131"/>
      <c r="D679" s="131"/>
      <c r="E679" s="131"/>
      <c r="F679" s="131"/>
      <c r="G679" s="131"/>
      <c r="H679" s="131"/>
      <c r="I679" s="131"/>
      <c r="J679" s="131"/>
      <c r="K679" s="130"/>
      <c r="L679" s="130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</row>
    <row r="680" spans="1:25" ht="14.25" customHeight="1">
      <c r="A680" s="131"/>
      <c r="B680" s="131"/>
      <c r="C680" s="131"/>
      <c r="D680" s="131"/>
      <c r="E680" s="131"/>
      <c r="F680" s="131"/>
      <c r="G680" s="131"/>
      <c r="H680" s="131"/>
      <c r="I680" s="131"/>
      <c r="J680" s="131"/>
      <c r="K680" s="130"/>
      <c r="L680" s="130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</row>
    <row r="681" spans="1:25" ht="14.25" customHeight="1">
      <c r="A681" s="131"/>
      <c r="B681" s="131"/>
      <c r="C681" s="131"/>
      <c r="D681" s="131"/>
      <c r="E681" s="131"/>
      <c r="F681" s="131"/>
      <c r="G681" s="131"/>
      <c r="H681" s="131"/>
      <c r="I681" s="131"/>
      <c r="J681" s="131"/>
      <c r="K681" s="130"/>
      <c r="L681" s="130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</row>
    <row r="682" spans="1:25" ht="14.25" customHeight="1">
      <c r="A682" s="131"/>
      <c r="B682" s="131"/>
      <c r="C682" s="131"/>
      <c r="D682" s="131"/>
      <c r="E682" s="131"/>
      <c r="F682" s="131"/>
      <c r="G682" s="131"/>
      <c r="H682" s="131"/>
      <c r="I682" s="131"/>
      <c r="J682" s="131"/>
      <c r="K682" s="130"/>
      <c r="L682" s="130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</row>
    <row r="683" spans="1:25" ht="14.25" customHeight="1">
      <c r="A683" s="131"/>
      <c r="B683" s="131"/>
      <c r="C683" s="131"/>
      <c r="D683" s="131"/>
      <c r="E683" s="131"/>
      <c r="F683" s="131"/>
      <c r="G683" s="131"/>
      <c r="H683" s="131"/>
      <c r="I683" s="131"/>
      <c r="J683" s="131"/>
      <c r="K683" s="130"/>
      <c r="L683" s="130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</row>
    <row r="684" spans="1:25" ht="14.25" customHeight="1">
      <c r="A684" s="131"/>
      <c r="B684" s="131"/>
      <c r="C684" s="131"/>
      <c r="D684" s="131"/>
      <c r="E684" s="131"/>
      <c r="F684" s="131"/>
      <c r="G684" s="131"/>
      <c r="H684" s="131"/>
      <c r="I684" s="131"/>
      <c r="J684" s="131"/>
      <c r="K684" s="130"/>
      <c r="L684" s="130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</row>
    <row r="685" spans="1:25" ht="14.25" customHeight="1">
      <c r="A685" s="131"/>
      <c r="B685" s="131"/>
      <c r="C685" s="131"/>
      <c r="D685" s="131"/>
      <c r="E685" s="131"/>
      <c r="F685" s="131"/>
      <c r="G685" s="131"/>
      <c r="H685" s="131"/>
      <c r="I685" s="131"/>
      <c r="J685" s="131"/>
      <c r="K685" s="130"/>
      <c r="L685" s="130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</row>
    <row r="686" spans="1:25" ht="14.25" customHeight="1">
      <c r="A686" s="131"/>
      <c r="B686" s="131"/>
      <c r="C686" s="131"/>
      <c r="D686" s="131"/>
      <c r="E686" s="131"/>
      <c r="F686" s="131"/>
      <c r="G686" s="131"/>
      <c r="H686" s="131"/>
      <c r="I686" s="131"/>
      <c r="J686" s="131"/>
      <c r="K686" s="130"/>
      <c r="L686" s="130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</row>
    <row r="687" spans="1:25" ht="14.25" customHeight="1">
      <c r="A687" s="131"/>
      <c r="B687" s="131"/>
      <c r="C687" s="131"/>
      <c r="D687" s="131"/>
      <c r="E687" s="131"/>
      <c r="F687" s="131"/>
      <c r="G687" s="131"/>
      <c r="H687" s="131"/>
      <c r="I687" s="131"/>
      <c r="J687" s="131"/>
      <c r="K687" s="130"/>
      <c r="L687" s="130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</row>
    <row r="688" spans="1:25" ht="14.25" customHeight="1">
      <c r="A688" s="131"/>
      <c r="B688" s="131"/>
      <c r="C688" s="131"/>
      <c r="D688" s="131"/>
      <c r="E688" s="131"/>
      <c r="F688" s="131"/>
      <c r="G688" s="131"/>
      <c r="H688" s="131"/>
      <c r="I688" s="131"/>
      <c r="J688" s="131"/>
      <c r="K688" s="130"/>
      <c r="L688" s="130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</row>
    <row r="689" spans="1:25" ht="14.25" customHeight="1">
      <c r="A689" s="131"/>
      <c r="B689" s="131"/>
      <c r="C689" s="131"/>
      <c r="D689" s="131"/>
      <c r="E689" s="131"/>
      <c r="F689" s="131"/>
      <c r="G689" s="131"/>
      <c r="H689" s="131"/>
      <c r="I689" s="131"/>
      <c r="J689" s="131"/>
      <c r="K689" s="130"/>
      <c r="L689" s="130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</row>
    <row r="690" spans="1:25" ht="14.25" customHeight="1">
      <c r="A690" s="131"/>
      <c r="B690" s="131"/>
      <c r="C690" s="131"/>
      <c r="D690" s="131"/>
      <c r="E690" s="131"/>
      <c r="F690" s="131"/>
      <c r="G690" s="131"/>
      <c r="H690" s="131"/>
      <c r="I690" s="131"/>
      <c r="J690" s="131"/>
      <c r="K690" s="130"/>
      <c r="L690" s="130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</row>
    <row r="691" spans="1:25" ht="14.25" customHeight="1">
      <c r="A691" s="131"/>
      <c r="B691" s="131"/>
      <c r="C691" s="131"/>
      <c r="D691" s="131"/>
      <c r="E691" s="131"/>
      <c r="F691" s="131"/>
      <c r="G691" s="131"/>
      <c r="H691" s="131"/>
      <c r="I691" s="131"/>
      <c r="J691" s="131"/>
      <c r="K691" s="130"/>
      <c r="L691" s="130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</row>
    <row r="692" spans="1:25" ht="14.25" customHeight="1">
      <c r="A692" s="131"/>
      <c r="B692" s="131"/>
      <c r="C692" s="131"/>
      <c r="D692" s="131"/>
      <c r="E692" s="131"/>
      <c r="F692" s="131"/>
      <c r="G692" s="131"/>
      <c r="H692" s="131"/>
      <c r="I692" s="131"/>
      <c r="J692" s="131"/>
      <c r="K692" s="130"/>
      <c r="L692" s="130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</row>
    <row r="693" spans="1:25" ht="14.25" customHeight="1">
      <c r="A693" s="131"/>
      <c r="B693" s="131"/>
      <c r="C693" s="131"/>
      <c r="D693" s="131"/>
      <c r="E693" s="131"/>
      <c r="F693" s="131"/>
      <c r="G693" s="131"/>
      <c r="H693" s="131"/>
      <c r="I693" s="131"/>
      <c r="J693" s="131"/>
      <c r="K693" s="130"/>
      <c r="L693" s="130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</row>
    <row r="694" spans="1:25" ht="14.25" customHeight="1">
      <c r="A694" s="131"/>
      <c r="B694" s="131"/>
      <c r="C694" s="131"/>
      <c r="D694" s="131"/>
      <c r="E694" s="131"/>
      <c r="F694" s="131"/>
      <c r="G694" s="131"/>
      <c r="H694" s="131"/>
      <c r="I694" s="131"/>
      <c r="J694" s="131"/>
      <c r="K694" s="130"/>
      <c r="L694" s="130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</row>
    <row r="695" spans="1:25" ht="14.25" customHeight="1">
      <c r="A695" s="131"/>
      <c r="B695" s="131"/>
      <c r="C695" s="131"/>
      <c r="D695" s="131"/>
      <c r="E695" s="131"/>
      <c r="F695" s="131"/>
      <c r="G695" s="131"/>
      <c r="H695" s="131"/>
      <c r="I695" s="131"/>
      <c r="J695" s="131"/>
      <c r="K695" s="130"/>
      <c r="L695" s="130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</row>
    <row r="696" spans="1:25" ht="14.25" customHeight="1">
      <c r="A696" s="131"/>
      <c r="B696" s="131"/>
      <c r="C696" s="131"/>
      <c r="D696" s="131"/>
      <c r="E696" s="131"/>
      <c r="F696" s="131"/>
      <c r="G696" s="131"/>
      <c r="H696" s="131"/>
      <c r="I696" s="131"/>
      <c r="J696" s="131"/>
      <c r="K696" s="130"/>
      <c r="L696" s="130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</row>
    <row r="697" spans="1:25" ht="14.25" customHeight="1">
      <c r="A697" s="131"/>
      <c r="B697" s="131"/>
      <c r="C697" s="131"/>
      <c r="D697" s="131"/>
      <c r="E697" s="131"/>
      <c r="F697" s="131"/>
      <c r="G697" s="131"/>
      <c r="H697" s="131"/>
      <c r="I697" s="131"/>
      <c r="J697" s="131"/>
      <c r="K697" s="130"/>
      <c r="L697" s="130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</row>
    <row r="698" spans="1:25" ht="14.25" customHeight="1">
      <c r="A698" s="131"/>
      <c r="B698" s="131"/>
      <c r="C698" s="131"/>
      <c r="D698" s="131"/>
      <c r="E698" s="131"/>
      <c r="F698" s="131"/>
      <c r="G698" s="131"/>
      <c r="H698" s="131"/>
      <c r="I698" s="131"/>
      <c r="J698" s="131"/>
      <c r="K698" s="130"/>
      <c r="L698" s="130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</row>
    <row r="699" spans="1:25" ht="14.25" customHeight="1">
      <c r="A699" s="131"/>
      <c r="B699" s="131"/>
      <c r="C699" s="131"/>
      <c r="D699" s="131"/>
      <c r="E699" s="131"/>
      <c r="F699" s="131"/>
      <c r="G699" s="131"/>
      <c r="H699" s="131"/>
      <c r="I699" s="131"/>
      <c r="J699" s="131"/>
      <c r="K699" s="130"/>
      <c r="L699" s="130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</row>
    <row r="700" spans="1:25" ht="14.25" customHeight="1">
      <c r="A700" s="131"/>
      <c r="B700" s="131"/>
      <c r="C700" s="131"/>
      <c r="D700" s="131"/>
      <c r="E700" s="131"/>
      <c r="F700" s="131"/>
      <c r="G700" s="131"/>
      <c r="H700" s="131"/>
      <c r="I700" s="131"/>
      <c r="J700" s="131"/>
      <c r="K700" s="130"/>
      <c r="L700" s="130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</row>
    <row r="701" spans="1:25" ht="14.25" customHeight="1">
      <c r="A701" s="131"/>
      <c r="B701" s="131"/>
      <c r="C701" s="131"/>
      <c r="D701" s="131"/>
      <c r="E701" s="131"/>
      <c r="F701" s="131"/>
      <c r="G701" s="131"/>
      <c r="H701" s="131"/>
      <c r="I701" s="131"/>
      <c r="J701" s="131"/>
      <c r="K701" s="130"/>
      <c r="L701" s="130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</row>
    <row r="702" spans="1:25" ht="14.25" customHeight="1">
      <c r="A702" s="131"/>
      <c r="B702" s="131"/>
      <c r="C702" s="131"/>
      <c r="D702" s="131"/>
      <c r="E702" s="131"/>
      <c r="F702" s="131"/>
      <c r="G702" s="131"/>
      <c r="H702" s="131"/>
      <c r="I702" s="131"/>
      <c r="J702" s="131"/>
      <c r="K702" s="130"/>
      <c r="L702" s="130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</row>
    <row r="703" spans="1:25" ht="14.25" customHeight="1">
      <c r="A703" s="131"/>
      <c r="B703" s="131"/>
      <c r="C703" s="131"/>
      <c r="D703" s="131"/>
      <c r="E703" s="131"/>
      <c r="F703" s="131"/>
      <c r="G703" s="131"/>
      <c r="H703" s="131"/>
      <c r="I703" s="131"/>
      <c r="J703" s="131"/>
      <c r="K703" s="130"/>
      <c r="L703" s="130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</row>
    <row r="704" spans="1:25" ht="14.25" customHeight="1">
      <c r="A704" s="131"/>
      <c r="B704" s="131"/>
      <c r="C704" s="131"/>
      <c r="D704" s="131"/>
      <c r="E704" s="131"/>
      <c r="F704" s="131"/>
      <c r="G704" s="131"/>
      <c r="H704" s="131"/>
      <c r="I704" s="131"/>
      <c r="J704" s="131"/>
      <c r="K704" s="130"/>
      <c r="L704" s="130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</row>
    <row r="705" spans="1:25" ht="14.25" customHeight="1">
      <c r="A705" s="131"/>
      <c r="B705" s="131"/>
      <c r="C705" s="131"/>
      <c r="D705" s="131"/>
      <c r="E705" s="131"/>
      <c r="F705" s="131"/>
      <c r="G705" s="131"/>
      <c r="H705" s="131"/>
      <c r="I705" s="131"/>
      <c r="J705" s="131"/>
      <c r="K705" s="130"/>
      <c r="L705" s="130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</row>
    <row r="706" spans="1:25" ht="14.25" customHeight="1">
      <c r="A706" s="131"/>
      <c r="B706" s="131"/>
      <c r="C706" s="131"/>
      <c r="D706" s="131"/>
      <c r="E706" s="131"/>
      <c r="F706" s="131"/>
      <c r="G706" s="131"/>
      <c r="H706" s="131"/>
      <c r="I706" s="131"/>
      <c r="J706" s="131"/>
      <c r="K706" s="130"/>
      <c r="L706" s="130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</row>
    <row r="707" spans="1:25" ht="14.25" customHeight="1">
      <c r="A707" s="131"/>
      <c r="B707" s="131"/>
      <c r="C707" s="131"/>
      <c r="D707" s="131"/>
      <c r="E707" s="131"/>
      <c r="F707" s="131"/>
      <c r="G707" s="131"/>
      <c r="H707" s="131"/>
      <c r="I707" s="131"/>
      <c r="J707" s="131"/>
      <c r="K707" s="130"/>
      <c r="L707" s="130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</row>
    <row r="708" spans="1:25" ht="14.25" customHeight="1">
      <c r="A708" s="131"/>
      <c r="B708" s="131"/>
      <c r="C708" s="131"/>
      <c r="D708" s="131"/>
      <c r="E708" s="131"/>
      <c r="F708" s="131"/>
      <c r="G708" s="131"/>
      <c r="H708" s="131"/>
      <c r="I708" s="131"/>
      <c r="J708" s="131"/>
      <c r="K708" s="130"/>
      <c r="L708" s="130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</row>
    <row r="709" spans="1:25" ht="14.25" customHeight="1">
      <c r="A709" s="131"/>
      <c r="B709" s="131"/>
      <c r="C709" s="131"/>
      <c r="D709" s="131"/>
      <c r="E709" s="131"/>
      <c r="F709" s="131"/>
      <c r="G709" s="131"/>
      <c r="H709" s="131"/>
      <c r="I709" s="131"/>
      <c r="J709" s="131"/>
      <c r="K709" s="130"/>
      <c r="L709" s="130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</row>
    <row r="710" spans="1:25" ht="14.25" customHeight="1">
      <c r="A710" s="131"/>
      <c r="B710" s="131"/>
      <c r="C710" s="131"/>
      <c r="D710" s="131"/>
      <c r="E710" s="131"/>
      <c r="F710" s="131"/>
      <c r="G710" s="131"/>
      <c r="H710" s="131"/>
      <c r="I710" s="131"/>
      <c r="J710" s="131"/>
      <c r="K710" s="130"/>
      <c r="L710" s="130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</row>
    <row r="711" spans="1:25" ht="14.25" customHeight="1">
      <c r="A711" s="131"/>
      <c r="B711" s="131"/>
      <c r="C711" s="131"/>
      <c r="D711" s="131"/>
      <c r="E711" s="131"/>
      <c r="F711" s="131"/>
      <c r="G711" s="131"/>
      <c r="H711" s="131"/>
      <c r="I711" s="131"/>
      <c r="J711" s="131"/>
      <c r="K711" s="130"/>
      <c r="L711" s="130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</row>
    <row r="712" spans="1:25" ht="14.25" customHeight="1">
      <c r="A712" s="131"/>
      <c r="B712" s="131"/>
      <c r="C712" s="131"/>
      <c r="D712" s="131"/>
      <c r="E712" s="131"/>
      <c r="F712" s="131"/>
      <c r="G712" s="131"/>
      <c r="H712" s="131"/>
      <c r="I712" s="131"/>
      <c r="J712" s="131"/>
      <c r="K712" s="130"/>
      <c r="L712" s="130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</row>
    <row r="713" spans="1:25" ht="14.25" customHeight="1">
      <c r="A713" s="131"/>
      <c r="B713" s="131"/>
      <c r="C713" s="131"/>
      <c r="D713" s="131"/>
      <c r="E713" s="131"/>
      <c r="F713" s="131"/>
      <c r="G713" s="131"/>
      <c r="H713" s="131"/>
      <c r="I713" s="131"/>
      <c r="J713" s="131"/>
      <c r="K713" s="130"/>
      <c r="L713" s="130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</row>
    <row r="714" spans="1:25" ht="14.25" customHeight="1">
      <c r="A714" s="131"/>
      <c r="B714" s="131"/>
      <c r="C714" s="131"/>
      <c r="D714" s="131"/>
      <c r="E714" s="131"/>
      <c r="F714" s="131"/>
      <c r="G714" s="131"/>
      <c r="H714" s="131"/>
      <c r="I714" s="131"/>
      <c r="J714" s="131"/>
      <c r="K714" s="130"/>
      <c r="L714" s="130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</row>
    <row r="715" spans="1:25" ht="14.25" customHeight="1">
      <c r="A715" s="131"/>
      <c r="B715" s="131"/>
      <c r="C715" s="131"/>
      <c r="D715" s="131"/>
      <c r="E715" s="131"/>
      <c r="F715" s="131"/>
      <c r="G715" s="131"/>
      <c r="H715" s="131"/>
      <c r="I715" s="131"/>
      <c r="J715" s="131"/>
      <c r="K715" s="130"/>
      <c r="L715" s="130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</row>
    <row r="716" spans="1:25" ht="14.25" customHeight="1">
      <c r="A716" s="131"/>
      <c r="B716" s="131"/>
      <c r="C716" s="131"/>
      <c r="D716" s="131"/>
      <c r="E716" s="131"/>
      <c r="F716" s="131"/>
      <c r="G716" s="131"/>
      <c r="H716" s="131"/>
      <c r="I716" s="131"/>
      <c r="J716" s="131"/>
      <c r="K716" s="130"/>
      <c r="L716" s="130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</row>
    <row r="717" spans="1:25" ht="14.25" customHeight="1">
      <c r="A717" s="131"/>
      <c r="B717" s="131"/>
      <c r="C717" s="131"/>
      <c r="D717" s="131"/>
      <c r="E717" s="131"/>
      <c r="F717" s="131"/>
      <c r="G717" s="131"/>
      <c r="H717" s="131"/>
      <c r="I717" s="131"/>
      <c r="J717" s="131"/>
      <c r="K717" s="130"/>
      <c r="L717" s="130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</row>
    <row r="718" spans="1:25" ht="14.25" customHeight="1">
      <c r="A718" s="131"/>
      <c r="B718" s="131"/>
      <c r="C718" s="131"/>
      <c r="D718" s="131"/>
      <c r="E718" s="131"/>
      <c r="F718" s="131"/>
      <c r="G718" s="131"/>
      <c r="H718" s="131"/>
      <c r="I718" s="131"/>
      <c r="J718" s="131"/>
      <c r="K718" s="130"/>
      <c r="L718" s="130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</row>
    <row r="719" spans="1:25" ht="14.25" customHeight="1">
      <c r="A719" s="131"/>
      <c r="B719" s="131"/>
      <c r="C719" s="131"/>
      <c r="D719" s="131"/>
      <c r="E719" s="131"/>
      <c r="F719" s="131"/>
      <c r="G719" s="131"/>
      <c r="H719" s="131"/>
      <c r="I719" s="131"/>
      <c r="J719" s="131"/>
      <c r="K719" s="130"/>
      <c r="L719" s="130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</row>
    <row r="720" spans="1:25" ht="14.25" customHeight="1">
      <c r="A720" s="131"/>
      <c r="B720" s="131"/>
      <c r="C720" s="131"/>
      <c r="D720" s="131"/>
      <c r="E720" s="131"/>
      <c r="F720" s="131"/>
      <c r="G720" s="131"/>
      <c r="H720" s="131"/>
      <c r="I720" s="131"/>
      <c r="J720" s="131"/>
      <c r="K720" s="130"/>
      <c r="L720" s="130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</row>
    <row r="721" spans="1:25" ht="14.25" customHeight="1">
      <c r="A721" s="131"/>
      <c r="B721" s="131"/>
      <c r="C721" s="131"/>
      <c r="D721" s="131"/>
      <c r="E721" s="131"/>
      <c r="F721" s="131"/>
      <c r="G721" s="131"/>
      <c r="H721" s="131"/>
      <c r="I721" s="131"/>
      <c r="J721" s="131"/>
      <c r="K721" s="130"/>
      <c r="L721" s="130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</row>
    <row r="722" spans="1:25" ht="14.25" customHeight="1">
      <c r="A722" s="131"/>
      <c r="B722" s="131"/>
      <c r="C722" s="131"/>
      <c r="D722" s="131"/>
      <c r="E722" s="131"/>
      <c r="F722" s="131"/>
      <c r="G722" s="131"/>
      <c r="H722" s="131"/>
      <c r="I722" s="131"/>
      <c r="J722" s="131"/>
      <c r="K722" s="130"/>
      <c r="L722" s="130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</row>
    <row r="723" spans="1:25" ht="14.25" customHeight="1">
      <c r="A723" s="131"/>
      <c r="B723" s="131"/>
      <c r="C723" s="131"/>
      <c r="D723" s="131"/>
      <c r="E723" s="131"/>
      <c r="F723" s="131"/>
      <c r="G723" s="131"/>
      <c r="H723" s="131"/>
      <c r="I723" s="131"/>
      <c r="J723" s="131"/>
      <c r="K723" s="130"/>
      <c r="L723" s="130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</row>
    <row r="724" spans="1:25" ht="14.25" customHeight="1">
      <c r="A724" s="131"/>
      <c r="B724" s="131"/>
      <c r="C724" s="131"/>
      <c r="D724" s="131"/>
      <c r="E724" s="131"/>
      <c r="F724" s="131"/>
      <c r="G724" s="131"/>
      <c r="H724" s="131"/>
      <c r="I724" s="131"/>
      <c r="J724" s="131"/>
      <c r="K724" s="130"/>
      <c r="L724" s="130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</row>
    <row r="725" spans="1:25" ht="14.25" customHeight="1">
      <c r="A725" s="131"/>
      <c r="B725" s="131"/>
      <c r="C725" s="131"/>
      <c r="D725" s="131"/>
      <c r="E725" s="131"/>
      <c r="F725" s="131"/>
      <c r="G725" s="131"/>
      <c r="H725" s="131"/>
      <c r="I725" s="131"/>
      <c r="J725" s="131"/>
      <c r="K725" s="130"/>
      <c r="L725" s="130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</row>
    <row r="726" spans="1:25" ht="14.25" customHeight="1">
      <c r="A726" s="131"/>
      <c r="B726" s="131"/>
      <c r="C726" s="131"/>
      <c r="D726" s="131"/>
      <c r="E726" s="131"/>
      <c r="F726" s="131"/>
      <c r="G726" s="131"/>
      <c r="H726" s="131"/>
      <c r="I726" s="131"/>
      <c r="J726" s="131"/>
      <c r="K726" s="130"/>
      <c r="L726" s="130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</row>
    <row r="727" spans="1:25" ht="14.25" customHeight="1">
      <c r="A727" s="131"/>
      <c r="B727" s="131"/>
      <c r="C727" s="131"/>
      <c r="D727" s="131"/>
      <c r="E727" s="131"/>
      <c r="F727" s="131"/>
      <c r="G727" s="131"/>
      <c r="H727" s="131"/>
      <c r="I727" s="131"/>
      <c r="J727" s="131"/>
      <c r="K727" s="130"/>
      <c r="L727" s="130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</row>
    <row r="728" spans="1:25" ht="14.25" customHeight="1">
      <c r="A728" s="131"/>
      <c r="B728" s="131"/>
      <c r="C728" s="131"/>
      <c r="D728" s="131"/>
      <c r="E728" s="131"/>
      <c r="F728" s="131"/>
      <c r="G728" s="131"/>
      <c r="H728" s="131"/>
      <c r="I728" s="131"/>
      <c r="J728" s="131"/>
      <c r="K728" s="130"/>
      <c r="L728" s="130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</row>
    <row r="729" spans="1:25" ht="14.25" customHeight="1">
      <c r="A729" s="131"/>
      <c r="B729" s="131"/>
      <c r="C729" s="131"/>
      <c r="D729" s="131"/>
      <c r="E729" s="131"/>
      <c r="F729" s="131"/>
      <c r="G729" s="131"/>
      <c r="H729" s="131"/>
      <c r="I729" s="131"/>
      <c r="J729" s="131"/>
      <c r="K729" s="130"/>
      <c r="L729" s="130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</row>
    <row r="730" spans="1:25" ht="14.25" customHeight="1">
      <c r="A730" s="131"/>
      <c r="B730" s="131"/>
      <c r="C730" s="131"/>
      <c r="D730" s="131"/>
      <c r="E730" s="131"/>
      <c r="F730" s="131"/>
      <c r="G730" s="131"/>
      <c r="H730" s="131"/>
      <c r="I730" s="131"/>
      <c r="J730" s="131"/>
      <c r="K730" s="130"/>
      <c r="L730" s="130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</row>
    <row r="731" spans="1:25" ht="14.25" customHeight="1">
      <c r="A731" s="131"/>
      <c r="B731" s="131"/>
      <c r="C731" s="131"/>
      <c r="D731" s="131"/>
      <c r="E731" s="131"/>
      <c r="F731" s="131"/>
      <c r="G731" s="131"/>
      <c r="H731" s="131"/>
      <c r="I731" s="131"/>
      <c r="J731" s="131"/>
      <c r="K731" s="130"/>
      <c r="L731" s="130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</row>
    <row r="732" spans="1:25" ht="14.25" customHeight="1">
      <c r="A732" s="131"/>
      <c r="B732" s="131"/>
      <c r="C732" s="131"/>
      <c r="D732" s="131"/>
      <c r="E732" s="131"/>
      <c r="F732" s="131"/>
      <c r="G732" s="131"/>
      <c r="H732" s="131"/>
      <c r="I732" s="131"/>
      <c r="J732" s="131"/>
      <c r="K732" s="130"/>
      <c r="L732" s="130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</row>
    <row r="733" spans="1:25" ht="14.25" customHeight="1">
      <c r="A733" s="131"/>
      <c r="B733" s="131"/>
      <c r="C733" s="131"/>
      <c r="D733" s="131"/>
      <c r="E733" s="131"/>
      <c r="F733" s="131"/>
      <c r="G733" s="131"/>
      <c r="H733" s="131"/>
      <c r="I733" s="131"/>
      <c r="J733" s="131"/>
      <c r="K733" s="130"/>
      <c r="L733" s="130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</row>
    <row r="734" spans="1:25" ht="14.25" customHeight="1">
      <c r="A734" s="131"/>
      <c r="B734" s="131"/>
      <c r="C734" s="131"/>
      <c r="D734" s="131"/>
      <c r="E734" s="131"/>
      <c r="F734" s="131"/>
      <c r="G734" s="131"/>
      <c r="H734" s="131"/>
      <c r="I734" s="131"/>
      <c r="J734" s="131"/>
      <c r="K734" s="130"/>
      <c r="L734" s="130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</row>
    <row r="735" spans="1:25" ht="14.25" customHeight="1">
      <c r="A735" s="131"/>
      <c r="B735" s="131"/>
      <c r="C735" s="131"/>
      <c r="D735" s="131"/>
      <c r="E735" s="131"/>
      <c r="F735" s="131"/>
      <c r="G735" s="131"/>
      <c r="H735" s="131"/>
      <c r="I735" s="131"/>
      <c r="J735" s="131"/>
      <c r="K735" s="130"/>
      <c r="L735" s="130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</row>
    <row r="736" spans="1:25" ht="14.25" customHeight="1">
      <c r="A736" s="131"/>
      <c r="B736" s="131"/>
      <c r="C736" s="131"/>
      <c r="D736" s="131"/>
      <c r="E736" s="131"/>
      <c r="F736" s="131"/>
      <c r="G736" s="131"/>
      <c r="H736" s="131"/>
      <c r="I736" s="131"/>
      <c r="J736" s="131"/>
      <c r="K736" s="130"/>
      <c r="L736" s="130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</row>
    <row r="737" spans="1:25" ht="14.25" customHeight="1">
      <c r="A737" s="131"/>
      <c r="B737" s="131"/>
      <c r="C737" s="131"/>
      <c r="D737" s="131"/>
      <c r="E737" s="131"/>
      <c r="F737" s="131"/>
      <c r="G737" s="131"/>
      <c r="H737" s="131"/>
      <c r="I737" s="131"/>
      <c r="J737" s="131"/>
      <c r="K737" s="130"/>
      <c r="L737" s="130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</row>
    <row r="738" spans="1:25" ht="14.25" customHeight="1">
      <c r="A738" s="131"/>
      <c r="B738" s="131"/>
      <c r="C738" s="131"/>
      <c r="D738" s="131"/>
      <c r="E738" s="131"/>
      <c r="F738" s="131"/>
      <c r="G738" s="131"/>
      <c r="H738" s="131"/>
      <c r="I738" s="131"/>
      <c r="J738" s="131"/>
      <c r="K738" s="130"/>
      <c r="L738" s="130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</row>
    <row r="739" spans="1:25" ht="14.25" customHeight="1">
      <c r="A739" s="131"/>
      <c r="B739" s="131"/>
      <c r="C739" s="131"/>
      <c r="D739" s="131"/>
      <c r="E739" s="131"/>
      <c r="F739" s="131"/>
      <c r="G739" s="131"/>
      <c r="H739" s="131"/>
      <c r="I739" s="131"/>
      <c r="J739" s="131"/>
      <c r="K739" s="130"/>
      <c r="L739" s="130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</row>
    <row r="740" spans="1:25" ht="14.25" customHeight="1">
      <c r="A740" s="131"/>
      <c r="B740" s="131"/>
      <c r="C740" s="131"/>
      <c r="D740" s="131"/>
      <c r="E740" s="131"/>
      <c r="F740" s="131"/>
      <c r="G740" s="131"/>
      <c r="H740" s="131"/>
      <c r="I740" s="131"/>
      <c r="J740" s="131"/>
      <c r="K740" s="130"/>
      <c r="L740" s="130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</row>
    <row r="741" spans="1:25" ht="14.25" customHeight="1">
      <c r="A741" s="131"/>
      <c r="B741" s="131"/>
      <c r="C741" s="131"/>
      <c r="D741" s="131"/>
      <c r="E741" s="131"/>
      <c r="F741" s="131"/>
      <c r="G741" s="131"/>
      <c r="H741" s="131"/>
      <c r="I741" s="131"/>
      <c r="J741" s="131"/>
      <c r="K741" s="130"/>
      <c r="L741" s="130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</row>
    <row r="742" spans="1:25" ht="14.25" customHeight="1">
      <c r="A742" s="131"/>
      <c r="B742" s="131"/>
      <c r="C742" s="131"/>
      <c r="D742" s="131"/>
      <c r="E742" s="131"/>
      <c r="F742" s="131"/>
      <c r="G742" s="131"/>
      <c r="H742" s="131"/>
      <c r="I742" s="131"/>
      <c r="J742" s="131"/>
      <c r="K742" s="130"/>
      <c r="L742" s="130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</row>
    <row r="743" spans="1:25" ht="14.25" customHeight="1">
      <c r="A743" s="131"/>
      <c r="B743" s="131"/>
      <c r="C743" s="131"/>
      <c r="D743" s="131"/>
      <c r="E743" s="131"/>
      <c r="F743" s="131"/>
      <c r="G743" s="131"/>
      <c r="H743" s="131"/>
      <c r="I743" s="131"/>
      <c r="J743" s="131"/>
      <c r="K743" s="130"/>
      <c r="L743" s="130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</row>
    <row r="744" spans="1:25" ht="14.25" customHeight="1">
      <c r="A744" s="131"/>
      <c r="B744" s="131"/>
      <c r="C744" s="131"/>
      <c r="D744" s="131"/>
      <c r="E744" s="131"/>
      <c r="F744" s="131"/>
      <c r="G744" s="131"/>
      <c r="H744" s="131"/>
      <c r="I744" s="131"/>
      <c r="J744" s="131"/>
      <c r="K744" s="130"/>
      <c r="L744" s="130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</row>
    <row r="745" spans="1:25" ht="14.25" customHeight="1">
      <c r="A745" s="131"/>
      <c r="B745" s="131"/>
      <c r="C745" s="131"/>
      <c r="D745" s="131"/>
      <c r="E745" s="131"/>
      <c r="F745" s="131"/>
      <c r="G745" s="131"/>
      <c r="H745" s="131"/>
      <c r="I745" s="131"/>
      <c r="J745" s="131"/>
      <c r="K745" s="130"/>
      <c r="L745" s="130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</row>
    <row r="746" spans="1:25" ht="14.25" customHeight="1">
      <c r="A746" s="131"/>
      <c r="B746" s="131"/>
      <c r="C746" s="131"/>
      <c r="D746" s="131"/>
      <c r="E746" s="131"/>
      <c r="F746" s="131"/>
      <c r="G746" s="131"/>
      <c r="H746" s="131"/>
      <c r="I746" s="131"/>
      <c r="J746" s="131"/>
      <c r="K746" s="130"/>
      <c r="L746" s="130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</row>
    <row r="747" spans="1:25" ht="14.25" customHeight="1">
      <c r="A747" s="131"/>
      <c r="B747" s="131"/>
      <c r="C747" s="131"/>
      <c r="D747" s="131"/>
      <c r="E747" s="131"/>
      <c r="F747" s="131"/>
      <c r="G747" s="131"/>
      <c r="H747" s="131"/>
      <c r="I747" s="131"/>
      <c r="J747" s="131"/>
      <c r="K747" s="130"/>
      <c r="L747" s="130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</row>
    <row r="748" spans="1:25" ht="14.25" customHeight="1">
      <c r="A748" s="131"/>
      <c r="B748" s="131"/>
      <c r="C748" s="131"/>
      <c r="D748" s="131"/>
      <c r="E748" s="131"/>
      <c r="F748" s="131"/>
      <c r="G748" s="131"/>
      <c r="H748" s="131"/>
      <c r="I748" s="131"/>
      <c r="J748" s="131"/>
      <c r="K748" s="130"/>
      <c r="L748" s="130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</row>
    <row r="749" spans="1:25" ht="14.25" customHeight="1">
      <c r="A749" s="131"/>
      <c r="B749" s="131"/>
      <c r="C749" s="131"/>
      <c r="D749" s="131"/>
      <c r="E749" s="131"/>
      <c r="F749" s="131"/>
      <c r="G749" s="131"/>
      <c r="H749" s="131"/>
      <c r="I749" s="131"/>
      <c r="J749" s="131"/>
      <c r="K749" s="130"/>
      <c r="L749" s="130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</row>
    <row r="750" spans="1:25" ht="14.25" customHeight="1">
      <c r="A750" s="131"/>
      <c r="B750" s="131"/>
      <c r="C750" s="131"/>
      <c r="D750" s="131"/>
      <c r="E750" s="131"/>
      <c r="F750" s="131"/>
      <c r="G750" s="131"/>
      <c r="H750" s="131"/>
      <c r="I750" s="131"/>
      <c r="J750" s="131"/>
      <c r="K750" s="130"/>
      <c r="L750" s="130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</row>
    <row r="751" spans="1:25" ht="14.25" customHeight="1">
      <c r="A751" s="131"/>
      <c r="B751" s="131"/>
      <c r="C751" s="131"/>
      <c r="D751" s="131"/>
      <c r="E751" s="131"/>
      <c r="F751" s="131"/>
      <c r="G751" s="131"/>
      <c r="H751" s="131"/>
      <c r="I751" s="131"/>
      <c r="J751" s="131"/>
      <c r="K751" s="130"/>
      <c r="L751" s="130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</row>
    <row r="752" spans="1:25" ht="14.25" customHeight="1">
      <c r="A752" s="131"/>
      <c r="B752" s="131"/>
      <c r="C752" s="131"/>
      <c r="D752" s="131"/>
      <c r="E752" s="131"/>
      <c r="F752" s="131"/>
      <c r="G752" s="131"/>
      <c r="H752" s="131"/>
      <c r="I752" s="131"/>
      <c r="J752" s="131"/>
      <c r="K752" s="130"/>
      <c r="L752" s="130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</row>
    <row r="753" spans="1:25" ht="14.25" customHeight="1">
      <c r="A753" s="131"/>
      <c r="B753" s="131"/>
      <c r="C753" s="131"/>
      <c r="D753" s="131"/>
      <c r="E753" s="131"/>
      <c r="F753" s="131"/>
      <c r="G753" s="131"/>
      <c r="H753" s="131"/>
      <c r="I753" s="131"/>
      <c r="J753" s="131"/>
      <c r="K753" s="130"/>
      <c r="L753" s="130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</row>
    <row r="754" spans="1:25" ht="14.25" customHeight="1">
      <c r="A754" s="131"/>
      <c r="B754" s="131"/>
      <c r="C754" s="131"/>
      <c r="D754" s="131"/>
      <c r="E754" s="131"/>
      <c r="F754" s="131"/>
      <c r="G754" s="131"/>
      <c r="H754" s="131"/>
      <c r="I754" s="131"/>
      <c r="J754" s="131"/>
      <c r="K754" s="130"/>
      <c r="L754" s="130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</row>
    <row r="755" spans="1:25" ht="14.25" customHeight="1">
      <c r="A755" s="131"/>
      <c r="B755" s="131"/>
      <c r="C755" s="131"/>
      <c r="D755" s="131"/>
      <c r="E755" s="131"/>
      <c r="F755" s="131"/>
      <c r="G755" s="131"/>
      <c r="H755" s="131"/>
      <c r="I755" s="131"/>
      <c r="J755" s="131"/>
      <c r="K755" s="130"/>
      <c r="L755" s="130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</row>
    <row r="756" spans="1:25" ht="14.25" customHeight="1">
      <c r="A756" s="131"/>
      <c r="B756" s="131"/>
      <c r="C756" s="131"/>
      <c r="D756" s="131"/>
      <c r="E756" s="131"/>
      <c r="F756" s="131"/>
      <c r="G756" s="131"/>
      <c r="H756" s="131"/>
      <c r="I756" s="131"/>
      <c r="J756" s="131"/>
      <c r="K756" s="130"/>
      <c r="L756" s="130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</row>
    <row r="757" spans="1:25" ht="14.25" customHeight="1">
      <c r="A757" s="131"/>
      <c r="B757" s="131"/>
      <c r="C757" s="131"/>
      <c r="D757" s="131"/>
      <c r="E757" s="131"/>
      <c r="F757" s="131"/>
      <c r="G757" s="131"/>
      <c r="H757" s="131"/>
      <c r="I757" s="131"/>
      <c r="J757" s="131"/>
      <c r="K757" s="130"/>
      <c r="L757" s="130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</row>
    <row r="758" spans="1:25" ht="14.25" customHeight="1">
      <c r="A758" s="131"/>
      <c r="B758" s="131"/>
      <c r="C758" s="131"/>
      <c r="D758" s="131"/>
      <c r="E758" s="131"/>
      <c r="F758" s="131"/>
      <c r="G758" s="131"/>
      <c r="H758" s="131"/>
      <c r="I758" s="131"/>
      <c r="J758" s="131"/>
      <c r="K758" s="130"/>
      <c r="L758" s="130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</row>
    <row r="759" spans="1:25" ht="14.25" customHeight="1">
      <c r="A759" s="131"/>
      <c r="B759" s="131"/>
      <c r="C759" s="131"/>
      <c r="D759" s="131"/>
      <c r="E759" s="131"/>
      <c r="F759" s="131"/>
      <c r="G759" s="131"/>
      <c r="H759" s="131"/>
      <c r="I759" s="131"/>
      <c r="J759" s="131"/>
      <c r="K759" s="130"/>
      <c r="L759" s="130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</row>
    <row r="760" spans="1:25" ht="14.25" customHeight="1">
      <c r="A760" s="131"/>
      <c r="B760" s="131"/>
      <c r="C760" s="131"/>
      <c r="D760" s="131"/>
      <c r="E760" s="131"/>
      <c r="F760" s="131"/>
      <c r="G760" s="131"/>
      <c r="H760" s="131"/>
      <c r="I760" s="131"/>
      <c r="J760" s="131"/>
      <c r="K760" s="130"/>
      <c r="L760" s="130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</row>
    <row r="761" spans="1:25" ht="14.25" customHeight="1">
      <c r="A761" s="131"/>
      <c r="B761" s="131"/>
      <c r="C761" s="131"/>
      <c r="D761" s="131"/>
      <c r="E761" s="131"/>
      <c r="F761" s="131"/>
      <c r="G761" s="131"/>
      <c r="H761" s="131"/>
      <c r="I761" s="131"/>
      <c r="J761" s="131"/>
      <c r="K761" s="130"/>
      <c r="L761" s="130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</row>
    <row r="762" spans="1:25" ht="14.25" customHeight="1">
      <c r="A762" s="131"/>
      <c r="B762" s="131"/>
      <c r="C762" s="131"/>
      <c r="D762" s="131"/>
      <c r="E762" s="131"/>
      <c r="F762" s="131"/>
      <c r="G762" s="131"/>
      <c r="H762" s="131"/>
      <c r="I762" s="131"/>
      <c r="J762" s="131"/>
      <c r="K762" s="130"/>
      <c r="L762" s="130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</row>
    <row r="763" spans="1:25" ht="14.25" customHeight="1">
      <c r="A763" s="131"/>
      <c r="B763" s="131"/>
      <c r="C763" s="131"/>
      <c r="D763" s="131"/>
      <c r="E763" s="131"/>
      <c r="F763" s="131"/>
      <c r="G763" s="131"/>
      <c r="H763" s="131"/>
      <c r="I763" s="131"/>
      <c r="J763" s="131"/>
      <c r="K763" s="130"/>
      <c r="L763" s="130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</row>
    <row r="764" spans="1:25" ht="14.25" customHeight="1">
      <c r="A764" s="131"/>
      <c r="B764" s="131"/>
      <c r="C764" s="131"/>
      <c r="D764" s="131"/>
      <c r="E764" s="131"/>
      <c r="F764" s="131"/>
      <c r="G764" s="131"/>
      <c r="H764" s="131"/>
      <c r="I764" s="131"/>
      <c r="J764" s="131"/>
      <c r="K764" s="130"/>
      <c r="L764" s="130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</row>
    <row r="765" spans="1:25" ht="14.25" customHeight="1">
      <c r="A765" s="131"/>
      <c r="B765" s="131"/>
      <c r="C765" s="131"/>
      <c r="D765" s="131"/>
      <c r="E765" s="131"/>
      <c r="F765" s="131"/>
      <c r="G765" s="131"/>
      <c r="H765" s="131"/>
      <c r="I765" s="131"/>
      <c r="J765" s="131"/>
      <c r="K765" s="130"/>
      <c r="L765" s="130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</row>
    <row r="766" spans="1:25" ht="14.25" customHeight="1">
      <c r="A766" s="131"/>
      <c r="B766" s="131"/>
      <c r="C766" s="131"/>
      <c r="D766" s="131"/>
      <c r="E766" s="131"/>
      <c r="F766" s="131"/>
      <c r="G766" s="131"/>
      <c r="H766" s="131"/>
      <c r="I766" s="131"/>
      <c r="J766" s="131"/>
      <c r="K766" s="130"/>
      <c r="L766" s="130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</row>
    <row r="767" spans="1:25" ht="14.25" customHeight="1">
      <c r="A767" s="131"/>
      <c r="B767" s="131"/>
      <c r="C767" s="131"/>
      <c r="D767" s="131"/>
      <c r="E767" s="131"/>
      <c r="F767" s="131"/>
      <c r="G767" s="131"/>
      <c r="H767" s="131"/>
      <c r="I767" s="131"/>
      <c r="J767" s="131"/>
      <c r="K767" s="130"/>
      <c r="L767" s="130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</row>
    <row r="768" spans="1:25" ht="14.25" customHeight="1">
      <c r="A768" s="131"/>
      <c r="B768" s="131"/>
      <c r="C768" s="131"/>
      <c r="D768" s="131"/>
      <c r="E768" s="131"/>
      <c r="F768" s="131"/>
      <c r="G768" s="131"/>
      <c r="H768" s="131"/>
      <c r="I768" s="131"/>
      <c r="J768" s="131"/>
      <c r="K768" s="130"/>
      <c r="L768" s="130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</row>
    <row r="769" spans="1:25" ht="14.25" customHeight="1">
      <c r="A769" s="131"/>
      <c r="B769" s="131"/>
      <c r="C769" s="131"/>
      <c r="D769" s="131"/>
      <c r="E769" s="131"/>
      <c r="F769" s="131"/>
      <c r="G769" s="131"/>
      <c r="H769" s="131"/>
      <c r="I769" s="131"/>
      <c r="J769" s="131"/>
      <c r="K769" s="130"/>
      <c r="L769" s="130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</row>
    <row r="770" spans="1:25" ht="14.25" customHeight="1">
      <c r="A770" s="131"/>
      <c r="B770" s="131"/>
      <c r="C770" s="131"/>
      <c r="D770" s="131"/>
      <c r="E770" s="131"/>
      <c r="F770" s="131"/>
      <c r="G770" s="131"/>
      <c r="H770" s="131"/>
      <c r="I770" s="131"/>
      <c r="J770" s="131"/>
      <c r="K770" s="130"/>
      <c r="L770" s="130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</row>
    <row r="771" spans="1:25" ht="14.25" customHeight="1">
      <c r="A771" s="131"/>
      <c r="B771" s="131"/>
      <c r="C771" s="131"/>
      <c r="D771" s="131"/>
      <c r="E771" s="131"/>
      <c r="F771" s="131"/>
      <c r="G771" s="131"/>
      <c r="H771" s="131"/>
      <c r="I771" s="131"/>
      <c r="J771" s="131"/>
      <c r="K771" s="130"/>
      <c r="L771" s="130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</row>
    <row r="772" spans="1:25" ht="14.25" customHeight="1">
      <c r="A772" s="131"/>
      <c r="B772" s="131"/>
      <c r="C772" s="131"/>
      <c r="D772" s="131"/>
      <c r="E772" s="131"/>
      <c r="F772" s="131"/>
      <c r="G772" s="131"/>
      <c r="H772" s="131"/>
      <c r="I772" s="131"/>
      <c r="J772" s="131"/>
      <c r="K772" s="130"/>
      <c r="L772" s="130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</row>
    <row r="773" spans="1:25" ht="14.25" customHeight="1">
      <c r="A773" s="131"/>
      <c r="B773" s="131"/>
      <c r="C773" s="131"/>
      <c r="D773" s="131"/>
      <c r="E773" s="131"/>
      <c r="F773" s="131"/>
      <c r="G773" s="131"/>
      <c r="H773" s="131"/>
      <c r="I773" s="131"/>
      <c r="J773" s="131"/>
      <c r="K773" s="130"/>
      <c r="L773" s="130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</row>
    <row r="774" spans="1:25" ht="14.25" customHeight="1">
      <c r="A774" s="131"/>
      <c r="B774" s="131"/>
      <c r="C774" s="131"/>
      <c r="D774" s="131"/>
      <c r="E774" s="131"/>
      <c r="F774" s="131"/>
      <c r="G774" s="131"/>
      <c r="H774" s="131"/>
      <c r="I774" s="131"/>
      <c r="J774" s="131"/>
      <c r="K774" s="130"/>
      <c r="L774" s="130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</row>
    <row r="775" spans="1:25" ht="14.25" customHeight="1">
      <c r="A775" s="131"/>
      <c r="B775" s="131"/>
      <c r="C775" s="131"/>
      <c r="D775" s="131"/>
      <c r="E775" s="131"/>
      <c r="F775" s="131"/>
      <c r="G775" s="131"/>
      <c r="H775" s="131"/>
      <c r="I775" s="131"/>
      <c r="J775" s="131"/>
      <c r="K775" s="130"/>
      <c r="L775" s="130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</row>
    <row r="776" spans="1:25" ht="14.25" customHeight="1">
      <c r="A776" s="131"/>
      <c r="B776" s="131"/>
      <c r="C776" s="131"/>
      <c r="D776" s="131"/>
      <c r="E776" s="131"/>
      <c r="F776" s="131"/>
      <c r="G776" s="131"/>
      <c r="H776" s="131"/>
      <c r="I776" s="131"/>
      <c r="J776" s="131"/>
      <c r="K776" s="130"/>
      <c r="L776" s="130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</row>
    <row r="777" spans="1:25" ht="14.25" customHeight="1">
      <c r="A777" s="131"/>
      <c r="B777" s="131"/>
      <c r="C777" s="131"/>
      <c r="D777" s="131"/>
      <c r="E777" s="131"/>
      <c r="F777" s="131"/>
      <c r="G777" s="131"/>
      <c r="H777" s="131"/>
      <c r="I777" s="131"/>
      <c r="J777" s="131"/>
      <c r="K777" s="130"/>
      <c r="L777" s="130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</row>
    <row r="778" spans="1:25" ht="14.25" customHeight="1">
      <c r="A778" s="131"/>
      <c r="B778" s="131"/>
      <c r="C778" s="131"/>
      <c r="D778" s="131"/>
      <c r="E778" s="131"/>
      <c r="F778" s="131"/>
      <c r="G778" s="131"/>
      <c r="H778" s="131"/>
      <c r="I778" s="131"/>
      <c r="J778" s="131"/>
      <c r="K778" s="130"/>
      <c r="L778" s="130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</row>
    <row r="779" spans="1:25" ht="14.25" customHeight="1">
      <c r="A779" s="131"/>
      <c r="B779" s="131"/>
      <c r="C779" s="131"/>
      <c r="D779" s="131"/>
      <c r="E779" s="131"/>
      <c r="F779" s="131"/>
      <c r="G779" s="131"/>
      <c r="H779" s="131"/>
      <c r="I779" s="131"/>
      <c r="J779" s="131"/>
      <c r="K779" s="130"/>
      <c r="L779" s="130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</row>
    <row r="780" spans="1:25" ht="14.25" customHeight="1">
      <c r="A780" s="131"/>
      <c r="B780" s="131"/>
      <c r="C780" s="131"/>
      <c r="D780" s="131"/>
      <c r="E780" s="131"/>
      <c r="F780" s="131"/>
      <c r="G780" s="131"/>
      <c r="H780" s="131"/>
      <c r="I780" s="131"/>
      <c r="J780" s="131"/>
      <c r="K780" s="130"/>
      <c r="L780" s="130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</row>
    <row r="781" spans="1:25" ht="14.25" customHeight="1">
      <c r="A781" s="131"/>
      <c r="B781" s="131"/>
      <c r="C781" s="131"/>
      <c r="D781" s="131"/>
      <c r="E781" s="131"/>
      <c r="F781" s="131"/>
      <c r="G781" s="131"/>
      <c r="H781" s="131"/>
      <c r="I781" s="131"/>
      <c r="J781" s="131"/>
      <c r="K781" s="130"/>
      <c r="L781" s="130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</row>
    <row r="782" spans="1:25" ht="14.25" customHeight="1">
      <c r="A782" s="131"/>
      <c r="B782" s="131"/>
      <c r="C782" s="131"/>
      <c r="D782" s="131"/>
      <c r="E782" s="131"/>
      <c r="F782" s="131"/>
      <c r="G782" s="131"/>
      <c r="H782" s="131"/>
      <c r="I782" s="131"/>
      <c r="J782" s="131"/>
      <c r="K782" s="130"/>
      <c r="L782" s="130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</row>
    <row r="783" spans="1:25" ht="14.25" customHeight="1">
      <c r="A783" s="131"/>
      <c r="B783" s="131"/>
      <c r="C783" s="131"/>
      <c r="D783" s="131"/>
      <c r="E783" s="131"/>
      <c r="F783" s="131"/>
      <c r="G783" s="131"/>
      <c r="H783" s="131"/>
      <c r="I783" s="131"/>
      <c r="J783" s="131"/>
      <c r="K783" s="130"/>
      <c r="L783" s="130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</row>
    <row r="784" spans="1:25" ht="14.25" customHeight="1">
      <c r="A784" s="131"/>
      <c r="B784" s="131"/>
      <c r="C784" s="131"/>
      <c r="D784" s="131"/>
      <c r="E784" s="131"/>
      <c r="F784" s="131"/>
      <c r="G784" s="131"/>
      <c r="H784" s="131"/>
      <c r="I784" s="131"/>
      <c r="J784" s="131"/>
      <c r="K784" s="130"/>
      <c r="L784" s="130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</row>
    <row r="785" spans="1:25" ht="14.25" customHeight="1">
      <c r="A785" s="131"/>
      <c r="B785" s="131"/>
      <c r="C785" s="131"/>
      <c r="D785" s="131"/>
      <c r="E785" s="131"/>
      <c r="F785" s="131"/>
      <c r="G785" s="131"/>
      <c r="H785" s="131"/>
      <c r="I785" s="131"/>
      <c r="J785" s="131"/>
      <c r="K785" s="130"/>
      <c r="L785" s="130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</row>
    <row r="786" spans="1:25" ht="14.25" customHeight="1">
      <c r="A786" s="131"/>
      <c r="B786" s="131"/>
      <c r="C786" s="131"/>
      <c r="D786" s="131"/>
      <c r="E786" s="131"/>
      <c r="F786" s="131"/>
      <c r="G786" s="131"/>
      <c r="H786" s="131"/>
      <c r="I786" s="131"/>
      <c r="J786" s="131"/>
      <c r="K786" s="130"/>
      <c r="L786" s="130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</row>
    <row r="787" spans="1:25" ht="14.25" customHeight="1">
      <c r="A787" s="131"/>
      <c r="B787" s="131"/>
      <c r="C787" s="131"/>
      <c r="D787" s="131"/>
      <c r="E787" s="131"/>
      <c r="F787" s="131"/>
      <c r="G787" s="131"/>
      <c r="H787" s="131"/>
      <c r="I787" s="131"/>
      <c r="J787" s="131"/>
      <c r="K787" s="130"/>
      <c r="L787" s="130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</row>
    <row r="788" spans="1:25" ht="14.25" customHeight="1">
      <c r="A788" s="131"/>
      <c r="B788" s="131"/>
      <c r="C788" s="131"/>
      <c r="D788" s="131"/>
      <c r="E788" s="131"/>
      <c r="F788" s="131"/>
      <c r="G788" s="131"/>
      <c r="H788" s="131"/>
      <c r="I788" s="131"/>
      <c r="J788" s="131"/>
      <c r="K788" s="130"/>
      <c r="L788" s="130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</row>
    <row r="789" spans="1:25" ht="14.25" customHeight="1">
      <c r="A789" s="131"/>
      <c r="B789" s="131"/>
      <c r="C789" s="131"/>
      <c r="D789" s="131"/>
      <c r="E789" s="131"/>
      <c r="F789" s="131"/>
      <c r="G789" s="131"/>
      <c r="H789" s="131"/>
      <c r="I789" s="131"/>
      <c r="J789" s="131"/>
      <c r="K789" s="130"/>
      <c r="L789" s="130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</row>
    <row r="790" spans="1:25" ht="14.25" customHeight="1">
      <c r="A790" s="131"/>
      <c r="B790" s="131"/>
      <c r="C790" s="131"/>
      <c r="D790" s="131"/>
      <c r="E790" s="131"/>
      <c r="F790" s="131"/>
      <c r="G790" s="131"/>
      <c r="H790" s="131"/>
      <c r="I790" s="131"/>
      <c r="J790" s="131"/>
      <c r="K790" s="130"/>
      <c r="L790" s="130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</row>
    <row r="791" spans="1:25" ht="14.25" customHeight="1">
      <c r="A791" s="131"/>
      <c r="B791" s="131"/>
      <c r="C791" s="131"/>
      <c r="D791" s="131"/>
      <c r="E791" s="131"/>
      <c r="F791" s="131"/>
      <c r="G791" s="131"/>
      <c r="H791" s="131"/>
      <c r="I791" s="131"/>
      <c r="J791" s="131"/>
      <c r="K791" s="130"/>
      <c r="L791" s="130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</row>
    <row r="792" spans="1:25" ht="14.25" customHeight="1">
      <c r="A792" s="131"/>
      <c r="B792" s="131"/>
      <c r="C792" s="131"/>
      <c r="D792" s="131"/>
      <c r="E792" s="131"/>
      <c r="F792" s="131"/>
      <c r="G792" s="131"/>
      <c r="H792" s="131"/>
      <c r="I792" s="131"/>
      <c r="J792" s="131"/>
      <c r="K792" s="130"/>
      <c r="L792" s="130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</row>
    <row r="793" spans="1:25" ht="14.25" customHeight="1">
      <c r="A793" s="131"/>
      <c r="B793" s="131"/>
      <c r="C793" s="131"/>
      <c r="D793" s="131"/>
      <c r="E793" s="131"/>
      <c r="F793" s="131"/>
      <c r="G793" s="131"/>
      <c r="H793" s="131"/>
      <c r="I793" s="131"/>
      <c r="J793" s="131"/>
      <c r="K793" s="130"/>
      <c r="L793" s="130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</row>
    <row r="794" spans="1:25" ht="14.25" customHeight="1">
      <c r="A794" s="131"/>
      <c r="B794" s="131"/>
      <c r="C794" s="131"/>
      <c r="D794" s="131"/>
      <c r="E794" s="131"/>
      <c r="F794" s="131"/>
      <c r="G794" s="131"/>
      <c r="H794" s="131"/>
      <c r="I794" s="131"/>
      <c r="J794" s="131"/>
      <c r="K794" s="130"/>
      <c r="L794" s="130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</row>
    <row r="795" spans="1:25" ht="14.25" customHeight="1">
      <c r="A795" s="131"/>
      <c r="B795" s="131"/>
      <c r="C795" s="131"/>
      <c r="D795" s="131"/>
      <c r="E795" s="131"/>
      <c r="F795" s="131"/>
      <c r="G795" s="131"/>
      <c r="H795" s="131"/>
      <c r="I795" s="131"/>
      <c r="J795" s="131"/>
      <c r="K795" s="130"/>
      <c r="L795" s="130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</row>
    <row r="796" spans="1:25" ht="14.25" customHeight="1">
      <c r="A796" s="131"/>
      <c r="B796" s="131"/>
      <c r="C796" s="131"/>
      <c r="D796" s="131"/>
      <c r="E796" s="131"/>
      <c r="F796" s="131"/>
      <c r="G796" s="131"/>
      <c r="H796" s="131"/>
      <c r="I796" s="131"/>
      <c r="J796" s="131"/>
      <c r="K796" s="130"/>
      <c r="L796" s="130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</row>
    <row r="797" spans="1:25" ht="14.25" customHeight="1">
      <c r="A797" s="131"/>
      <c r="B797" s="131"/>
      <c r="C797" s="131"/>
      <c r="D797" s="131"/>
      <c r="E797" s="131"/>
      <c r="F797" s="131"/>
      <c r="G797" s="131"/>
      <c r="H797" s="131"/>
      <c r="I797" s="131"/>
      <c r="J797" s="131"/>
      <c r="K797" s="130"/>
      <c r="L797" s="130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</row>
    <row r="798" spans="1:25" ht="14.25" customHeight="1">
      <c r="A798" s="131"/>
      <c r="B798" s="131"/>
      <c r="C798" s="131"/>
      <c r="D798" s="131"/>
      <c r="E798" s="131"/>
      <c r="F798" s="131"/>
      <c r="G798" s="131"/>
      <c r="H798" s="131"/>
      <c r="I798" s="131"/>
      <c r="J798" s="131"/>
      <c r="K798" s="130"/>
      <c r="L798" s="130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</row>
    <row r="799" spans="1:25" ht="14.25" customHeight="1">
      <c r="A799" s="131"/>
      <c r="B799" s="131"/>
      <c r="C799" s="131"/>
      <c r="D799" s="131"/>
      <c r="E799" s="131"/>
      <c r="F799" s="131"/>
      <c r="G799" s="131"/>
      <c r="H799" s="131"/>
      <c r="I799" s="131"/>
      <c r="J799" s="131"/>
      <c r="K799" s="130"/>
      <c r="L799" s="130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</row>
    <row r="800" spans="1:25" ht="14.25" customHeight="1">
      <c r="A800" s="131"/>
      <c r="B800" s="131"/>
      <c r="C800" s="131"/>
      <c r="D800" s="131"/>
      <c r="E800" s="131"/>
      <c r="F800" s="131"/>
      <c r="G800" s="131"/>
      <c r="H800" s="131"/>
      <c r="I800" s="131"/>
      <c r="J800" s="131"/>
      <c r="K800" s="130"/>
      <c r="L800" s="130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</row>
    <row r="801" spans="1:25" ht="14.25" customHeight="1">
      <c r="A801" s="131"/>
      <c r="B801" s="131"/>
      <c r="C801" s="131"/>
      <c r="D801" s="131"/>
      <c r="E801" s="131"/>
      <c r="F801" s="131"/>
      <c r="G801" s="131"/>
      <c r="H801" s="131"/>
      <c r="I801" s="131"/>
      <c r="J801" s="131"/>
      <c r="K801" s="130"/>
      <c r="L801" s="130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</row>
    <row r="802" spans="1:25" ht="14.25" customHeight="1">
      <c r="A802" s="131"/>
      <c r="B802" s="131"/>
      <c r="C802" s="131"/>
      <c r="D802" s="131"/>
      <c r="E802" s="131"/>
      <c r="F802" s="131"/>
      <c r="G802" s="131"/>
      <c r="H802" s="131"/>
      <c r="I802" s="131"/>
      <c r="J802" s="131"/>
      <c r="K802" s="130"/>
      <c r="L802" s="130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</row>
    <row r="803" spans="1:25" ht="14.25" customHeight="1">
      <c r="A803" s="131"/>
      <c r="B803" s="131"/>
      <c r="C803" s="131"/>
      <c r="D803" s="131"/>
      <c r="E803" s="131"/>
      <c r="F803" s="131"/>
      <c r="G803" s="131"/>
      <c r="H803" s="131"/>
      <c r="I803" s="131"/>
      <c r="J803" s="131"/>
      <c r="K803" s="130"/>
      <c r="L803" s="130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</row>
    <row r="804" spans="1:25" ht="14.25" customHeight="1">
      <c r="A804" s="131"/>
      <c r="B804" s="131"/>
      <c r="C804" s="131"/>
      <c r="D804" s="131"/>
      <c r="E804" s="131"/>
      <c r="F804" s="131"/>
      <c r="G804" s="131"/>
      <c r="H804" s="131"/>
      <c r="I804" s="131"/>
      <c r="J804" s="131"/>
      <c r="K804" s="130"/>
      <c r="L804" s="130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</row>
    <row r="805" spans="1:25" ht="14.25" customHeight="1">
      <c r="A805" s="131"/>
      <c r="B805" s="131"/>
      <c r="C805" s="131"/>
      <c r="D805" s="131"/>
      <c r="E805" s="131"/>
      <c r="F805" s="131"/>
      <c r="G805" s="131"/>
      <c r="H805" s="131"/>
      <c r="I805" s="131"/>
      <c r="J805" s="131"/>
      <c r="K805" s="130"/>
      <c r="L805" s="130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</row>
    <row r="806" spans="1:25" ht="14.25" customHeight="1">
      <c r="A806" s="131"/>
      <c r="B806" s="131"/>
      <c r="C806" s="131"/>
      <c r="D806" s="131"/>
      <c r="E806" s="131"/>
      <c r="F806" s="131"/>
      <c r="G806" s="131"/>
      <c r="H806" s="131"/>
      <c r="I806" s="131"/>
      <c r="J806" s="131"/>
      <c r="K806" s="130"/>
      <c r="L806" s="130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</row>
    <row r="807" spans="1:25" ht="14.25" customHeight="1">
      <c r="A807" s="131"/>
      <c r="B807" s="131"/>
      <c r="C807" s="131"/>
      <c r="D807" s="131"/>
      <c r="E807" s="131"/>
      <c r="F807" s="131"/>
      <c r="G807" s="131"/>
      <c r="H807" s="131"/>
      <c r="I807" s="131"/>
      <c r="J807" s="131"/>
      <c r="K807" s="130"/>
      <c r="L807" s="130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</row>
    <row r="808" spans="1:25" ht="14.25" customHeight="1">
      <c r="A808" s="131"/>
      <c r="B808" s="131"/>
      <c r="C808" s="131"/>
      <c r="D808" s="131"/>
      <c r="E808" s="131"/>
      <c r="F808" s="131"/>
      <c r="G808" s="131"/>
      <c r="H808" s="131"/>
      <c r="I808" s="131"/>
      <c r="J808" s="131"/>
      <c r="K808" s="130"/>
      <c r="L808" s="130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</row>
    <row r="809" spans="1:25" ht="14.25" customHeight="1">
      <c r="A809" s="131"/>
      <c r="B809" s="131"/>
      <c r="C809" s="131"/>
      <c r="D809" s="131"/>
      <c r="E809" s="131"/>
      <c r="F809" s="131"/>
      <c r="G809" s="131"/>
      <c r="H809" s="131"/>
      <c r="I809" s="131"/>
      <c r="J809" s="131"/>
      <c r="K809" s="130"/>
      <c r="L809" s="130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</row>
    <row r="810" spans="1:25" ht="14.25" customHeight="1">
      <c r="A810" s="131"/>
      <c r="B810" s="131"/>
      <c r="C810" s="131"/>
      <c r="D810" s="131"/>
      <c r="E810" s="131"/>
      <c r="F810" s="131"/>
      <c r="G810" s="131"/>
      <c r="H810" s="131"/>
      <c r="I810" s="131"/>
      <c r="J810" s="131"/>
      <c r="K810" s="130"/>
      <c r="L810" s="130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</row>
    <row r="811" spans="1:25" ht="14.25" customHeight="1">
      <c r="A811" s="131"/>
      <c r="B811" s="131"/>
      <c r="C811" s="131"/>
      <c r="D811" s="131"/>
      <c r="E811" s="131"/>
      <c r="F811" s="131"/>
      <c r="G811" s="131"/>
      <c r="H811" s="131"/>
      <c r="I811" s="131"/>
      <c r="J811" s="131"/>
      <c r="K811" s="130"/>
      <c r="L811" s="130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</row>
    <row r="812" spans="1:25" ht="14.25" customHeight="1">
      <c r="A812" s="131"/>
      <c r="B812" s="131"/>
      <c r="C812" s="131"/>
      <c r="D812" s="131"/>
      <c r="E812" s="131"/>
      <c r="F812" s="131"/>
      <c r="G812" s="131"/>
      <c r="H812" s="131"/>
      <c r="I812" s="131"/>
      <c r="J812" s="131"/>
      <c r="K812" s="130"/>
      <c r="L812" s="130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</row>
    <row r="813" spans="1:25" ht="14.25" customHeight="1">
      <c r="A813" s="131"/>
      <c r="B813" s="131"/>
      <c r="C813" s="131"/>
      <c r="D813" s="131"/>
      <c r="E813" s="131"/>
      <c r="F813" s="131"/>
      <c r="G813" s="131"/>
      <c r="H813" s="131"/>
      <c r="I813" s="131"/>
      <c r="J813" s="131"/>
      <c r="K813" s="130"/>
      <c r="L813" s="130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</row>
    <row r="814" spans="1:25" ht="14.25" customHeight="1">
      <c r="A814" s="131"/>
      <c r="B814" s="131"/>
      <c r="C814" s="131"/>
      <c r="D814" s="131"/>
      <c r="E814" s="131"/>
      <c r="F814" s="131"/>
      <c r="G814" s="131"/>
      <c r="H814" s="131"/>
      <c r="I814" s="131"/>
      <c r="J814" s="131"/>
      <c r="K814" s="130"/>
      <c r="L814" s="130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</row>
    <row r="815" spans="1:25" ht="14.25" customHeight="1">
      <c r="A815" s="131"/>
      <c r="B815" s="131"/>
      <c r="C815" s="131"/>
      <c r="D815" s="131"/>
      <c r="E815" s="131"/>
      <c r="F815" s="131"/>
      <c r="G815" s="131"/>
      <c r="H815" s="131"/>
      <c r="I815" s="131"/>
      <c r="J815" s="131"/>
      <c r="K815" s="130"/>
      <c r="L815" s="130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</row>
    <row r="816" spans="1:25" ht="14.25" customHeight="1">
      <c r="A816" s="131"/>
      <c r="B816" s="131"/>
      <c r="C816" s="131"/>
      <c r="D816" s="131"/>
      <c r="E816" s="131"/>
      <c r="F816" s="131"/>
      <c r="G816" s="131"/>
      <c r="H816" s="131"/>
      <c r="I816" s="131"/>
      <c r="J816" s="131"/>
      <c r="K816" s="130"/>
      <c r="L816" s="130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</row>
    <row r="817" spans="1:25" ht="14.25" customHeight="1">
      <c r="A817" s="131"/>
      <c r="B817" s="131"/>
      <c r="C817" s="131"/>
      <c r="D817" s="131"/>
      <c r="E817" s="131"/>
      <c r="F817" s="131"/>
      <c r="G817" s="131"/>
      <c r="H817" s="131"/>
      <c r="I817" s="131"/>
      <c r="J817" s="131"/>
      <c r="K817" s="130"/>
      <c r="L817" s="130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</row>
    <row r="818" spans="1:25" ht="14.25" customHeight="1">
      <c r="A818" s="131"/>
      <c r="B818" s="131"/>
      <c r="C818" s="131"/>
      <c r="D818" s="131"/>
      <c r="E818" s="131"/>
      <c r="F818" s="131"/>
      <c r="G818" s="131"/>
      <c r="H818" s="131"/>
      <c r="I818" s="131"/>
      <c r="J818" s="131"/>
      <c r="K818" s="130"/>
      <c r="L818" s="130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</row>
    <row r="819" spans="1:25" ht="14.25" customHeight="1">
      <c r="A819" s="131"/>
      <c r="B819" s="131"/>
      <c r="C819" s="131"/>
      <c r="D819" s="131"/>
      <c r="E819" s="131"/>
      <c r="F819" s="131"/>
      <c r="G819" s="131"/>
      <c r="H819" s="131"/>
      <c r="I819" s="131"/>
      <c r="J819" s="131"/>
      <c r="K819" s="130"/>
      <c r="L819" s="130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</row>
    <row r="820" spans="1:25" ht="14.25" customHeight="1">
      <c r="A820" s="131"/>
      <c r="B820" s="131"/>
      <c r="C820" s="131"/>
      <c r="D820" s="131"/>
      <c r="E820" s="131"/>
      <c r="F820" s="131"/>
      <c r="G820" s="131"/>
      <c r="H820" s="131"/>
      <c r="I820" s="131"/>
      <c r="J820" s="131"/>
      <c r="K820" s="130"/>
      <c r="L820" s="130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</row>
    <row r="821" spans="1:25" ht="14.25" customHeight="1">
      <c r="A821" s="131"/>
      <c r="B821" s="131"/>
      <c r="C821" s="131"/>
      <c r="D821" s="131"/>
      <c r="E821" s="131"/>
      <c r="F821" s="131"/>
      <c r="G821" s="131"/>
      <c r="H821" s="131"/>
      <c r="I821" s="131"/>
      <c r="J821" s="131"/>
      <c r="K821" s="130"/>
      <c r="L821" s="130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</row>
    <row r="822" spans="1:25" ht="14.25" customHeight="1">
      <c r="A822" s="131"/>
      <c r="B822" s="131"/>
      <c r="C822" s="131"/>
      <c r="D822" s="131"/>
      <c r="E822" s="131"/>
      <c r="F822" s="131"/>
      <c r="G822" s="131"/>
      <c r="H822" s="131"/>
      <c r="I822" s="131"/>
      <c r="J822" s="131"/>
      <c r="K822" s="130"/>
      <c r="L822" s="130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</row>
    <row r="823" spans="1:25" ht="14.25" customHeight="1">
      <c r="A823" s="131"/>
      <c r="B823" s="131"/>
      <c r="C823" s="131"/>
      <c r="D823" s="131"/>
      <c r="E823" s="131"/>
      <c r="F823" s="131"/>
      <c r="G823" s="131"/>
      <c r="H823" s="131"/>
      <c r="I823" s="131"/>
      <c r="J823" s="131"/>
      <c r="K823" s="130"/>
      <c r="L823" s="130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</row>
    <row r="824" spans="1:25" ht="14.25" customHeight="1">
      <c r="A824" s="131"/>
      <c r="B824" s="131"/>
      <c r="C824" s="131"/>
      <c r="D824" s="131"/>
      <c r="E824" s="131"/>
      <c r="F824" s="131"/>
      <c r="G824" s="131"/>
      <c r="H824" s="131"/>
      <c r="I824" s="131"/>
      <c r="J824" s="131"/>
      <c r="K824" s="130"/>
      <c r="L824" s="130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</row>
    <row r="825" spans="1:25" ht="14.25" customHeight="1">
      <c r="A825" s="131"/>
      <c r="B825" s="131"/>
      <c r="C825" s="131"/>
      <c r="D825" s="131"/>
      <c r="E825" s="131"/>
      <c r="F825" s="131"/>
      <c r="G825" s="131"/>
      <c r="H825" s="131"/>
      <c r="I825" s="131"/>
      <c r="J825" s="131"/>
      <c r="K825" s="130"/>
      <c r="L825" s="130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</row>
    <row r="826" spans="1:25" ht="14.25" customHeight="1">
      <c r="A826" s="131"/>
      <c r="B826" s="131"/>
      <c r="C826" s="131"/>
      <c r="D826" s="131"/>
      <c r="E826" s="131"/>
      <c r="F826" s="131"/>
      <c r="G826" s="131"/>
      <c r="H826" s="131"/>
      <c r="I826" s="131"/>
      <c r="J826" s="131"/>
      <c r="K826" s="130"/>
      <c r="L826" s="130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</row>
    <row r="827" spans="1:25" ht="14.25" customHeight="1">
      <c r="A827" s="131"/>
      <c r="B827" s="131"/>
      <c r="C827" s="131"/>
      <c r="D827" s="131"/>
      <c r="E827" s="131"/>
      <c r="F827" s="131"/>
      <c r="G827" s="131"/>
      <c r="H827" s="131"/>
      <c r="I827" s="131"/>
      <c r="J827" s="131"/>
      <c r="K827" s="130"/>
      <c r="L827" s="130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</row>
    <row r="828" spans="1:25" ht="14.25" customHeight="1">
      <c r="A828" s="131"/>
      <c r="B828" s="131"/>
      <c r="C828" s="131"/>
      <c r="D828" s="131"/>
      <c r="E828" s="131"/>
      <c r="F828" s="131"/>
      <c r="G828" s="131"/>
      <c r="H828" s="131"/>
      <c r="I828" s="131"/>
      <c r="J828" s="131"/>
      <c r="K828" s="130"/>
      <c r="L828" s="130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</row>
    <row r="829" spans="1:25" ht="14.25" customHeight="1">
      <c r="A829" s="131"/>
      <c r="B829" s="131"/>
      <c r="C829" s="131"/>
      <c r="D829" s="131"/>
      <c r="E829" s="131"/>
      <c r="F829" s="131"/>
      <c r="G829" s="131"/>
      <c r="H829" s="131"/>
      <c r="I829" s="131"/>
      <c r="J829" s="131"/>
      <c r="K829" s="130"/>
      <c r="L829" s="130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</row>
    <row r="830" spans="1:25" ht="14.25" customHeight="1">
      <c r="A830" s="131"/>
      <c r="B830" s="131"/>
      <c r="C830" s="131"/>
      <c r="D830" s="131"/>
      <c r="E830" s="131"/>
      <c r="F830" s="131"/>
      <c r="G830" s="131"/>
      <c r="H830" s="131"/>
      <c r="I830" s="131"/>
      <c r="J830" s="131"/>
      <c r="K830" s="130"/>
      <c r="L830" s="130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</row>
    <row r="831" spans="1:25" ht="14.25" customHeight="1">
      <c r="A831" s="131"/>
      <c r="B831" s="131"/>
      <c r="C831" s="131"/>
      <c r="D831" s="131"/>
      <c r="E831" s="131"/>
      <c r="F831" s="131"/>
      <c r="G831" s="131"/>
      <c r="H831" s="131"/>
      <c r="I831" s="131"/>
      <c r="J831" s="131"/>
      <c r="K831" s="130"/>
      <c r="L831" s="130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</row>
    <row r="832" spans="1:25" ht="14.25" customHeight="1">
      <c r="A832" s="131"/>
      <c r="B832" s="131"/>
      <c r="C832" s="131"/>
      <c r="D832" s="131"/>
      <c r="E832" s="131"/>
      <c r="F832" s="131"/>
      <c r="G832" s="131"/>
      <c r="H832" s="131"/>
      <c r="I832" s="131"/>
      <c r="J832" s="131"/>
      <c r="K832" s="130"/>
      <c r="L832" s="130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</row>
    <row r="833" spans="1:25" ht="14.25" customHeight="1">
      <c r="A833" s="131"/>
      <c r="B833" s="131"/>
      <c r="C833" s="131"/>
      <c r="D833" s="131"/>
      <c r="E833" s="131"/>
      <c r="F833" s="131"/>
      <c r="G833" s="131"/>
      <c r="H833" s="131"/>
      <c r="I833" s="131"/>
      <c r="J833" s="131"/>
      <c r="K833" s="130"/>
      <c r="L833" s="130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</row>
    <row r="834" spans="1:25" ht="14.25" customHeight="1">
      <c r="A834" s="131"/>
      <c r="B834" s="131"/>
      <c r="C834" s="131"/>
      <c r="D834" s="131"/>
      <c r="E834" s="131"/>
      <c r="F834" s="131"/>
      <c r="G834" s="131"/>
      <c r="H834" s="131"/>
      <c r="I834" s="131"/>
      <c r="J834" s="131"/>
      <c r="K834" s="130"/>
      <c r="L834" s="130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</row>
    <row r="835" spans="1:25" ht="14.25" customHeight="1">
      <c r="A835" s="131"/>
      <c r="B835" s="131"/>
      <c r="C835" s="131"/>
      <c r="D835" s="131"/>
      <c r="E835" s="131"/>
      <c r="F835" s="131"/>
      <c r="G835" s="131"/>
      <c r="H835" s="131"/>
      <c r="I835" s="131"/>
      <c r="J835" s="131"/>
      <c r="K835" s="130"/>
      <c r="L835" s="130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</row>
    <row r="836" spans="1:25" ht="14.25" customHeight="1">
      <c r="A836" s="131"/>
      <c r="B836" s="131"/>
      <c r="C836" s="131"/>
      <c r="D836" s="131"/>
      <c r="E836" s="131"/>
      <c r="F836" s="131"/>
      <c r="G836" s="131"/>
      <c r="H836" s="131"/>
      <c r="I836" s="131"/>
      <c r="J836" s="131"/>
      <c r="K836" s="130"/>
      <c r="L836" s="130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</row>
    <row r="837" spans="1:25" ht="14.25" customHeight="1">
      <c r="A837" s="131"/>
      <c r="B837" s="131"/>
      <c r="C837" s="131"/>
      <c r="D837" s="131"/>
      <c r="E837" s="131"/>
      <c r="F837" s="131"/>
      <c r="G837" s="131"/>
      <c r="H837" s="131"/>
      <c r="I837" s="131"/>
      <c r="J837" s="131"/>
      <c r="K837" s="130"/>
      <c r="L837" s="130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</row>
    <row r="838" spans="1:25" ht="14.25" customHeight="1">
      <c r="A838" s="131"/>
      <c r="B838" s="131"/>
      <c r="C838" s="131"/>
      <c r="D838" s="131"/>
      <c r="E838" s="131"/>
      <c r="F838" s="131"/>
      <c r="G838" s="131"/>
      <c r="H838" s="131"/>
      <c r="I838" s="131"/>
      <c r="J838" s="131"/>
      <c r="K838" s="130"/>
      <c r="L838" s="130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</row>
    <row r="839" spans="1:25" ht="14.25" customHeight="1">
      <c r="A839" s="131"/>
      <c r="B839" s="131"/>
      <c r="C839" s="131"/>
      <c r="D839" s="131"/>
      <c r="E839" s="131"/>
      <c r="F839" s="131"/>
      <c r="G839" s="131"/>
      <c r="H839" s="131"/>
      <c r="I839" s="131"/>
      <c r="J839" s="131"/>
      <c r="K839" s="130"/>
      <c r="L839" s="130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</row>
    <row r="840" spans="1:25" ht="14.25" customHeight="1">
      <c r="A840" s="131"/>
      <c r="B840" s="131"/>
      <c r="C840" s="131"/>
      <c r="D840" s="131"/>
      <c r="E840" s="131"/>
      <c r="F840" s="131"/>
      <c r="G840" s="131"/>
      <c r="H840" s="131"/>
      <c r="I840" s="131"/>
      <c r="J840" s="131"/>
      <c r="K840" s="130"/>
      <c r="L840" s="130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</row>
    <row r="841" spans="1:25" ht="14.25" customHeight="1">
      <c r="A841" s="131"/>
      <c r="B841" s="131"/>
      <c r="C841" s="131"/>
      <c r="D841" s="131"/>
      <c r="E841" s="131"/>
      <c r="F841" s="131"/>
      <c r="G841" s="131"/>
      <c r="H841" s="131"/>
      <c r="I841" s="131"/>
      <c r="J841" s="131"/>
      <c r="K841" s="130"/>
      <c r="L841" s="130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</row>
    <row r="842" spans="1:25" ht="14.25" customHeight="1">
      <c r="A842" s="131"/>
      <c r="B842" s="131"/>
      <c r="C842" s="131"/>
      <c r="D842" s="131"/>
      <c r="E842" s="131"/>
      <c r="F842" s="131"/>
      <c r="G842" s="131"/>
      <c r="H842" s="131"/>
      <c r="I842" s="131"/>
      <c r="J842" s="131"/>
      <c r="K842" s="130"/>
      <c r="L842" s="130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</row>
    <row r="843" spans="1:25" ht="14.25" customHeight="1">
      <c r="A843" s="131"/>
      <c r="B843" s="131"/>
      <c r="C843" s="131"/>
      <c r="D843" s="131"/>
      <c r="E843" s="131"/>
      <c r="F843" s="131"/>
      <c r="G843" s="131"/>
      <c r="H843" s="131"/>
      <c r="I843" s="131"/>
      <c r="J843" s="131"/>
      <c r="K843" s="130"/>
      <c r="L843" s="130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</row>
    <row r="844" spans="1:25" ht="14.25" customHeight="1">
      <c r="A844" s="131"/>
      <c r="B844" s="131"/>
      <c r="C844" s="131"/>
      <c r="D844" s="131"/>
      <c r="E844" s="131"/>
      <c r="F844" s="131"/>
      <c r="G844" s="131"/>
      <c r="H844" s="131"/>
      <c r="I844" s="131"/>
      <c r="J844" s="131"/>
      <c r="K844" s="130"/>
      <c r="L844" s="130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</row>
    <row r="845" spans="1:25" ht="14.25" customHeight="1">
      <c r="A845" s="131"/>
      <c r="B845" s="131"/>
      <c r="C845" s="131"/>
      <c r="D845" s="131"/>
      <c r="E845" s="131"/>
      <c r="F845" s="131"/>
      <c r="G845" s="131"/>
      <c r="H845" s="131"/>
      <c r="I845" s="131"/>
      <c r="J845" s="131"/>
      <c r="K845" s="130"/>
      <c r="L845" s="130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</row>
    <row r="846" spans="1:25" ht="14.25" customHeight="1">
      <c r="A846" s="131"/>
      <c r="B846" s="131"/>
      <c r="C846" s="131"/>
      <c r="D846" s="131"/>
      <c r="E846" s="131"/>
      <c r="F846" s="131"/>
      <c r="G846" s="131"/>
      <c r="H846" s="131"/>
      <c r="I846" s="131"/>
      <c r="J846" s="131"/>
      <c r="K846" s="130"/>
      <c r="L846" s="130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</row>
    <row r="847" spans="1:25" ht="14.25" customHeight="1">
      <c r="A847" s="131"/>
      <c r="B847" s="131"/>
      <c r="C847" s="131"/>
      <c r="D847" s="131"/>
      <c r="E847" s="131"/>
      <c r="F847" s="131"/>
      <c r="G847" s="131"/>
      <c r="H847" s="131"/>
      <c r="I847" s="131"/>
      <c r="J847" s="131"/>
      <c r="K847" s="130"/>
      <c r="L847" s="130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</row>
    <row r="848" spans="1:25" ht="14.25" customHeight="1">
      <c r="A848" s="131"/>
      <c r="B848" s="131"/>
      <c r="C848" s="131"/>
      <c r="D848" s="131"/>
      <c r="E848" s="131"/>
      <c r="F848" s="131"/>
      <c r="G848" s="131"/>
      <c r="H848" s="131"/>
      <c r="I848" s="131"/>
      <c r="J848" s="131"/>
      <c r="K848" s="130"/>
      <c r="L848" s="130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</row>
    <row r="849" spans="1:25" ht="14.25" customHeight="1">
      <c r="A849" s="131"/>
      <c r="B849" s="131"/>
      <c r="C849" s="131"/>
      <c r="D849" s="131"/>
      <c r="E849" s="131"/>
      <c r="F849" s="131"/>
      <c r="G849" s="131"/>
      <c r="H849" s="131"/>
      <c r="I849" s="131"/>
      <c r="J849" s="131"/>
      <c r="K849" s="130"/>
      <c r="L849" s="130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</row>
    <row r="850" spans="1:25" ht="14.25" customHeight="1">
      <c r="A850" s="131"/>
      <c r="B850" s="131"/>
      <c r="C850" s="131"/>
      <c r="D850" s="131"/>
      <c r="E850" s="131"/>
      <c r="F850" s="131"/>
      <c r="G850" s="131"/>
      <c r="H850" s="131"/>
      <c r="I850" s="131"/>
      <c r="J850" s="131"/>
      <c r="K850" s="130"/>
      <c r="L850" s="130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</row>
    <row r="851" spans="1:25" ht="14.25" customHeight="1">
      <c r="A851" s="131"/>
      <c r="B851" s="131"/>
      <c r="C851" s="131"/>
      <c r="D851" s="131"/>
      <c r="E851" s="131"/>
      <c r="F851" s="131"/>
      <c r="G851" s="131"/>
      <c r="H851" s="131"/>
      <c r="I851" s="131"/>
      <c r="J851" s="131"/>
      <c r="K851" s="130"/>
      <c r="L851" s="130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</row>
    <row r="852" spans="1:25" ht="14.25" customHeight="1">
      <c r="A852" s="131"/>
      <c r="B852" s="131"/>
      <c r="C852" s="131"/>
      <c r="D852" s="131"/>
      <c r="E852" s="131"/>
      <c r="F852" s="131"/>
      <c r="G852" s="131"/>
      <c r="H852" s="131"/>
      <c r="I852" s="131"/>
      <c r="J852" s="131"/>
      <c r="K852" s="130"/>
      <c r="L852" s="130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</row>
    <row r="853" spans="1:25" ht="14.25" customHeight="1">
      <c r="A853" s="131"/>
      <c r="B853" s="131"/>
      <c r="C853" s="131"/>
      <c r="D853" s="131"/>
      <c r="E853" s="131"/>
      <c r="F853" s="131"/>
      <c r="G853" s="131"/>
      <c r="H853" s="131"/>
      <c r="I853" s="131"/>
      <c r="J853" s="131"/>
      <c r="K853" s="130"/>
      <c r="L853" s="130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</row>
    <row r="854" spans="1:25" ht="14.25" customHeight="1">
      <c r="A854" s="131"/>
      <c r="B854" s="131"/>
      <c r="C854" s="131"/>
      <c r="D854" s="131"/>
      <c r="E854" s="131"/>
      <c r="F854" s="131"/>
      <c r="G854" s="131"/>
      <c r="H854" s="131"/>
      <c r="I854" s="131"/>
      <c r="J854" s="131"/>
      <c r="K854" s="130"/>
      <c r="L854" s="130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</row>
    <row r="855" spans="1:25" ht="14.25" customHeight="1">
      <c r="A855" s="131"/>
      <c r="B855" s="131"/>
      <c r="C855" s="131"/>
      <c r="D855" s="131"/>
      <c r="E855" s="131"/>
      <c r="F855" s="131"/>
      <c r="G855" s="131"/>
      <c r="H855" s="131"/>
      <c r="I855" s="131"/>
      <c r="J855" s="131"/>
      <c r="K855" s="130"/>
      <c r="L855" s="130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</row>
    <row r="856" spans="1:25" ht="14.25" customHeight="1">
      <c r="A856" s="131"/>
      <c r="B856" s="131"/>
      <c r="C856" s="131"/>
      <c r="D856" s="131"/>
      <c r="E856" s="131"/>
      <c r="F856" s="131"/>
      <c r="G856" s="131"/>
      <c r="H856" s="131"/>
      <c r="I856" s="131"/>
      <c r="J856" s="131"/>
      <c r="K856" s="130"/>
      <c r="L856" s="130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</row>
    <row r="857" spans="1:25" ht="14.25" customHeight="1">
      <c r="A857" s="131"/>
      <c r="B857" s="131"/>
      <c r="C857" s="131"/>
      <c r="D857" s="131"/>
      <c r="E857" s="131"/>
      <c r="F857" s="131"/>
      <c r="G857" s="131"/>
      <c r="H857" s="131"/>
      <c r="I857" s="131"/>
      <c r="J857" s="131"/>
      <c r="K857" s="130"/>
      <c r="L857" s="130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</row>
    <row r="858" spans="1:25" ht="14.25" customHeight="1">
      <c r="A858" s="131"/>
      <c r="B858" s="131"/>
      <c r="C858" s="131"/>
      <c r="D858" s="131"/>
      <c r="E858" s="131"/>
      <c r="F858" s="131"/>
      <c r="G858" s="131"/>
      <c r="H858" s="131"/>
      <c r="I858" s="131"/>
      <c r="J858" s="131"/>
      <c r="K858" s="130"/>
      <c r="L858" s="130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</row>
    <row r="859" spans="1:25" ht="14.25" customHeight="1">
      <c r="A859" s="131"/>
      <c r="B859" s="131"/>
      <c r="C859" s="131"/>
      <c r="D859" s="131"/>
      <c r="E859" s="131"/>
      <c r="F859" s="131"/>
      <c r="G859" s="131"/>
      <c r="H859" s="131"/>
      <c r="I859" s="131"/>
      <c r="J859" s="131"/>
      <c r="K859" s="130"/>
      <c r="L859" s="130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</row>
    <row r="860" spans="1:25" ht="14.25" customHeight="1">
      <c r="A860" s="131"/>
      <c r="B860" s="131"/>
      <c r="C860" s="131"/>
      <c r="D860" s="131"/>
      <c r="E860" s="131"/>
      <c r="F860" s="131"/>
      <c r="G860" s="131"/>
      <c r="H860" s="131"/>
      <c r="I860" s="131"/>
      <c r="J860" s="131"/>
      <c r="K860" s="130"/>
      <c r="L860" s="130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</row>
    <row r="861" spans="1:25" ht="14.25" customHeight="1">
      <c r="A861" s="131"/>
      <c r="B861" s="131"/>
      <c r="C861" s="131"/>
      <c r="D861" s="131"/>
      <c r="E861" s="131"/>
      <c r="F861" s="131"/>
      <c r="G861" s="131"/>
      <c r="H861" s="131"/>
      <c r="I861" s="131"/>
      <c r="J861" s="131"/>
      <c r="K861" s="130"/>
      <c r="L861" s="130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</row>
    <row r="862" spans="1:25" ht="14.25" customHeight="1">
      <c r="A862" s="131"/>
      <c r="B862" s="131"/>
      <c r="C862" s="131"/>
      <c r="D862" s="131"/>
      <c r="E862" s="131"/>
      <c r="F862" s="131"/>
      <c r="G862" s="131"/>
      <c r="H862" s="131"/>
      <c r="I862" s="131"/>
      <c r="J862" s="131"/>
      <c r="K862" s="130"/>
      <c r="L862" s="130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</row>
    <row r="863" spans="1:25" ht="14.25" customHeight="1">
      <c r="A863" s="131"/>
      <c r="B863" s="131"/>
      <c r="C863" s="131"/>
      <c r="D863" s="131"/>
      <c r="E863" s="131"/>
      <c r="F863" s="131"/>
      <c r="G863" s="131"/>
      <c r="H863" s="131"/>
      <c r="I863" s="131"/>
      <c r="J863" s="131"/>
      <c r="K863" s="130"/>
      <c r="L863" s="130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</row>
    <row r="864" spans="1:25" ht="14.25" customHeight="1">
      <c r="A864" s="131"/>
      <c r="B864" s="131"/>
      <c r="C864" s="131"/>
      <c r="D864" s="131"/>
      <c r="E864" s="131"/>
      <c r="F864" s="131"/>
      <c r="G864" s="131"/>
      <c r="H864" s="131"/>
      <c r="I864" s="131"/>
      <c r="J864" s="131"/>
      <c r="K864" s="130"/>
      <c r="L864" s="130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</row>
    <row r="865" spans="1:25" ht="14.25" customHeight="1">
      <c r="A865" s="131"/>
      <c r="B865" s="131"/>
      <c r="C865" s="131"/>
      <c r="D865" s="131"/>
      <c r="E865" s="131"/>
      <c r="F865" s="131"/>
      <c r="G865" s="131"/>
      <c r="H865" s="131"/>
      <c r="I865" s="131"/>
      <c r="J865" s="131"/>
      <c r="K865" s="130"/>
      <c r="L865" s="130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</row>
    <row r="866" spans="1:25" ht="14.25" customHeight="1">
      <c r="A866" s="131"/>
      <c r="B866" s="131"/>
      <c r="C866" s="131"/>
      <c r="D866" s="131"/>
      <c r="E866" s="131"/>
      <c r="F866" s="131"/>
      <c r="G866" s="131"/>
      <c r="H866" s="131"/>
      <c r="I866" s="131"/>
      <c r="J866" s="131"/>
      <c r="K866" s="130"/>
      <c r="L866" s="130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</row>
    <row r="867" spans="1:25" ht="14.25" customHeight="1">
      <c r="A867" s="131"/>
      <c r="B867" s="131"/>
      <c r="C867" s="131"/>
      <c r="D867" s="131"/>
      <c r="E867" s="131"/>
      <c r="F867" s="131"/>
      <c r="G867" s="131"/>
      <c r="H867" s="131"/>
      <c r="I867" s="131"/>
      <c r="J867" s="131"/>
      <c r="K867" s="130"/>
      <c r="L867" s="130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</row>
    <row r="868" spans="1:25" ht="14.25" customHeight="1">
      <c r="A868" s="131"/>
      <c r="B868" s="131"/>
      <c r="C868" s="131"/>
      <c r="D868" s="131"/>
      <c r="E868" s="131"/>
      <c r="F868" s="131"/>
      <c r="G868" s="131"/>
      <c r="H868" s="131"/>
      <c r="I868" s="131"/>
      <c r="J868" s="131"/>
      <c r="K868" s="130"/>
      <c r="L868" s="130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</row>
    <row r="869" spans="1:25" ht="14.25" customHeight="1">
      <c r="A869" s="131"/>
      <c r="B869" s="131"/>
      <c r="C869" s="131"/>
      <c r="D869" s="131"/>
      <c r="E869" s="131"/>
      <c r="F869" s="131"/>
      <c r="G869" s="131"/>
      <c r="H869" s="131"/>
      <c r="I869" s="131"/>
      <c r="J869" s="131"/>
      <c r="K869" s="130"/>
      <c r="L869" s="130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</row>
    <row r="870" spans="1:25" ht="14.25" customHeight="1">
      <c r="A870" s="131"/>
      <c r="B870" s="131"/>
      <c r="C870" s="131"/>
      <c r="D870" s="131"/>
      <c r="E870" s="131"/>
      <c r="F870" s="131"/>
      <c r="G870" s="131"/>
      <c r="H870" s="131"/>
      <c r="I870" s="131"/>
      <c r="J870" s="131"/>
      <c r="K870" s="130"/>
      <c r="L870" s="130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</row>
    <row r="871" spans="1:25" ht="14.25" customHeight="1">
      <c r="A871" s="131"/>
      <c r="B871" s="131"/>
      <c r="C871" s="131"/>
      <c r="D871" s="131"/>
      <c r="E871" s="131"/>
      <c r="F871" s="131"/>
      <c r="G871" s="131"/>
      <c r="H871" s="131"/>
      <c r="I871" s="131"/>
      <c r="J871" s="131"/>
      <c r="K871" s="130"/>
      <c r="L871" s="130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</row>
    <row r="872" spans="1:25" ht="14.25" customHeight="1">
      <c r="A872" s="131"/>
      <c r="B872" s="131"/>
      <c r="C872" s="131"/>
      <c r="D872" s="131"/>
      <c r="E872" s="131"/>
      <c r="F872" s="131"/>
      <c r="G872" s="131"/>
      <c r="H872" s="131"/>
      <c r="I872" s="131"/>
      <c r="J872" s="131"/>
      <c r="K872" s="130"/>
      <c r="L872" s="130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</row>
    <row r="873" spans="1:25" ht="14.25" customHeight="1">
      <c r="A873" s="131"/>
      <c r="B873" s="131"/>
      <c r="C873" s="131"/>
      <c r="D873" s="131"/>
      <c r="E873" s="131"/>
      <c r="F873" s="131"/>
      <c r="G873" s="131"/>
      <c r="H873" s="131"/>
      <c r="I873" s="131"/>
      <c r="J873" s="131"/>
      <c r="K873" s="130"/>
      <c r="L873" s="130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</row>
    <row r="874" spans="1:25" ht="14.25" customHeight="1">
      <c r="A874" s="131"/>
      <c r="B874" s="131"/>
      <c r="C874" s="131"/>
      <c r="D874" s="131"/>
      <c r="E874" s="131"/>
      <c r="F874" s="131"/>
      <c r="G874" s="131"/>
      <c r="H874" s="131"/>
      <c r="I874" s="131"/>
      <c r="J874" s="131"/>
      <c r="K874" s="130"/>
      <c r="L874" s="130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</row>
    <row r="875" spans="1:25" ht="14.25" customHeight="1">
      <c r="A875" s="131"/>
      <c r="B875" s="131"/>
      <c r="C875" s="131"/>
      <c r="D875" s="131"/>
      <c r="E875" s="131"/>
      <c r="F875" s="131"/>
      <c r="G875" s="131"/>
      <c r="H875" s="131"/>
      <c r="I875" s="131"/>
      <c r="J875" s="131"/>
      <c r="K875" s="130"/>
      <c r="L875" s="130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</row>
    <row r="876" spans="1:25" ht="14.25" customHeight="1">
      <c r="A876" s="131"/>
      <c r="B876" s="131"/>
      <c r="C876" s="131"/>
      <c r="D876" s="131"/>
      <c r="E876" s="131"/>
      <c r="F876" s="131"/>
      <c r="G876" s="131"/>
      <c r="H876" s="131"/>
      <c r="I876" s="131"/>
      <c r="J876" s="131"/>
      <c r="K876" s="130"/>
      <c r="L876" s="130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</row>
    <row r="877" spans="1:25" ht="14.25" customHeight="1">
      <c r="A877" s="131"/>
      <c r="B877" s="131"/>
      <c r="C877" s="131"/>
      <c r="D877" s="131"/>
      <c r="E877" s="131"/>
      <c r="F877" s="131"/>
      <c r="G877" s="131"/>
      <c r="H877" s="131"/>
      <c r="I877" s="131"/>
      <c r="J877" s="131"/>
      <c r="K877" s="130"/>
      <c r="L877" s="130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</row>
    <row r="878" spans="1:25" ht="14.25" customHeight="1">
      <c r="A878" s="131"/>
      <c r="B878" s="131"/>
      <c r="C878" s="131"/>
      <c r="D878" s="131"/>
      <c r="E878" s="131"/>
      <c r="F878" s="131"/>
      <c r="G878" s="131"/>
      <c r="H878" s="131"/>
      <c r="I878" s="131"/>
      <c r="J878" s="131"/>
      <c r="K878" s="130"/>
      <c r="L878" s="130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</row>
    <row r="879" spans="1:25" ht="14.25" customHeight="1">
      <c r="A879" s="131"/>
      <c r="B879" s="131"/>
      <c r="C879" s="131"/>
      <c r="D879" s="131"/>
      <c r="E879" s="131"/>
      <c r="F879" s="131"/>
      <c r="G879" s="131"/>
      <c r="H879" s="131"/>
      <c r="I879" s="131"/>
      <c r="J879" s="131"/>
      <c r="K879" s="130"/>
      <c r="L879" s="130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</row>
    <row r="880" spans="1:25" ht="14.25" customHeight="1">
      <c r="A880" s="131"/>
      <c r="B880" s="131"/>
      <c r="C880" s="131"/>
      <c r="D880" s="131"/>
      <c r="E880" s="131"/>
      <c r="F880" s="131"/>
      <c r="G880" s="131"/>
      <c r="H880" s="131"/>
      <c r="I880" s="131"/>
      <c r="J880" s="131"/>
      <c r="K880" s="130"/>
      <c r="L880" s="130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</row>
    <row r="881" spans="1:25" ht="14.25" customHeight="1">
      <c r="A881" s="131"/>
      <c r="B881" s="131"/>
      <c r="C881" s="131"/>
      <c r="D881" s="131"/>
      <c r="E881" s="131"/>
      <c r="F881" s="131"/>
      <c r="G881" s="131"/>
      <c r="H881" s="131"/>
      <c r="I881" s="131"/>
      <c r="J881" s="131"/>
      <c r="K881" s="130"/>
      <c r="L881" s="130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</row>
    <row r="882" spans="1:25" ht="14.25" customHeight="1">
      <c r="A882" s="131"/>
      <c r="B882" s="131"/>
      <c r="C882" s="131"/>
      <c r="D882" s="131"/>
      <c r="E882" s="131"/>
      <c r="F882" s="131"/>
      <c r="G882" s="131"/>
      <c r="H882" s="131"/>
      <c r="I882" s="131"/>
      <c r="J882" s="131"/>
      <c r="K882" s="130"/>
      <c r="L882" s="130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</row>
    <row r="883" spans="1:25" ht="14.25" customHeight="1">
      <c r="A883" s="131"/>
      <c r="B883" s="131"/>
      <c r="C883" s="131"/>
      <c r="D883" s="131"/>
      <c r="E883" s="131"/>
      <c r="F883" s="131"/>
      <c r="G883" s="131"/>
      <c r="H883" s="131"/>
      <c r="I883" s="131"/>
      <c r="J883" s="131"/>
      <c r="K883" s="130"/>
      <c r="L883" s="130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</row>
    <row r="884" spans="1:25" ht="14.25" customHeight="1">
      <c r="A884" s="131"/>
      <c r="B884" s="131"/>
      <c r="C884" s="131"/>
      <c r="D884" s="131"/>
      <c r="E884" s="131"/>
      <c r="F884" s="131"/>
      <c r="G884" s="131"/>
      <c r="H884" s="131"/>
      <c r="I884" s="131"/>
      <c r="J884" s="131"/>
      <c r="K884" s="130"/>
      <c r="L884" s="130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</row>
    <row r="885" spans="1:25" ht="14.25" customHeight="1">
      <c r="A885" s="131"/>
      <c r="B885" s="131"/>
      <c r="C885" s="131"/>
      <c r="D885" s="131"/>
      <c r="E885" s="131"/>
      <c r="F885" s="131"/>
      <c r="G885" s="131"/>
      <c r="H885" s="131"/>
      <c r="I885" s="131"/>
      <c r="J885" s="131"/>
      <c r="K885" s="130"/>
      <c r="L885" s="130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</row>
    <row r="886" spans="1:25" ht="14.25" customHeight="1">
      <c r="A886" s="131"/>
      <c r="B886" s="131"/>
      <c r="C886" s="131"/>
      <c r="D886" s="131"/>
      <c r="E886" s="131"/>
      <c r="F886" s="131"/>
      <c r="G886" s="131"/>
      <c r="H886" s="131"/>
      <c r="I886" s="131"/>
      <c r="J886" s="131"/>
      <c r="K886" s="130"/>
      <c r="L886" s="130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</row>
    <row r="887" spans="1:25" ht="14.25" customHeight="1">
      <c r="A887" s="131"/>
      <c r="B887" s="131"/>
      <c r="C887" s="131"/>
      <c r="D887" s="131"/>
      <c r="E887" s="131"/>
      <c r="F887" s="131"/>
      <c r="G887" s="131"/>
      <c r="H887" s="131"/>
      <c r="I887" s="131"/>
      <c r="J887" s="131"/>
      <c r="K887" s="130"/>
      <c r="L887" s="130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</row>
    <row r="888" spans="1:25" ht="14.25" customHeight="1">
      <c r="A888" s="131"/>
      <c r="B888" s="131"/>
      <c r="C888" s="131"/>
      <c r="D888" s="131"/>
      <c r="E888" s="131"/>
      <c r="F888" s="131"/>
      <c r="G888" s="131"/>
      <c r="H888" s="131"/>
      <c r="I888" s="131"/>
      <c r="J888" s="131"/>
      <c r="K888" s="130"/>
      <c r="L888" s="130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</row>
    <row r="889" spans="1:25" ht="14.25" customHeight="1">
      <c r="A889" s="131"/>
      <c r="B889" s="131"/>
      <c r="C889" s="131"/>
      <c r="D889" s="131"/>
      <c r="E889" s="131"/>
      <c r="F889" s="131"/>
      <c r="G889" s="131"/>
      <c r="H889" s="131"/>
      <c r="I889" s="131"/>
      <c r="J889" s="131"/>
      <c r="K889" s="130"/>
      <c r="L889" s="130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</row>
    <row r="890" spans="1:25" ht="14.25" customHeight="1">
      <c r="A890" s="131"/>
      <c r="B890" s="131"/>
      <c r="C890" s="131"/>
      <c r="D890" s="131"/>
      <c r="E890" s="131"/>
      <c r="F890" s="131"/>
      <c r="G890" s="131"/>
      <c r="H890" s="131"/>
      <c r="I890" s="131"/>
      <c r="J890" s="131"/>
      <c r="K890" s="130"/>
      <c r="L890" s="130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</row>
    <row r="891" spans="1:25" ht="14.25" customHeight="1">
      <c r="A891" s="131"/>
      <c r="B891" s="131"/>
      <c r="C891" s="131"/>
      <c r="D891" s="131"/>
      <c r="E891" s="131"/>
      <c r="F891" s="131"/>
      <c r="G891" s="131"/>
      <c r="H891" s="131"/>
      <c r="I891" s="131"/>
      <c r="J891" s="131"/>
      <c r="K891" s="130"/>
      <c r="L891" s="130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</row>
    <row r="892" spans="1:25" ht="14.25" customHeight="1">
      <c r="A892" s="131"/>
      <c r="B892" s="131"/>
      <c r="C892" s="131"/>
      <c r="D892" s="131"/>
      <c r="E892" s="131"/>
      <c r="F892" s="131"/>
      <c r="G892" s="131"/>
      <c r="H892" s="131"/>
      <c r="I892" s="131"/>
      <c r="J892" s="131"/>
      <c r="K892" s="130"/>
      <c r="L892" s="130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</row>
    <row r="893" spans="1:25" ht="14.25" customHeight="1">
      <c r="A893" s="131"/>
      <c r="B893" s="131"/>
      <c r="C893" s="131"/>
      <c r="D893" s="131"/>
      <c r="E893" s="131"/>
      <c r="F893" s="131"/>
      <c r="G893" s="131"/>
      <c r="H893" s="131"/>
      <c r="I893" s="131"/>
      <c r="J893" s="131"/>
      <c r="K893" s="130"/>
      <c r="L893" s="130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</row>
    <row r="894" spans="1:25" ht="14.25" customHeight="1">
      <c r="A894" s="131"/>
      <c r="B894" s="131"/>
      <c r="C894" s="131"/>
      <c r="D894" s="131"/>
      <c r="E894" s="131"/>
      <c r="F894" s="131"/>
      <c r="G894" s="131"/>
      <c r="H894" s="131"/>
      <c r="I894" s="131"/>
      <c r="J894" s="131"/>
      <c r="K894" s="130"/>
      <c r="L894" s="130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</row>
    <row r="895" spans="1:25" ht="14.25" customHeight="1">
      <c r="A895" s="131"/>
      <c r="B895" s="131"/>
      <c r="C895" s="131"/>
      <c r="D895" s="131"/>
      <c r="E895" s="131"/>
      <c r="F895" s="131"/>
      <c r="G895" s="131"/>
      <c r="H895" s="131"/>
      <c r="I895" s="131"/>
      <c r="J895" s="131"/>
      <c r="K895" s="130"/>
      <c r="L895" s="130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</row>
    <row r="896" spans="1:25" ht="14.25" customHeight="1">
      <c r="A896" s="131"/>
      <c r="B896" s="131"/>
      <c r="C896" s="131"/>
      <c r="D896" s="131"/>
      <c r="E896" s="131"/>
      <c r="F896" s="131"/>
      <c r="G896" s="131"/>
      <c r="H896" s="131"/>
      <c r="I896" s="131"/>
      <c r="J896" s="131"/>
      <c r="K896" s="130"/>
      <c r="L896" s="130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</row>
    <row r="897" spans="1:25" ht="14.25" customHeight="1">
      <c r="A897" s="131"/>
      <c r="B897" s="131"/>
      <c r="C897" s="131"/>
      <c r="D897" s="131"/>
      <c r="E897" s="131"/>
      <c r="F897" s="131"/>
      <c r="G897" s="131"/>
      <c r="H897" s="131"/>
      <c r="I897" s="131"/>
      <c r="J897" s="131"/>
      <c r="K897" s="130"/>
      <c r="L897" s="130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</row>
    <row r="898" spans="1:25" ht="14.25" customHeight="1">
      <c r="A898" s="131"/>
      <c r="B898" s="131"/>
      <c r="C898" s="131"/>
      <c r="D898" s="131"/>
      <c r="E898" s="131"/>
      <c r="F898" s="131"/>
      <c r="G898" s="131"/>
      <c r="H898" s="131"/>
      <c r="I898" s="131"/>
      <c r="J898" s="131"/>
      <c r="K898" s="130"/>
      <c r="L898" s="130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</row>
    <row r="899" spans="1:25" ht="14.25" customHeight="1">
      <c r="A899" s="131"/>
      <c r="B899" s="131"/>
      <c r="C899" s="131"/>
      <c r="D899" s="131"/>
      <c r="E899" s="131"/>
      <c r="F899" s="131"/>
      <c r="G899" s="131"/>
      <c r="H899" s="131"/>
      <c r="I899" s="131"/>
      <c r="J899" s="131"/>
      <c r="K899" s="130"/>
      <c r="L899" s="130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</row>
    <row r="900" spans="1:25" ht="14.25" customHeight="1">
      <c r="A900" s="131"/>
      <c r="B900" s="131"/>
      <c r="C900" s="131"/>
      <c r="D900" s="131"/>
      <c r="E900" s="131"/>
      <c r="F900" s="131"/>
      <c r="G900" s="131"/>
      <c r="H900" s="131"/>
      <c r="I900" s="131"/>
      <c r="J900" s="131"/>
      <c r="K900" s="130"/>
      <c r="L900" s="130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</row>
    <row r="901" spans="1:25" ht="14.25" customHeight="1">
      <c r="A901" s="131"/>
      <c r="B901" s="131"/>
      <c r="C901" s="131"/>
      <c r="D901" s="131"/>
      <c r="E901" s="131"/>
      <c r="F901" s="131"/>
      <c r="G901" s="131"/>
      <c r="H901" s="131"/>
      <c r="I901" s="131"/>
      <c r="J901" s="131"/>
      <c r="K901" s="130"/>
      <c r="L901" s="130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</row>
    <row r="902" spans="1:25" ht="14.25" customHeight="1">
      <c r="A902" s="131"/>
      <c r="B902" s="131"/>
      <c r="C902" s="131"/>
      <c r="D902" s="131"/>
      <c r="E902" s="131"/>
      <c r="F902" s="131"/>
      <c r="G902" s="131"/>
      <c r="H902" s="131"/>
      <c r="I902" s="131"/>
      <c r="J902" s="131"/>
      <c r="K902" s="130"/>
      <c r="L902" s="130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</row>
    <row r="903" spans="1:25" ht="14.25" customHeight="1">
      <c r="A903" s="131"/>
      <c r="B903" s="131"/>
      <c r="C903" s="131"/>
      <c r="D903" s="131"/>
      <c r="E903" s="131"/>
      <c r="F903" s="131"/>
      <c r="G903" s="131"/>
      <c r="H903" s="131"/>
      <c r="I903" s="131"/>
      <c r="J903" s="131"/>
      <c r="K903" s="130"/>
      <c r="L903" s="130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</row>
    <row r="904" spans="1:25" ht="14.25" customHeight="1">
      <c r="A904" s="131"/>
      <c r="B904" s="131"/>
      <c r="C904" s="131"/>
      <c r="D904" s="131"/>
      <c r="E904" s="131"/>
      <c r="F904" s="131"/>
      <c r="G904" s="131"/>
      <c r="H904" s="131"/>
      <c r="I904" s="131"/>
      <c r="J904" s="131"/>
      <c r="K904" s="130"/>
      <c r="L904" s="130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</row>
    <row r="905" spans="1:25" ht="14.25" customHeight="1">
      <c r="A905" s="131"/>
      <c r="B905" s="131"/>
      <c r="C905" s="131"/>
      <c r="D905" s="131"/>
      <c r="E905" s="131"/>
      <c r="F905" s="131"/>
      <c r="G905" s="131"/>
      <c r="H905" s="131"/>
      <c r="I905" s="131"/>
      <c r="J905" s="131"/>
      <c r="K905" s="130"/>
      <c r="L905" s="130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</row>
    <row r="906" spans="1:25" ht="14.25" customHeight="1">
      <c r="A906" s="131"/>
      <c r="B906" s="131"/>
      <c r="C906" s="131"/>
      <c r="D906" s="131"/>
      <c r="E906" s="131"/>
      <c r="F906" s="131"/>
      <c r="G906" s="131"/>
      <c r="H906" s="131"/>
      <c r="I906" s="131"/>
      <c r="J906" s="131"/>
      <c r="K906" s="130"/>
      <c r="L906" s="130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</row>
    <row r="907" spans="1:25" ht="14.25" customHeight="1">
      <c r="A907" s="131"/>
      <c r="B907" s="131"/>
      <c r="C907" s="131"/>
      <c r="D907" s="131"/>
      <c r="E907" s="131"/>
      <c r="F907" s="131"/>
      <c r="G907" s="131"/>
      <c r="H907" s="131"/>
      <c r="I907" s="131"/>
      <c r="J907" s="131"/>
      <c r="K907" s="130"/>
      <c r="L907" s="130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</row>
    <row r="908" spans="1:25" ht="14.25" customHeight="1">
      <c r="A908" s="131"/>
      <c r="B908" s="131"/>
      <c r="C908" s="131"/>
      <c r="D908" s="131"/>
      <c r="E908" s="131"/>
      <c r="F908" s="131"/>
      <c r="G908" s="131"/>
      <c r="H908" s="131"/>
      <c r="I908" s="131"/>
      <c r="J908" s="131"/>
      <c r="K908" s="130"/>
      <c r="L908" s="130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</row>
    <row r="909" spans="1:25" ht="14.25" customHeight="1">
      <c r="A909" s="131"/>
      <c r="B909" s="131"/>
      <c r="C909" s="131"/>
      <c r="D909" s="131"/>
      <c r="E909" s="131"/>
      <c r="F909" s="131"/>
      <c r="G909" s="131"/>
      <c r="H909" s="131"/>
      <c r="I909" s="131"/>
      <c r="J909" s="131"/>
      <c r="K909" s="130"/>
      <c r="L909" s="130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</row>
    <row r="910" spans="1:25" ht="14.25" customHeight="1">
      <c r="A910" s="131"/>
      <c r="B910" s="131"/>
      <c r="C910" s="131"/>
      <c r="D910" s="131"/>
      <c r="E910" s="131"/>
      <c r="F910" s="131"/>
      <c r="G910" s="131"/>
      <c r="H910" s="131"/>
      <c r="I910" s="131"/>
      <c r="J910" s="131"/>
      <c r="K910" s="130"/>
      <c r="L910" s="130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</row>
    <row r="911" spans="1:25" ht="14.25" customHeight="1">
      <c r="A911" s="131"/>
      <c r="B911" s="131"/>
      <c r="C911" s="131"/>
      <c r="D911" s="131"/>
      <c r="E911" s="131"/>
      <c r="F911" s="131"/>
      <c r="G911" s="131"/>
      <c r="H911" s="131"/>
      <c r="I911" s="131"/>
      <c r="J911" s="131"/>
      <c r="K911" s="130"/>
      <c r="L911" s="130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</row>
    <row r="912" spans="1:25" ht="14.25" customHeight="1">
      <c r="A912" s="131"/>
      <c r="B912" s="131"/>
      <c r="C912" s="131"/>
      <c r="D912" s="131"/>
      <c r="E912" s="131"/>
      <c r="F912" s="131"/>
      <c r="G912" s="131"/>
      <c r="H912" s="131"/>
      <c r="I912" s="131"/>
      <c r="J912" s="131"/>
      <c r="K912" s="130"/>
      <c r="L912" s="130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</row>
    <row r="913" spans="1:25" ht="14.25" customHeight="1">
      <c r="A913" s="131"/>
      <c r="B913" s="131"/>
      <c r="C913" s="131"/>
      <c r="D913" s="131"/>
      <c r="E913" s="131"/>
      <c r="F913" s="131"/>
      <c r="G913" s="131"/>
      <c r="H913" s="131"/>
      <c r="I913" s="131"/>
      <c r="J913" s="131"/>
      <c r="K913" s="130"/>
      <c r="L913" s="130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</row>
    <row r="914" spans="1:25" ht="14.25" customHeight="1">
      <c r="A914" s="131"/>
      <c r="B914" s="131"/>
      <c r="C914" s="131"/>
      <c r="D914" s="131"/>
      <c r="E914" s="131"/>
      <c r="F914" s="131"/>
      <c r="G914" s="131"/>
      <c r="H914" s="131"/>
      <c r="I914" s="131"/>
      <c r="J914" s="131"/>
      <c r="K914" s="130"/>
      <c r="L914" s="130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</row>
    <row r="915" spans="1:25" ht="14.25" customHeight="1">
      <c r="A915" s="131"/>
      <c r="B915" s="131"/>
      <c r="C915" s="131"/>
      <c r="D915" s="131"/>
      <c r="E915" s="131"/>
      <c r="F915" s="131"/>
      <c r="G915" s="131"/>
      <c r="H915" s="131"/>
      <c r="I915" s="131"/>
      <c r="J915" s="131"/>
      <c r="K915" s="130"/>
      <c r="L915" s="130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</row>
    <row r="916" spans="1:25" ht="14.25" customHeight="1">
      <c r="A916" s="131"/>
      <c r="B916" s="131"/>
      <c r="C916" s="131"/>
      <c r="D916" s="131"/>
      <c r="E916" s="131"/>
      <c r="F916" s="131"/>
      <c r="G916" s="131"/>
      <c r="H916" s="131"/>
      <c r="I916" s="131"/>
      <c r="J916" s="131"/>
      <c r="K916" s="130"/>
      <c r="L916" s="130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</row>
    <row r="917" spans="1:25" ht="14.25" customHeight="1">
      <c r="A917" s="131"/>
      <c r="B917" s="131"/>
      <c r="C917" s="131"/>
      <c r="D917" s="131"/>
      <c r="E917" s="131"/>
      <c r="F917" s="131"/>
      <c r="G917" s="131"/>
      <c r="H917" s="131"/>
      <c r="I917" s="131"/>
      <c r="J917" s="131"/>
      <c r="K917" s="130"/>
      <c r="L917" s="130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</row>
    <row r="918" spans="1:25" ht="14.25" customHeight="1">
      <c r="A918" s="131"/>
      <c r="B918" s="131"/>
      <c r="C918" s="131"/>
      <c r="D918" s="131"/>
      <c r="E918" s="131"/>
      <c r="F918" s="131"/>
      <c r="G918" s="131"/>
      <c r="H918" s="131"/>
      <c r="I918" s="131"/>
      <c r="J918" s="131"/>
      <c r="K918" s="130"/>
      <c r="L918" s="130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</row>
    <row r="919" spans="1:25" ht="14.25" customHeight="1">
      <c r="A919" s="131"/>
      <c r="B919" s="131"/>
      <c r="C919" s="131"/>
      <c r="D919" s="131"/>
      <c r="E919" s="131"/>
      <c r="F919" s="131"/>
      <c r="G919" s="131"/>
      <c r="H919" s="131"/>
      <c r="I919" s="131"/>
      <c r="J919" s="131"/>
      <c r="K919" s="130"/>
      <c r="L919" s="130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</row>
    <row r="920" spans="1:25" ht="14.25" customHeight="1">
      <c r="A920" s="131"/>
      <c r="B920" s="131"/>
      <c r="C920" s="131"/>
      <c r="D920" s="131"/>
      <c r="E920" s="131"/>
      <c r="F920" s="131"/>
      <c r="G920" s="131"/>
      <c r="H920" s="131"/>
      <c r="I920" s="131"/>
      <c r="J920" s="131"/>
      <c r="K920" s="130"/>
      <c r="L920" s="130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</row>
    <row r="921" spans="1:25" ht="14.25" customHeight="1">
      <c r="A921" s="131"/>
      <c r="B921" s="131"/>
      <c r="C921" s="131"/>
      <c r="D921" s="131"/>
      <c r="E921" s="131"/>
      <c r="F921" s="131"/>
      <c r="G921" s="131"/>
      <c r="H921" s="131"/>
      <c r="I921" s="131"/>
      <c r="J921" s="131"/>
      <c r="K921" s="130"/>
      <c r="L921" s="130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</row>
    <row r="922" spans="1:25" ht="14.25" customHeight="1">
      <c r="A922" s="131"/>
      <c r="B922" s="131"/>
      <c r="C922" s="131"/>
      <c r="D922" s="131"/>
      <c r="E922" s="131"/>
      <c r="F922" s="131"/>
      <c r="G922" s="131"/>
      <c r="H922" s="131"/>
      <c r="I922" s="131"/>
      <c r="J922" s="131"/>
      <c r="K922" s="130"/>
      <c r="L922" s="130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</row>
    <row r="923" spans="1:25" ht="14.25" customHeight="1">
      <c r="A923" s="131"/>
      <c r="B923" s="131"/>
      <c r="C923" s="131"/>
      <c r="D923" s="131"/>
      <c r="E923" s="131"/>
      <c r="F923" s="131"/>
      <c r="G923" s="131"/>
      <c r="H923" s="131"/>
      <c r="I923" s="131"/>
      <c r="J923" s="131"/>
      <c r="K923" s="130"/>
      <c r="L923" s="130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</row>
    <row r="924" spans="1:25" ht="14.25" customHeight="1">
      <c r="A924" s="131"/>
      <c r="B924" s="131"/>
      <c r="C924" s="131"/>
      <c r="D924" s="131"/>
      <c r="E924" s="131"/>
      <c r="F924" s="131"/>
      <c r="G924" s="131"/>
      <c r="H924" s="131"/>
      <c r="I924" s="131"/>
      <c r="J924" s="131"/>
      <c r="K924" s="130"/>
      <c r="L924" s="130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</row>
    <row r="925" spans="1:25" ht="14.25" customHeight="1">
      <c r="A925" s="131"/>
      <c r="B925" s="131"/>
      <c r="C925" s="131"/>
      <c r="D925" s="131"/>
      <c r="E925" s="131"/>
      <c r="F925" s="131"/>
      <c r="G925" s="131"/>
      <c r="H925" s="131"/>
      <c r="I925" s="131"/>
      <c r="J925" s="131"/>
      <c r="K925" s="130"/>
      <c r="L925" s="130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</row>
    <row r="926" spans="1:25" ht="14.25" customHeight="1">
      <c r="A926" s="131"/>
      <c r="B926" s="131"/>
      <c r="C926" s="131"/>
      <c r="D926" s="131"/>
      <c r="E926" s="131"/>
      <c r="F926" s="131"/>
      <c r="G926" s="131"/>
      <c r="H926" s="131"/>
      <c r="I926" s="131"/>
      <c r="J926" s="131"/>
      <c r="K926" s="130"/>
      <c r="L926" s="130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</row>
    <row r="927" spans="1:25" ht="14.25" customHeight="1">
      <c r="A927" s="131"/>
      <c r="B927" s="131"/>
      <c r="C927" s="131"/>
      <c r="D927" s="131"/>
      <c r="E927" s="131"/>
      <c r="F927" s="131"/>
      <c r="G927" s="131"/>
      <c r="H927" s="131"/>
      <c r="I927" s="131"/>
      <c r="J927" s="131"/>
      <c r="K927" s="130"/>
      <c r="L927" s="130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</row>
    <row r="928" spans="1:25" ht="14.25" customHeight="1">
      <c r="A928" s="131"/>
      <c r="B928" s="131"/>
      <c r="C928" s="131"/>
      <c r="D928" s="131"/>
      <c r="E928" s="131"/>
      <c r="F928" s="131"/>
      <c r="G928" s="131"/>
      <c r="H928" s="131"/>
      <c r="I928" s="131"/>
      <c r="J928" s="131"/>
      <c r="K928" s="130"/>
      <c r="L928" s="130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</row>
    <row r="929" spans="1:25" ht="14.25" customHeight="1">
      <c r="A929" s="131"/>
      <c r="B929" s="131"/>
      <c r="C929" s="131"/>
      <c r="D929" s="131"/>
      <c r="E929" s="131"/>
      <c r="F929" s="131"/>
      <c r="G929" s="131"/>
      <c r="H929" s="131"/>
      <c r="I929" s="131"/>
      <c r="J929" s="131"/>
      <c r="K929" s="130"/>
      <c r="L929" s="130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</row>
    <row r="930" spans="1:25" ht="14.25" customHeight="1">
      <c r="A930" s="131"/>
      <c r="B930" s="131"/>
      <c r="C930" s="131"/>
      <c r="D930" s="131"/>
      <c r="E930" s="131"/>
      <c r="F930" s="131"/>
      <c r="G930" s="131"/>
      <c r="H930" s="131"/>
      <c r="I930" s="131"/>
      <c r="J930" s="131"/>
      <c r="K930" s="130"/>
      <c r="L930" s="130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</row>
    <row r="931" spans="1:25" ht="14.25" customHeight="1">
      <c r="A931" s="131"/>
      <c r="B931" s="131"/>
      <c r="C931" s="131"/>
      <c r="D931" s="131"/>
      <c r="E931" s="131"/>
      <c r="F931" s="131"/>
      <c r="G931" s="131"/>
      <c r="H931" s="131"/>
      <c r="I931" s="131"/>
      <c r="J931" s="131"/>
      <c r="K931" s="130"/>
      <c r="L931" s="130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</row>
    <row r="932" spans="1:25" ht="14.25" customHeight="1">
      <c r="A932" s="131"/>
      <c r="B932" s="131"/>
      <c r="C932" s="131"/>
      <c r="D932" s="131"/>
      <c r="E932" s="131"/>
      <c r="F932" s="131"/>
      <c r="G932" s="131"/>
      <c r="H932" s="131"/>
      <c r="I932" s="131"/>
      <c r="J932" s="131"/>
      <c r="K932" s="130"/>
      <c r="L932" s="130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</row>
    <row r="933" spans="1:25" ht="14.25" customHeight="1">
      <c r="A933" s="131"/>
      <c r="B933" s="131"/>
      <c r="C933" s="131"/>
      <c r="D933" s="131"/>
      <c r="E933" s="131"/>
      <c r="F933" s="131"/>
      <c r="G933" s="131"/>
      <c r="H933" s="131"/>
      <c r="I933" s="131"/>
      <c r="J933" s="131"/>
      <c r="K933" s="130"/>
      <c r="L933" s="130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</row>
    <row r="934" spans="1:25" ht="14.25" customHeight="1">
      <c r="A934" s="131"/>
      <c r="B934" s="131"/>
      <c r="C934" s="131"/>
      <c r="D934" s="131"/>
      <c r="E934" s="131"/>
      <c r="F934" s="131"/>
      <c r="G934" s="131"/>
      <c r="H934" s="131"/>
      <c r="I934" s="131"/>
      <c r="J934" s="131"/>
      <c r="K934" s="130"/>
      <c r="L934" s="130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</row>
    <row r="935" spans="1:25" ht="14.25" customHeight="1">
      <c r="A935" s="131"/>
      <c r="B935" s="131"/>
      <c r="C935" s="131"/>
      <c r="D935" s="131"/>
      <c r="E935" s="131"/>
      <c r="F935" s="131"/>
      <c r="G935" s="131"/>
      <c r="H935" s="131"/>
      <c r="I935" s="131"/>
      <c r="J935" s="131"/>
      <c r="K935" s="130"/>
      <c r="L935" s="130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</row>
    <row r="936" spans="1:25" ht="14.25" customHeight="1">
      <c r="A936" s="131"/>
      <c r="B936" s="131"/>
      <c r="C936" s="131"/>
      <c r="D936" s="131"/>
      <c r="E936" s="131"/>
      <c r="F936" s="131"/>
      <c r="G936" s="131"/>
      <c r="H936" s="131"/>
      <c r="I936" s="131"/>
      <c r="J936" s="131"/>
      <c r="K936" s="130"/>
      <c r="L936" s="130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</row>
    <row r="937" spans="1:25" ht="14.25" customHeight="1">
      <c r="A937" s="131"/>
      <c r="B937" s="131"/>
      <c r="C937" s="131"/>
      <c r="D937" s="131"/>
      <c r="E937" s="131"/>
      <c r="F937" s="131"/>
      <c r="G937" s="131"/>
      <c r="H937" s="131"/>
      <c r="I937" s="131"/>
      <c r="J937" s="131"/>
      <c r="K937" s="130"/>
      <c r="L937" s="130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</row>
    <row r="938" spans="1:25" ht="14.25" customHeight="1">
      <c r="A938" s="131"/>
      <c r="B938" s="131"/>
      <c r="C938" s="131"/>
      <c r="D938" s="131"/>
      <c r="E938" s="131"/>
      <c r="F938" s="131"/>
      <c r="G938" s="131"/>
      <c r="H938" s="131"/>
      <c r="I938" s="131"/>
      <c r="J938" s="131"/>
      <c r="K938" s="130"/>
      <c r="L938" s="130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</row>
    <row r="939" spans="1:25" ht="14.25" customHeight="1">
      <c r="A939" s="131"/>
      <c r="B939" s="131"/>
      <c r="C939" s="131"/>
      <c r="D939" s="131"/>
      <c r="E939" s="131"/>
      <c r="F939" s="131"/>
      <c r="G939" s="131"/>
      <c r="H939" s="131"/>
      <c r="I939" s="131"/>
      <c r="J939" s="131"/>
      <c r="K939" s="130"/>
      <c r="L939" s="130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</row>
    <row r="940" spans="1:25" ht="14.25" customHeight="1">
      <c r="A940" s="131"/>
      <c r="B940" s="131"/>
      <c r="C940" s="131"/>
      <c r="D940" s="131"/>
      <c r="E940" s="131"/>
      <c r="F940" s="131"/>
      <c r="G940" s="131"/>
      <c r="H940" s="131"/>
      <c r="I940" s="131"/>
      <c r="J940" s="131"/>
      <c r="K940" s="130"/>
      <c r="L940" s="130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</row>
    <row r="941" spans="1:25" ht="14.25" customHeight="1">
      <c r="A941" s="131"/>
      <c r="B941" s="131"/>
      <c r="C941" s="131"/>
      <c r="D941" s="131"/>
      <c r="E941" s="131"/>
      <c r="F941" s="131"/>
      <c r="G941" s="131"/>
      <c r="H941" s="131"/>
      <c r="I941" s="131"/>
      <c r="J941" s="131"/>
      <c r="K941" s="130"/>
      <c r="L941" s="130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</row>
    <row r="942" spans="1:25" ht="14.25" customHeight="1">
      <c r="A942" s="131"/>
      <c r="B942" s="131"/>
      <c r="C942" s="131"/>
      <c r="D942" s="131"/>
      <c r="E942" s="131"/>
      <c r="F942" s="131"/>
      <c r="G942" s="131"/>
      <c r="H942" s="131"/>
      <c r="I942" s="131"/>
      <c r="J942" s="131"/>
      <c r="K942" s="130"/>
      <c r="L942" s="130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</row>
    <row r="943" spans="1:25" ht="14.25" customHeight="1">
      <c r="A943" s="131"/>
      <c r="B943" s="131"/>
      <c r="C943" s="131"/>
      <c r="D943" s="131"/>
      <c r="E943" s="131"/>
      <c r="F943" s="131"/>
      <c r="G943" s="131"/>
      <c r="H943" s="131"/>
      <c r="I943" s="131"/>
      <c r="J943" s="131"/>
      <c r="K943" s="130"/>
      <c r="L943" s="130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</row>
    <row r="944" spans="1:25" ht="14.25" customHeight="1">
      <c r="A944" s="131"/>
      <c r="B944" s="131"/>
      <c r="C944" s="131"/>
      <c r="D944" s="131"/>
      <c r="E944" s="131"/>
      <c r="F944" s="131"/>
      <c r="G944" s="131"/>
      <c r="H944" s="131"/>
      <c r="I944" s="131"/>
      <c r="J944" s="131"/>
      <c r="K944" s="130"/>
      <c r="L944" s="130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</row>
    <row r="945" spans="1:25" ht="14.25" customHeight="1">
      <c r="A945" s="131"/>
      <c r="B945" s="131"/>
      <c r="C945" s="131"/>
      <c r="D945" s="131"/>
      <c r="E945" s="131"/>
      <c r="F945" s="131"/>
      <c r="G945" s="131"/>
      <c r="H945" s="131"/>
      <c r="I945" s="131"/>
      <c r="J945" s="131"/>
      <c r="K945" s="130"/>
      <c r="L945" s="130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</row>
    <row r="946" spans="1:25" ht="14.25" customHeight="1">
      <c r="A946" s="131"/>
      <c r="B946" s="131"/>
      <c r="C946" s="131"/>
      <c r="D946" s="131"/>
      <c r="E946" s="131"/>
      <c r="F946" s="131"/>
      <c r="G946" s="131"/>
      <c r="H946" s="131"/>
      <c r="I946" s="131"/>
      <c r="J946" s="131"/>
      <c r="K946" s="130"/>
      <c r="L946" s="130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</row>
    <row r="947" spans="1:25" ht="14.25" customHeight="1">
      <c r="A947" s="131"/>
      <c r="B947" s="131"/>
      <c r="C947" s="131"/>
      <c r="D947" s="131"/>
      <c r="E947" s="131"/>
      <c r="F947" s="131"/>
      <c r="G947" s="131"/>
      <c r="H947" s="131"/>
      <c r="I947" s="131"/>
      <c r="J947" s="131"/>
      <c r="K947" s="130"/>
      <c r="L947" s="130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</row>
    <row r="948" spans="1:25" ht="14.25" customHeight="1">
      <c r="A948" s="131"/>
      <c r="B948" s="131"/>
      <c r="C948" s="131"/>
      <c r="D948" s="131"/>
      <c r="E948" s="131"/>
      <c r="F948" s="131"/>
      <c r="G948" s="131"/>
      <c r="H948" s="131"/>
      <c r="I948" s="131"/>
      <c r="J948" s="131"/>
      <c r="K948" s="130"/>
      <c r="L948" s="130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</row>
    <row r="949" spans="1:25" ht="14.25" customHeight="1">
      <c r="A949" s="131"/>
      <c r="B949" s="131"/>
      <c r="C949" s="131"/>
      <c r="D949" s="131"/>
      <c r="E949" s="131"/>
      <c r="F949" s="131"/>
      <c r="G949" s="131"/>
      <c r="H949" s="131"/>
      <c r="I949" s="131"/>
      <c r="J949" s="131"/>
      <c r="K949" s="130"/>
      <c r="L949" s="130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</row>
    <row r="950" spans="1:25" ht="14.25" customHeight="1">
      <c r="A950" s="131"/>
      <c r="B950" s="131"/>
      <c r="C950" s="131"/>
      <c r="D950" s="131"/>
      <c r="E950" s="131"/>
      <c r="F950" s="131"/>
      <c r="G950" s="131"/>
      <c r="H950" s="131"/>
      <c r="I950" s="131"/>
      <c r="J950" s="131"/>
      <c r="K950" s="130"/>
      <c r="L950" s="130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</row>
    <row r="951" spans="1:25" ht="14.25" customHeight="1">
      <c r="A951" s="131"/>
      <c r="B951" s="131"/>
      <c r="C951" s="131"/>
      <c r="D951" s="131"/>
      <c r="E951" s="131"/>
      <c r="F951" s="131"/>
      <c r="G951" s="131"/>
      <c r="H951" s="131"/>
      <c r="I951" s="131"/>
      <c r="J951" s="131"/>
      <c r="K951" s="130"/>
      <c r="L951" s="130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</row>
    <row r="952" spans="1:25" ht="14.25" customHeight="1">
      <c r="A952" s="131"/>
      <c r="B952" s="131"/>
      <c r="C952" s="131"/>
      <c r="D952" s="131"/>
      <c r="E952" s="131"/>
      <c r="F952" s="131"/>
      <c r="G952" s="131"/>
      <c r="H952" s="131"/>
      <c r="I952" s="131"/>
      <c r="J952" s="131"/>
      <c r="K952" s="130"/>
      <c r="L952" s="130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</row>
    <row r="953" spans="1:25" ht="14.25" customHeight="1">
      <c r="A953" s="131"/>
      <c r="B953" s="131"/>
      <c r="C953" s="131"/>
      <c r="D953" s="131"/>
      <c r="E953" s="131"/>
      <c r="F953" s="131"/>
      <c r="G953" s="131"/>
      <c r="H953" s="131"/>
      <c r="I953" s="131"/>
      <c r="J953" s="131"/>
      <c r="K953" s="130"/>
      <c r="L953" s="130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</row>
    <row r="954" spans="1:25" ht="14.25" customHeight="1">
      <c r="A954" s="131"/>
      <c r="B954" s="131"/>
      <c r="C954" s="131"/>
      <c r="D954" s="131"/>
      <c r="E954" s="131"/>
      <c r="F954" s="131"/>
      <c r="G954" s="131"/>
      <c r="H954" s="131"/>
      <c r="I954" s="131"/>
      <c r="J954" s="131"/>
      <c r="K954" s="130"/>
      <c r="L954" s="130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</row>
    <row r="955" spans="1:25" ht="14.25" customHeight="1">
      <c r="A955" s="131"/>
      <c r="B955" s="131"/>
      <c r="C955" s="131"/>
      <c r="D955" s="131"/>
      <c r="E955" s="131"/>
      <c r="F955" s="131"/>
      <c r="G955" s="131"/>
      <c r="H955" s="131"/>
      <c r="I955" s="131"/>
      <c r="J955" s="131"/>
      <c r="K955" s="130"/>
      <c r="L955" s="130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</row>
    <row r="956" spans="1:25" ht="14.25" customHeight="1">
      <c r="A956" s="131"/>
      <c r="B956" s="131"/>
      <c r="C956" s="131"/>
      <c r="D956" s="131"/>
      <c r="E956" s="131"/>
      <c r="F956" s="131"/>
      <c r="G956" s="131"/>
      <c r="H956" s="131"/>
      <c r="I956" s="131"/>
      <c r="J956" s="131"/>
      <c r="K956" s="130"/>
      <c r="L956" s="130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</row>
    <row r="957" spans="1:25" ht="14.25" customHeight="1">
      <c r="A957" s="131"/>
      <c r="B957" s="131"/>
      <c r="C957" s="131"/>
      <c r="D957" s="131"/>
      <c r="E957" s="131"/>
      <c r="F957" s="131"/>
      <c r="G957" s="131"/>
      <c r="H957" s="131"/>
      <c r="I957" s="131"/>
      <c r="J957" s="131"/>
      <c r="K957" s="130"/>
      <c r="L957" s="130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</row>
    <row r="958" spans="1:25" ht="14.25" customHeight="1">
      <c r="A958" s="131"/>
      <c r="B958" s="131"/>
      <c r="C958" s="131"/>
      <c r="D958" s="131"/>
      <c r="E958" s="131"/>
      <c r="F958" s="131"/>
      <c r="G958" s="131"/>
      <c r="H958" s="131"/>
      <c r="I958" s="131"/>
      <c r="J958" s="131"/>
      <c r="K958" s="130"/>
      <c r="L958" s="130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</row>
    <row r="959" spans="1:25" ht="14.25" customHeight="1">
      <c r="A959" s="131"/>
      <c r="B959" s="131"/>
      <c r="C959" s="131"/>
      <c r="D959" s="131"/>
      <c r="E959" s="131"/>
      <c r="F959" s="131"/>
      <c r="G959" s="131"/>
      <c r="H959" s="131"/>
      <c r="I959" s="131"/>
      <c r="J959" s="131"/>
      <c r="K959" s="130"/>
      <c r="L959" s="130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</row>
    <row r="960" spans="1:25" ht="14.25" customHeight="1">
      <c r="A960" s="131"/>
      <c r="B960" s="131"/>
      <c r="C960" s="131"/>
      <c r="D960" s="131"/>
      <c r="E960" s="131"/>
      <c r="F960" s="131"/>
      <c r="G960" s="131"/>
      <c r="H960" s="131"/>
      <c r="I960" s="131"/>
      <c r="J960" s="131"/>
      <c r="K960" s="130"/>
      <c r="L960" s="130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</row>
    <row r="961" spans="1:25" ht="14.25" customHeight="1">
      <c r="A961" s="131"/>
      <c r="B961" s="131"/>
      <c r="C961" s="131"/>
      <c r="D961" s="131"/>
      <c r="E961" s="131"/>
      <c r="F961" s="131"/>
      <c r="G961" s="131"/>
      <c r="H961" s="131"/>
      <c r="I961" s="131"/>
      <c r="J961" s="131"/>
      <c r="K961" s="130"/>
      <c r="L961" s="130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</row>
    <row r="962" spans="1:25" ht="14.25" customHeight="1">
      <c r="A962" s="131"/>
      <c r="B962" s="131"/>
      <c r="C962" s="131"/>
      <c r="D962" s="131"/>
      <c r="E962" s="131"/>
      <c r="F962" s="131"/>
      <c r="G962" s="131"/>
      <c r="H962" s="131"/>
      <c r="I962" s="131"/>
      <c r="J962" s="131"/>
      <c r="K962" s="130"/>
      <c r="L962" s="130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</row>
    <row r="963" spans="1:25" ht="14.25" customHeight="1">
      <c r="A963" s="131"/>
      <c r="B963" s="131"/>
      <c r="C963" s="131"/>
      <c r="D963" s="131"/>
      <c r="E963" s="131"/>
      <c r="F963" s="131"/>
      <c r="G963" s="131"/>
      <c r="H963" s="131"/>
      <c r="I963" s="131"/>
      <c r="J963" s="131"/>
      <c r="K963" s="130"/>
      <c r="L963" s="130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</row>
    <row r="964" spans="1:25" ht="14.25" customHeight="1">
      <c r="A964" s="131"/>
      <c r="B964" s="131"/>
      <c r="C964" s="131"/>
      <c r="D964" s="131"/>
      <c r="E964" s="131"/>
      <c r="F964" s="131"/>
      <c r="G964" s="131"/>
      <c r="H964" s="131"/>
      <c r="I964" s="131"/>
      <c r="J964" s="131"/>
      <c r="K964" s="130"/>
      <c r="L964" s="130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</row>
    <row r="965" spans="1:25" ht="14.25" customHeight="1">
      <c r="A965" s="131"/>
      <c r="B965" s="131"/>
      <c r="C965" s="131"/>
      <c r="D965" s="131"/>
      <c r="E965" s="131"/>
      <c r="F965" s="131"/>
      <c r="G965" s="131"/>
      <c r="H965" s="131"/>
      <c r="I965" s="131"/>
      <c r="J965" s="131"/>
      <c r="K965" s="130"/>
      <c r="L965" s="130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</row>
    <row r="966" spans="1:25" ht="14.25" customHeight="1">
      <c r="A966" s="131"/>
      <c r="B966" s="131"/>
      <c r="C966" s="131"/>
      <c r="D966" s="131"/>
      <c r="E966" s="131"/>
      <c r="F966" s="131"/>
      <c r="G966" s="131"/>
      <c r="H966" s="131"/>
      <c r="I966" s="131"/>
      <c r="J966" s="131"/>
      <c r="K966" s="130"/>
      <c r="L966" s="130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</row>
    <row r="967" spans="1:25" ht="14.25" customHeight="1">
      <c r="A967" s="131"/>
      <c r="B967" s="131"/>
      <c r="C967" s="131"/>
      <c r="D967" s="131"/>
      <c r="E967" s="131"/>
      <c r="F967" s="131"/>
      <c r="G967" s="131"/>
      <c r="H967" s="131"/>
      <c r="I967" s="131"/>
      <c r="J967" s="131"/>
      <c r="K967" s="130"/>
      <c r="L967" s="130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</row>
    <row r="968" spans="1:25" ht="14.25" customHeight="1">
      <c r="A968" s="131"/>
      <c r="B968" s="131"/>
      <c r="C968" s="131"/>
      <c r="D968" s="131"/>
      <c r="E968" s="131"/>
      <c r="F968" s="131"/>
      <c r="G968" s="131"/>
      <c r="H968" s="131"/>
      <c r="I968" s="131"/>
      <c r="J968" s="131"/>
      <c r="K968" s="130"/>
      <c r="L968" s="130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</row>
    <row r="969" spans="1:25" ht="14.25" customHeight="1">
      <c r="A969" s="131"/>
      <c r="B969" s="131"/>
      <c r="C969" s="131"/>
      <c r="D969" s="131"/>
      <c r="E969" s="131"/>
      <c r="F969" s="131"/>
      <c r="G969" s="131"/>
      <c r="H969" s="131"/>
      <c r="I969" s="131"/>
      <c r="J969" s="131"/>
      <c r="K969" s="130"/>
      <c r="L969" s="130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</row>
    <row r="970" spans="1:25" ht="14.25" customHeight="1">
      <c r="A970" s="131"/>
      <c r="B970" s="131"/>
      <c r="C970" s="131"/>
      <c r="D970" s="131"/>
      <c r="E970" s="131"/>
      <c r="F970" s="131"/>
      <c r="G970" s="131"/>
      <c r="H970" s="131"/>
      <c r="I970" s="131"/>
      <c r="J970" s="131"/>
      <c r="K970" s="130"/>
      <c r="L970" s="130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</row>
    <row r="971" spans="1:25" ht="14.25" customHeight="1">
      <c r="A971" s="131"/>
      <c r="B971" s="131"/>
      <c r="C971" s="131"/>
      <c r="D971" s="131"/>
      <c r="E971" s="131"/>
      <c r="F971" s="131"/>
      <c r="G971" s="131"/>
      <c r="H971" s="131"/>
      <c r="I971" s="131"/>
      <c r="J971" s="131"/>
      <c r="K971" s="130"/>
      <c r="L971" s="130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</row>
    <row r="972" spans="1:25" ht="14.25" customHeight="1">
      <c r="A972" s="131"/>
      <c r="B972" s="131"/>
      <c r="C972" s="131"/>
      <c r="D972" s="131"/>
      <c r="E972" s="131"/>
      <c r="F972" s="131"/>
      <c r="G972" s="131"/>
      <c r="H972" s="131"/>
      <c r="I972" s="131"/>
      <c r="J972" s="131"/>
      <c r="K972" s="130"/>
      <c r="L972" s="130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</row>
    <row r="973" spans="1:25" ht="14.25" customHeight="1">
      <c r="A973" s="131"/>
      <c r="B973" s="131"/>
      <c r="C973" s="131"/>
      <c r="D973" s="131"/>
      <c r="E973" s="131"/>
      <c r="F973" s="131"/>
      <c r="G973" s="131"/>
      <c r="H973" s="131"/>
      <c r="I973" s="131"/>
      <c r="J973" s="131"/>
      <c r="K973" s="130"/>
      <c r="L973" s="130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</row>
    <row r="974" spans="1:25" ht="14.25" customHeight="1">
      <c r="A974" s="131"/>
      <c r="B974" s="131"/>
      <c r="C974" s="131"/>
      <c r="D974" s="131"/>
      <c r="E974" s="131"/>
      <c r="F974" s="131"/>
      <c r="G974" s="131"/>
      <c r="H974" s="131"/>
      <c r="I974" s="131"/>
      <c r="J974" s="131"/>
      <c r="K974" s="130"/>
      <c r="L974" s="130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</row>
    <row r="975" spans="1:25" ht="14.25" customHeight="1">
      <c r="A975" s="131"/>
      <c r="B975" s="131"/>
      <c r="C975" s="131"/>
      <c r="D975" s="131"/>
      <c r="E975" s="131"/>
      <c r="F975" s="131"/>
      <c r="G975" s="131"/>
      <c r="H975" s="131"/>
      <c r="I975" s="131"/>
      <c r="J975" s="131"/>
      <c r="K975" s="130"/>
      <c r="L975" s="130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</row>
    <row r="976" spans="1:25" ht="14.25" customHeight="1">
      <c r="A976" s="131"/>
      <c r="B976" s="131"/>
      <c r="C976" s="131"/>
      <c r="D976" s="131"/>
      <c r="E976" s="131"/>
      <c r="F976" s="131"/>
      <c r="G976" s="131"/>
      <c r="H976" s="131"/>
      <c r="I976" s="131"/>
      <c r="J976" s="131"/>
      <c r="K976" s="130"/>
      <c r="L976" s="130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</row>
    <row r="977" spans="1:25" ht="14.25" customHeight="1">
      <c r="A977" s="131"/>
      <c r="B977" s="131"/>
      <c r="C977" s="131"/>
      <c r="D977" s="131"/>
      <c r="E977" s="131"/>
      <c r="F977" s="131"/>
      <c r="G977" s="131"/>
      <c r="H977" s="131"/>
      <c r="I977" s="131"/>
      <c r="J977" s="131"/>
      <c r="K977" s="130"/>
      <c r="L977" s="130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</row>
    <row r="978" spans="1:25" ht="14.25" customHeight="1">
      <c r="A978" s="131"/>
      <c r="B978" s="131"/>
      <c r="C978" s="131"/>
      <c r="D978" s="131"/>
      <c r="E978" s="131"/>
      <c r="F978" s="131"/>
      <c r="G978" s="131"/>
      <c r="H978" s="131"/>
      <c r="I978" s="131"/>
      <c r="J978" s="131"/>
      <c r="K978" s="130"/>
      <c r="L978" s="130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</row>
    <row r="979" spans="1:25" ht="14.25" customHeight="1">
      <c r="A979" s="131"/>
      <c r="B979" s="131"/>
      <c r="C979" s="131"/>
      <c r="D979" s="131"/>
      <c r="E979" s="131"/>
      <c r="F979" s="131"/>
      <c r="G979" s="131"/>
      <c r="H979" s="131"/>
      <c r="I979" s="131"/>
      <c r="J979" s="131"/>
      <c r="K979" s="130"/>
      <c r="L979" s="130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</row>
    <row r="980" spans="1:25" ht="14.25" customHeight="1">
      <c r="A980" s="131"/>
      <c r="B980" s="131"/>
      <c r="C980" s="131"/>
      <c r="D980" s="131"/>
      <c r="E980" s="131"/>
      <c r="F980" s="131"/>
      <c r="G980" s="131"/>
      <c r="H980" s="131"/>
      <c r="I980" s="131"/>
      <c r="J980" s="131"/>
      <c r="K980" s="130"/>
      <c r="L980" s="130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</row>
    <row r="981" spans="1:25" ht="14.25" customHeight="1">
      <c r="A981" s="131"/>
      <c r="B981" s="131"/>
      <c r="C981" s="131"/>
      <c r="D981" s="131"/>
      <c r="E981" s="131"/>
      <c r="F981" s="131"/>
      <c r="G981" s="131"/>
      <c r="H981" s="131"/>
      <c r="I981" s="131"/>
      <c r="J981" s="131"/>
      <c r="K981" s="130"/>
      <c r="L981" s="130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</row>
    <row r="982" spans="1:25" ht="14.25" customHeight="1">
      <c r="A982" s="131"/>
      <c r="B982" s="131"/>
      <c r="C982" s="131"/>
      <c r="D982" s="131"/>
      <c r="E982" s="131"/>
      <c r="F982" s="131"/>
      <c r="G982" s="131"/>
      <c r="H982" s="131"/>
      <c r="I982" s="131"/>
      <c r="J982" s="131"/>
      <c r="K982" s="130"/>
      <c r="L982" s="130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</row>
    <row r="983" spans="1:25" ht="14.25" customHeight="1">
      <c r="A983" s="131"/>
      <c r="B983" s="131"/>
      <c r="C983" s="131"/>
      <c r="D983" s="131"/>
      <c r="E983" s="131"/>
      <c r="F983" s="131"/>
      <c r="G983" s="131"/>
      <c r="H983" s="131"/>
      <c r="I983" s="131"/>
      <c r="J983" s="131"/>
      <c r="K983" s="130"/>
      <c r="L983" s="130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</row>
    <row r="984" spans="1:25" ht="14.25" customHeight="1">
      <c r="A984" s="131"/>
      <c r="B984" s="131"/>
      <c r="C984" s="131"/>
      <c r="D984" s="131"/>
      <c r="E984" s="131"/>
      <c r="F984" s="131"/>
      <c r="G984" s="131"/>
      <c r="H984" s="131"/>
      <c r="I984" s="131"/>
      <c r="J984" s="131"/>
      <c r="K984" s="130"/>
      <c r="L984" s="130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</row>
    <row r="985" spans="1:25" ht="14.25" customHeight="1">
      <c r="A985" s="131"/>
      <c r="B985" s="131"/>
      <c r="C985" s="131"/>
      <c r="D985" s="131"/>
      <c r="E985" s="131"/>
      <c r="F985" s="131"/>
      <c r="G985" s="131"/>
      <c r="H985" s="131"/>
      <c r="I985" s="131"/>
      <c r="J985" s="131"/>
      <c r="K985" s="130"/>
      <c r="L985" s="130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</row>
    <row r="986" spans="1:25" ht="14.25" customHeight="1">
      <c r="A986" s="131"/>
      <c r="B986" s="131"/>
      <c r="C986" s="131"/>
      <c r="D986" s="131"/>
      <c r="E986" s="131"/>
      <c r="F986" s="131"/>
      <c r="G986" s="131"/>
      <c r="H986" s="131"/>
      <c r="I986" s="131"/>
      <c r="J986" s="131"/>
      <c r="K986" s="130"/>
      <c r="L986" s="130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</row>
    <row r="987" spans="1:25" ht="14.25" customHeight="1">
      <c r="A987" s="131"/>
      <c r="B987" s="131"/>
      <c r="C987" s="131"/>
      <c r="D987" s="131"/>
      <c r="E987" s="131"/>
      <c r="F987" s="131"/>
      <c r="G987" s="131"/>
      <c r="H987" s="131"/>
      <c r="I987" s="131"/>
      <c r="J987" s="131"/>
      <c r="K987" s="130"/>
      <c r="L987" s="130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</row>
    <row r="988" spans="1:25" ht="14.25" customHeight="1">
      <c r="A988" s="131"/>
      <c r="B988" s="131"/>
      <c r="C988" s="131"/>
      <c r="D988" s="131"/>
      <c r="E988" s="131"/>
      <c r="F988" s="131"/>
      <c r="G988" s="131"/>
      <c r="H988" s="131"/>
      <c r="I988" s="131"/>
      <c r="J988" s="131"/>
      <c r="K988" s="130"/>
      <c r="L988" s="130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</row>
    <row r="989" spans="1:25" ht="14.25" customHeight="1">
      <c r="A989" s="131"/>
      <c r="B989" s="131"/>
      <c r="C989" s="131"/>
      <c r="D989" s="131"/>
      <c r="E989" s="131"/>
      <c r="F989" s="131"/>
      <c r="G989" s="131"/>
      <c r="H989" s="131"/>
      <c r="I989" s="131"/>
      <c r="J989" s="131"/>
      <c r="K989" s="130"/>
      <c r="L989" s="130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</row>
    <row r="990" spans="1:25" ht="14.25" customHeight="1">
      <c r="A990" s="131"/>
      <c r="B990" s="131"/>
      <c r="C990" s="131"/>
      <c r="D990" s="131"/>
      <c r="E990" s="131"/>
      <c r="F990" s="131"/>
      <c r="G990" s="131"/>
      <c r="H990" s="131"/>
      <c r="I990" s="131"/>
      <c r="J990" s="131"/>
      <c r="K990" s="130"/>
      <c r="L990" s="130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</row>
    <row r="991" spans="1:25" ht="14.25" customHeight="1">
      <c r="A991" s="131"/>
      <c r="B991" s="131"/>
      <c r="C991" s="131"/>
      <c r="D991" s="131"/>
      <c r="E991" s="131"/>
      <c r="F991" s="131"/>
      <c r="G991" s="131"/>
      <c r="H991" s="131"/>
      <c r="I991" s="131"/>
      <c r="J991" s="131"/>
      <c r="K991" s="130"/>
      <c r="L991" s="130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</row>
    <row r="992" spans="1:25" ht="14.25" customHeight="1">
      <c r="A992" s="131"/>
      <c r="B992" s="131"/>
      <c r="C992" s="131"/>
      <c r="D992" s="131"/>
      <c r="E992" s="131"/>
      <c r="F992" s="131"/>
      <c r="G992" s="131"/>
      <c r="H992" s="131"/>
      <c r="I992" s="131"/>
      <c r="J992" s="131"/>
      <c r="K992" s="130"/>
      <c r="L992" s="130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</row>
    <row r="993" spans="1:25" ht="14.25" customHeight="1">
      <c r="A993" s="131"/>
      <c r="B993" s="131"/>
      <c r="C993" s="131"/>
      <c r="D993" s="131"/>
      <c r="E993" s="131"/>
      <c r="F993" s="131"/>
      <c r="G993" s="131"/>
      <c r="H993" s="131"/>
      <c r="I993" s="131"/>
      <c r="J993" s="131"/>
      <c r="K993" s="130"/>
      <c r="L993" s="130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</row>
    <row r="994" spans="1:25" ht="14.25" customHeight="1">
      <c r="A994" s="131"/>
      <c r="B994" s="131"/>
      <c r="C994" s="131"/>
      <c r="D994" s="131"/>
      <c r="E994" s="131"/>
      <c r="F994" s="131"/>
      <c r="G994" s="131"/>
      <c r="H994" s="131"/>
      <c r="I994" s="131"/>
      <c r="J994" s="131"/>
      <c r="K994" s="130"/>
      <c r="L994" s="130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</row>
    <row r="995" spans="1:25" ht="14.25" customHeight="1">
      <c r="A995" s="131"/>
      <c r="B995" s="131"/>
      <c r="C995" s="131"/>
      <c r="D995" s="131"/>
      <c r="E995" s="131"/>
      <c r="F995" s="131"/>
      <c r="G995" s="131"/>
      <c r="H995" s="131"/>
      <c r="I995" s="131"/>
      <c r="J995" s="131"/>
      <c r="K995" s="130"/>
      <c r="L995" s="130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</row>
  </sheetData>
  <mergeCells count="4">
    <mergeCell ref="A5:B5"/>
    <mergeCell ref="A1:I1"/>
    <mergeCell ref="A2:I2"/>
    <mergeCell ref="A3:I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"/>
  <sheetViews>
    <sheetView topLeftCell="A7" workbookViewId="0">
      <selection activeCell="N6" sqref="N6:N104"/>
    </sheetView>
  </sheetViews>
  <sheetFormatPr defaultColWidth="14.42578125" defaultRowHeight="14.1" customHeight="1"/>
  <cols>
    <col min="1" max="1" width="6.85546875" customWidth="1"/>
    <col min="2" max="2" width="35.42578125" customWidth="1"/>
    <col min="3" max="3" width="11.85546875" customWidth="1"/>
    <col min="4" max="4" width="8.42578125" customWidth="1"/>
    <col min="5" max="5" width="9.85546875" customWidth="1"/>
    <col min="6" max="6" width="6.140625" customWidth="1"/>
    <col min="9" max="9" width="9.42578125" customWidth="1"/>
    <col min="10" max="10" width="11.85546875" customWidth="1"/>
  </cols>
  <sheetData>
    <row r="1" spans="1:15" ht="14.1" customHeight="1">
      <c r="A1" s="465" t="s">
        <v>0</v>
      </c>
      <c r="B1" s="466"/>
      <c r="C1" s="466"/>
      <c r="D1" s="466"/>
      <c r="E1" s="466"/>
      <c r="F1" s="466"/>
      <c r="G1" s="466"/>
      <c r="H1" s="466"/>
      <c r="I1" s="466"/>
      <c r="J1" s="466"/>
    </row>
    <row r="2" spans="1:15" ht="14.1" customHeight="1">
      <c r="A2" s="467" t="s">
        <v>147</v>
      </c>
      <c r="B2" s="381"/>
      <c r="C2" s="381"/>
      <c r="D2" s="381"/>
      <c r="E2" s="381"/>
      <c r="F2" s="381"/>
      <c r="G2" s="381"/>
      <c r="H2" s="381"/>
      <c r="I2" s="381"/>
      <c r="J2" s="382"/>
    </row>
    <row r="3" spans="1:15" ht="14.1" customHeight="1">
      <c r="A3" s="467" t="s">
        <v>148</v>
      </c>
      <c r="B3" s="381"/>
      <c r="C3" s="381"/>
      <c r="D3" s="381"/>
      <c r="E3" s="381"/>
      <c r="F3" s="381"/>
      <c r="G3" s="381"/>
      <c r="H3" s="381"/>
      <c r="I3" s="381"/>
      <c r="J3" s="382"/>
    </row>
    <row r="4" spans="1:15" ht="14.1" customHeight="1">
      <c r="A4" s="43" t="s">
        <v>3</v>
      </c>
      <c r="B4" s="43" t="s">
        <v>4</v>
      </c>
      <c r="C4" s="43" t="s">
        <v>5</v>
      </c>
      <c r="D4" s="43" t="s">
        <v>6</v>
      </c>
      <c r="E4" s="43" t="s">
        <v>7</v>
      </c>
      <c r="F4" s="43" t="s">
        <v>8</v>
      </c>
      <c r="G4" s="43" t="s">
        <v>9</v>
      </c>
      <c r="H4" s="43" t="s">
        <v>10</v>
      </c>
      <c r="I4" s="43" t="s">
        <v>11</v>
      </c>
      <c r="J4" s="189" t="s">
        <v>12</v>
      </c>
      <c r="K4" s="211" t="s">
        <v>5</v>
      </c>
      <c r="L4" s="211" t="s">
        <v>6</v>
      </c>
      <c r="M4" s="211" t="s">
        <v>7</v>
      </c>
      <c r="N4" s="211" t="s">
        <v>8</v>
      </c>
      <c r="O4" s="211" t="s">
        <v>9</v>
      </c>
    </row>
    <row r="5" spans="1:15" ht="14.1" customHeight="1">
      <c r="A5" s="467" t="s">
        <v>149</v>
      </c>
      <c r="B5" s="382"/>
      <c r="C5" s="43">
        <v>20</v>
      </c>
      <c r="D5" s="43">
        <v>20</v>
      </c>
      <c r="E5" s="43">
        <v>20</v>
      </c>
      <c r="F5" s="43">
        <v>20</v>
      </c>
      <c r="G5" s="43">
        <v>20</v>
      </c>
      <c r="H5" s="43">
        <f t="shared" ref="H5:H42" si="0">SUM(C5:G5)</f>
        <v>100</v>
      </c>
      <c r="I5" s="56"/>
      <c r="J5" s="207"/>
      <c r="K5" s="196">
        <v>10</v>
      </c>
      <c r="L5" s="196">
        <v>10</v>
      </c>
      <c r="M5" s="196">
        <v>10</v>
      </c>
      <c r="N5" s="196">
        <v>10</v>
      </c>
      <c r="O5" s="196">
        <v>10</v>
      </c>
    </row>
    <row r="6" spans="1:15" ht="14.1" customHeight="1">
      <c r="A6" s="32">
        <v>1</v>
      </c>
      <c r="B6" s="44" t="s">
        <v>13</v>
      </c>
      <c r="C6" s="32">
        <v>18</v>
      </c>
      <c r="D6" s="32">
        <v>18</v>
      </c>
      <c r="E6" s="2">
        <v>18</v>
      </c>
      <c r="F6" s="32">
        <v>19</v>
      </c>
      <c r="G6" s="32">
        <v>16.5</v>
      </c>
      <c r="H6" s="43">
        <f t="shared" si="0"/>
        <v>89.5</v>
      </c>
      <c r="I6" s="32">
        <f t="shared" ref="I6:I11" si="1">H6/100*100</f>
        <v>89.5</v>
      </c>
      <c r="J6" s="188" t="str">
        <f t="shared" ref="J6:J11" si="2">IF(I6&gt;=91,"A1",IF(I6&gt;=81,"A2",IF(I6&gt;=71,"B1",IF(I6&gt;=61,"B2",IF(I6&gt;=51,"C1",IF(I6&gt;=41,"C2",IF(I6&gt;=33,"D","E")))))))</f>
        <v>A2</v>
      </c>
      <c r="K6" s="196">
        <f>C6/2</f>
        <v>9</v>
      </c>
      <c r="L6" s="196">
        <f>D6/2</f>
        <v>9</v>
      </c>
      <c r="M6" s="196">
        <f>E6/2</f>
        <v>9</v>
      </c>
      <c r="N6" s="196">
        <f>F6/2</f>
        <v>9.5</v>
      </c>
      <c r="O6" s="196">
        <f>G6/2</f>
        <v>8.25</v>
      </c>
    </row>
    <row r="7" spans="1:15" ht="14.1" customHeight="1">
      <c r="A7" s="32">
        <v>2</v>
      </c>
      <c r="B7" s="44" t="s">
        <v>14</v>
      </c>
      <c r="C7" s="32">
        <v>18.5</v>
      </c>
      <c r="D7" s="32">
        <v>19</v>
      </c>
      <c r="E7" s="32">
        <v>18.5</v>
      </c>
      <c r="F7" s="32">
        <v>18.5</v>
      </c>
      <c r="G7" s="32">
        <v>18</v>
      </c>
      <c r="H7" s="43">
        <f t="shared" si="0"/>
        <v>92.5</v>
      </c>
      <c r="I7" s="32">
        <f t="shared" si="1"/>
        <v>92.5</v>
      </c>
      <c r="J7" s="188" t="str">
        <f t="shared" si="2"/>
        <v>A1</v>
      </c>
      <c r="K7" s="196">
        <f t="shared" ref="K7:O42" si="3">C7/2</f>
        <v>9.25</v>
      </c>
      <c r="L7" s="196">
        <f t="shared" si="3"/>
        <v>9.5</v>
      </c>
      <c r="M7" s="196">
        <f t="shared" si="3"/>
        <v>9.25</v>
      </c>
      <c r="N7" s="196">
        <f t="shared" si="3"/>
        <v>9.25</v>
      </c>
      <c r="O7" s="196">
        <f t="shared" si="3"/>
        <v>9</v>
      </c>
    </row>
    <row r="8" spans="1:15" ht="14.1" customHeight="1">
      <c r="A8" s="32">
        <v>3</v>
      </c>
      <c r="B8" s="44" t="s">
        <v>15</v>
      </c>
      <c r="C8" s="32">
        <v>20</v>
      </c>
      <c r="D8" s="32">
        <v>18.5</v>
      </c>
      <c r="E8" s="32">
        <v>19</v>
      </c>
      <c r="F8" s="32">
        <v>20</v>
      </c>
      <c r="G8" s="32">
        <v>20</v>
      </c>
      <c r="H8" s="43">
        <f t="shared" si="0"/>
        <v>97.5</v>
      </c>
      <c r="I8" s="32">
        <f t="shared" si="1"/>
        <v>97.5</v>
      </c>
      <c r="J8" s="188" t="str">
        <f t="shared" si="2"/>
        <v>A1</v>
      </c>
      <c r="K8" s="196">
        <f t="shared" si="3"/>
        <v>10</v>
      </c>
      <c r="L8" s="196" t="b">
        <f>L46=D8/2</f>
        <v>0</v>
      </c>
      <c r="M8" s="196">
        <f t="shared" si="3"/>
        <v>9.5</v>
      </c>
      <c r="N8" s="196">
        <f t="shared" si="3"/>
        <v>10</v>
      </c>
      <c r="O8" s="196">
        <f t="shared" si="3"/>
        <v>10</v>
      </c>
    </row>
    <row r="9" spans="1:15" ht="14.1" customHeight="1">
      <c r="A9" s="32">
        <v>4</v>
      </c>
      <c r="B9" s="44" t="s">
        <v>16</v>
      </c>
      <c r="C9" s="32">
        <v>13.5</v>
      </c>
      <c r="D9" s="32">
        <v>11.5</v>
      </c>
      <c r="E9" s="32">
        <v>10.5</v>
      </c>
      <c r="F9" s="32">
        <v>12.5</v>
      </c>
      <c r="G9" s="32">
        <v>7.5</v>
      </c>
      <c r="H9" s="43">
        <f t="shared" si="0"/>
        <v>55.5</v>
      </c>
      <c r="I9" s="32">
        <f t="shared" si="1"/>
        <v>55.500000000000007</v>
      </c>
      <c r="J9" s="188" t="str">
        <f t="shared" si="2"/>
        <v>C1</v>
      </c>
      <c r="K9" s="196">
        <f t="shared" si="3"/>
        <v>6.75</v>
      </c>
      <c r="L9" s="196">
        <f>D9/2</f>
        <v>5.75</v>
      </c>
      <c r="M9" s="196">
        <f t="shared" si="3"/>
        <v>5.25</v>
      </c>
      <c r="N9" s="196">
        <f t="shared" si="3"/>
        <v>6.25</v>
      </c>
      <c r="O9" s="196">
        <f t="shared" si="3"/>
        <v>3.75</v>
      </c>
    </row>
    <row r="10" spans="1:15" ht="14.1" customHeight="1">
      <c r="A10" s="32">
        <v>5</v>
      </c>
      <c r="B10" s="44" t="s">
        <v>17</v>
      </c>
      <c r="C10" s="32">
        <v>19</v>
      </c>
      <c r="D10" s="32">
        <v>19</v>
      </c>
      <c r="E10" s="32">
        <v>15.5</v>
      </c>
      <c r="F10" s="32">
        <v>16.5</v>
      </c>
      <c r="G10" s="32">
        <v>19.5</v>
      </c>
      <c r="H10" s="43">
        <f t="shared" si="0"/>
        <v>89.5</v>
      </c>
      <c r="I10" s="32">
        <f t="shared" si="1"/>
        <v>89.5</v>
      </c>
      <c r="J10" s="188" t="str">
        <f t="shared" si="2"/>
        <v>A2</v>
      </c>
      <c r="K10" s="196">
        <f t="shared" si="3"/>
        <v>9.5</v>
      </c>
      <c r="L10" s="196">
        <f t="shared" si="3"/>
        <v>9.5</v>
      </c>
      <c r="M10" s="196">
        <f t="shared" si="3"/>
        <v>7.75</v>
      </c>
      <c r="N10" s="196">
        <f t="shared" si="3"/>
        <v>8.25</v>
      </c>
      <c r="O10" s="196">
        <f t="shared" si="3"/>
        <v>9.75</v>
      </c>
    </row>
    <row r="11" spans="1:15" ht="14.1" customHeight="1">
      <c r="A11" s="32">
        <v>6</v>
      </c>
      <c r="B11" s="44" t="s">
        <v>18</v>
      </c>
      <c r="C11" s="32">
        <v>18</v>
      </c>
      <c r="D11" s="32">
        <v>20</v>
      </c>
      <c r="E11" s="25" t="s">
        <v>150</v>
      </c>
      <c r="F11" s="32">
        <v>20</v>
      </c>
      <c r="G11" s="25" t="s">
        <v>150</v>
      </c>
      <c r="H11" s="43">
        <f t="shared" si="0"/>
        <v>58</v>
      </c>
      <c r="I11" s="32">
        <f t="shared" si="1"/>
        <v>57.999999999999993</v>
      </c>
      <c r="J11" s="188" t="str">
        <f t="shared" si="2"/>
        <v>C1</v>
      </c>
      <c r="K11" s="196">
        <f t="shared" si="3"/>
        <v>9</v>
      </c>
      <c r="L11" s="196">
        <f t="shared" si="3"/>
        <v>10</v>
      </c>
      <c r="M11" s="196" t="e">
        <f t="shared" si="3"/>
        <v>#VALUE!</v>
      </c>
      <c r="N11" s="196">
        <f t="shared" si="3"/>
        <v>10</v>
      </c>
      <c r="O11" s="196" t="e">
        <f t="shared" si="3"/>
        <v>#VALUE!</v>
      </c>
    </row>
    <row r="12" spans="1:15" ht="14.1" customHeight="1">
      <c r="A12" s="32">
        <v>7</v>
      </c>
      <c r="B12" s="45" t="s">
        <v>19</v>
      </c>
      <c r="C12" s="32">
        <v>19.5</v>
      </c>
      <c r="D12" s="32">
        <v>18.5</v>
      </c>
      <c r="E12" s="25">
        <v>18</v>
      </c>
      <c r="F12" s="32">
        <v>18.5</v>
      </c>
      <c r="G12" s="32">
        <v>18.5</v>
      </c>
      <c r="H12" s="43">
        <f t="shared" si="0"/>
        <v>93</v>
      </c>
      <c r="I12" s="32">
        <f t="shared" ref="I12:I42" si="4">H12/100*100</f>
        <v>93</v>
      </c>
      <c r="J12" s="188" t="str">
        <f t="shared" ref="J12:J42" si="5">IF(I12&gt;=91,"A1",IF(I12&gt;=81,"A2",IF(I12&gt;=71,"B1",IF(I12&gt;=61,"B2",IF(I12&gt;=51,"C1",IF(I12&gt;=41,"C2",IF(I12&gt;=33,"D","E")))))))</f>
        <v>A1</v>
      </c>
      <c r="K12" s="196">
        <f t="shared" si="3"/>
        <v>9.75</v>
      </c>
      <c r="L12" s="196">
        <f t="shared" si="3"/>
        <v>9.25</v>
      </c>
      <c r="M12" s="196">
        <f t="shared" si="3"/>
        <v>9</v>
      </c>
      <c r="N12" s="196">
        <f t="shared" si="3"/>
        <v>9.25</v>
      </c>
      <c r="O12" s="196">
        <f t="shared" si="3"/>
        <v>9.25</v>
      </c>
    </row>
    <row r="13" spans="1:15" ht="14.1" customHeight="1">
      <c r="A13" s="32">
        <v>8</v>
      </c>
      <c r="B13" s="45" t="s">
        <v>20</v>
      </c>
      <c r="C13" s="32">
        <v>16</v>
      </c>
      <c r="D13" s="32">
        <v>16</v>
      </c>
      <c r="E13" s="25">
        <v>14.5</v>
      </c>
      <c r="F13" s="32">
        <v>15.5</v>
      </c>
      <c r="G13" s="32">
        <v>14.5</v>
      </c>
      <c r="H13" s="43">
        <f t="shared" si="0"/>
        <v>76.5</v>
      </c>
      <c r="I13" s="32">
        <f t="shared" si="4"/>
        <v>76.5</v>
      </c>
      <c r="J13" s="188" t="str">
        <f t="shared" si="5"/>
        <v>B1</v>
      </c>
      <c r="K13" s="196">
        <f t="shared" si="3"/>
        <v>8</v>
      </c>
      <c r="L13" s="196">
        <f t="shared" si="3"/>
        <v>8</v>
      </c>
      <c r="M13" s="196">
        <f t="shared" si="3"/>
        <v>7.25</v>
      </c>
      <c r="N13" s="196">
        <f t="shared" si="3"/>
        <v>7.75</v>
      </c>
      <c r="O13" s="196">
        <f t="shared" si="3"/>
        <v>7.25</v>
      </c>
    </row>
    <row r="14" spans="1:15" ht="14.1" customHeight="1">
      <c r="A14" s="32">
        <v>9</v>
      </c>
      <c r="B14" s="45" t="s">
        <v>21</v>
      </c>
      <c r="C14" s="32">
        <v>13</v>
      </c>
      <c r="D14" s="32">
        <v>11</v>
      </c>
      <c r="E14" s="25">
        <v>12</v>
      </c>
      <c r="F14" s="32">
        <v>14</v>
      </c>
      <c r="G14" s="32">
        <v>14</v>
      </c>
      <c r="H14" s="43">
        <f t="shared" si="0"/>
        <v>64</v>
      </c>
      <c r="I14" s="32">
        <f t="shared" si="4"/>
        <v>64</v>
      </c>
      <c r="J14" s="188" t="str">
        <f t="shared" si="5"/>
        <v>B2</v>
      </c>
      <c r="K14" s="196">
        <f t="shared" si="3"/>
        <v>6.5</v>
      </c>
      <c r="L14" s="196">
        <f t="shared" si="3"/>
        <v>5.5</v>
      </c>
      <c r="M14" s="196">
        <f t="shared" si="3"/>
        <v>6</v>
      </c>
      <c r="N14" s="196">
        <f t="shared" si="3"/>
        <v>7</v>
      </c>
      <c r="O14" s="196">
        <f t="shared" si="3"/>
        <v>7</v>
      </c>
    </row>
    <row r="15" spans="1:15" ht="14.1" customHeight="1">
      <c r="A15" s="32">
        <v>10</v>
      </c>
      <c r="B15" s="45" t="s">
        <v>22</v>
      </c>
      <c r="C15" s="32">
        <v>17.5</v>
      </c>
      <c r="D15" s="32">
        <v>15</v>
      </c>
      <c r="E15" s="25">
        <v>14</v>
      </c>
      <c r="F15" s="32">
        <v>14.5</v>
      </c>
      <c r="G15" s="32">
        <v>15.5</v>
      </c>
      <c r="H15" s="43">
        <f t="shared" si="0"/>
        <v>76.5</v>
      </c>
      <c r="I15" s="32">
        <f t="shared" si="4"/>
        <v>76.5</v>
      </c>
      <c r="J15" s="188" t="str">
        <f t="shared" si="5"/>
        <v>B1</v>
      </c>
      <c r="K15" s="196">
        <f t="shared" si="3"/>
        <v>8.75</v>
      </c>
      <c r="L15" s="196">
        <f t="shared" si="3"/>
        <v>7.5</v>
      </c>
      <c r="M15" s="196">
        <f t="shared" si="3"/>
        <v>7</v>
      </c>
      <c r="N15" s="196">
        <f t="shared" si="3"/>
        <v>7.25</v>
      </c>
      <c r="O15" s="196">
        <f t="shared" si="3"/>
        <v>7.75</v>
      </c>
    </row>
    <row r="16" spans="1:15" ht="14.1" customHeight="1">
      <c r="A16" s="32">
        <v>11</v>
      </c>
      <c r="B16" s="45" t="s">
        <v>23</v>
      </c>
      <c r="C16" s="32">
        <v>20</v>
      </c>
      <c r="D16" s="32">
        <v>19.5</v>
      </c>
      <c r="E16" s="25">
        <v>20</v>
      </c>
      <c r="F16" s="32">
        <v>20</v>
      </c>
      <c r="G16" s="32">
        <v>18.5</v>
      </c>
      <c r="H16" s="43">
        <f t="shared" si="0"/>
        <v>98</v>
      </c>
      <c r="I16" s="32">
        <f t="shared" si="4"/>
        <v>98</v>
      </c>
      <c r="J16" s="188" t="str">
        <f t="shared" si="5"/>
        <v>A1</v>
      </c>
      <c r="K16" s="196">
        <f t="shared" si="3"/>
        <v>10</v>
      </c>
      <c r="L16" s="196">
        <f t="shared" si="3"/>
        <v>9.75</v>
      </c>
      <c r="M16" s="196">
        <f t="shared" si="3"/>
        <v>10</v>
      </c>
      <c r="N16" s="196">
        <f t="shared" si="3"/>
        <v>10</v>
      </c>
      <c r="O16" s="196">
        <f t="shared" si="3"/>
        <v>9.25</v>
      </c>
    </row>
    <row r="17" spans="1:15" ht="14.1" customHeight="1">
      <c r="A17" s="32">
        <v>12</v>
      </c>
      <c r="B17" s="45" t="s">
        <v>24</v>
      </c>
      <c r="C17" s="32">
        <v>15.5</v>
      </c>
      <c r="D17" s="32">
        <v>15</v>
      </c>
      <c r="E17" s="25">
        <v>14.5</v>
      </c>
      <c r="F17" s="32">
        <v>13.5</v>
      </c>
      <c r="G17" s="32">
        <v>13</v>
      </c>
      <c r="H17" s="43">
        <f t="shared" si="0"/>
        <v>71.5</v>
      </c>
      <c r="I17" s="32">
        <f t="shared" si="4"/>
        <v>71.5</v>
      </c>
      <c r="J17" s="188" t="str">
        <f t="shared" si="5"/>
        <v>B1</v>
      </c>
      <c r="K17" s="196">
        <f t="shared" si="3"/>
        <v>7.75</v>
      </c>
      <c r="L17" s="196">
        <f t="shared" si="3"/>
        <v>7.5</v>
      </c>
      <c r="M17" s="196">
        <f t="shared" si="3"/>
        <v>7.25</v>
      </c>
      <c r="N17" s="196">
        <f t="shared" si="3"/>
        <v>6.75</v>
      </c>
      <c r="O17" s="196">
        <f t="shared" si="3"/>
        <v>6.5</v>
      </c>
    </row>
    <row r="18" spans="1:15" ht="14.1" customHeight="1">
      <c r="A18" s="32">
        <v>13</v>
      </c>
      <c r="B18" s="45" t="s">
        <v>25</v>
      </c>
      <c r="C18" s="32">
        <v>19.5</v>
      </c>
      <c r="D18" s="32">
        <v>20</v>
      </c>
      <c r="E18" s="25">
        <v>17</v>
      </c>
      <c r="F18" s="32">
        <v>19.5</v>
      </c>
      <c r="G18" s="32">
        <v>18.5</v>
      </c>
      <c r="H18" s="43">
        <f t="shared" si="0"/>
        <v>94.5</v>
      </c>
      <c r="I18" s="32">
        <f t="shared" si="4"/>
        <v>94.5</v>
      </c>
      <c r="J18" s="188" t="str">
        <f t="shared" si="5"/>
        <v>A1</v>
      </c>
      <c r="K18" s="196">
        <f t="shared" si="3"/>
        <v>9.75</v>
      </c>
      <c r="L18" s="196">
        <f t="shared" si="3"/>
        <v>10</v>
      </c>
      <c r="M18" s="196">
        <f t="shared" si="3"/>
        <v>8.5</v>
      </c>
      <c r="N18" s="196">
        <f t="shared" si="3"/>
        <v>9.75</v>
      </c>
      <c r="O18" s="196">
        <f t="shared" si="3"/>
        <v>9.25</v>
      </c>
    </row>
    <row r="19" spans="1:15" ht="14.1" customHeight="1">
      <c r="A19" s="32">
        <v>14</v>
      </c>
      <c r="B19" s="45" t="s">
        <v>26</v>
      </c>
      <c r="C19" s="32">
        <v>19.5</v>
      </c>
      <c r="D19" s="32">
        <v>20</v>
      </c>
      <c r="E19" s="25">
        <v>14.5</v>
      </c>
      <c r="F19" s="32">
        <v>19.5</v>
      </c>
      <c r="G19" s="32">
        <v>17</v>
      </c>
      <c r="H19" s="43">
        <f t="shared" si="0"/>
        <v>90.5</v>
      </c>
      <c r="I19" s="32">
        <f t="shared" si="4"/>
        <v>90.5</v>
      </c>
      <c r="J19" s="188" t="str">
        <f t="shared" si="5"/>
        <v>A2</v>
      </c>
      <c r="K19" s="196">
        <f t="shared" si="3"/>
        <v>9.75</v>
      </c>
      <c r="L19" s="196">
        <f t="shared" si="3"/>
        <v>10</v>
      </c>
      <c r="M19" s="196">
        <f t="shared" si="3"/>
        <v>7.25</v>
      </c>
      <c r="N19" s="196">
        <f t="shared" si="3"/>
        <v>9.75</v>
      </c>
      <c r="O19" s="196">
        <f t="shared" si="3"/>
        <v>8.5</v>
      </c>
    </row>
    <row r="20" spans="1:15" ht="14.1" customHeight="1">
      <c r="A20" s="32">
        <v>15</v>
      </c>
      <c r="B20" s="45" t="s">
        <v>27</v>
      </c>
      <c r="C20" s="32">
        <v>19</v>
      </c>
      <c r="D20" s="32">
        <v>19</v>
      </c>
      <c r="E20" s="25">
        <v>17.5</v>
      </c>
      <c r="F20" s="32">
        <v>20</v>
      </c>
      <c r="G20" s="32">
        <v>18</v>
      </c>
      <c r="H20" s="43">
        <f t="shared" si="0"/>
        <v>93.5</v>
      </c>
      <c r="I20" s="32">
        <f t="shared" si="4"/>
        <v>93.5</v>
      </c>
      <c r="J20" s="188" t="str">
        <f t="shared" si="5"/>
        <v>A1</v>
      </c>
      <c r="K20" s="196">
        <f t="shared" si="3"/>
        <v>9.5</v>
      </c>
      <c r="L20" s="196">
        <f t="shared" si="3"/>
        <v>9.5</v>
      </c>
      <c r="M20" s="196">
        <f t="shared" si="3"/>
        <v>8.75</v>
      </c>
      <c r="N20" s="196">
        <f t="shared" si="3"/>
        <v>10</v>
      </c>
      <c r="O20" s="196">
        <f t="shared" si="3"/>
        <v>9</v>
      </c>
    </row>
    <row r="21" spans="1:15" ht="14.1" customHeight="1">
      <c r="A21" s="32">
        <v>16</v>
      </c>
      <c r="B21" s="45" t="s">
        <v>28</v>
      </c>
      <c r="C21" s="32">
        <v>11</v>
      </c>
      <c r="D21" s="32">
        <v>9.5</v>
      </c>
      <c r="E21" s="25">
        <v>10</v>
      </c>
      <c r="F21" s="32">
        <v>12.5</v>
      </c>
      <c r="G21" s="32">
        <v>7.5</v>
      </c>
      <c r="H21" s="32">
        <f t="shared" si="0"/>
        <v>50.5</v>
      </c>
      <c r="I21" s="32">
        <f t="shared" si="4"/>
        <v>50.5</v>
      </c>
      <c r="J21" s="188" t="str">
        <f t="shared" si="5"/>
        <v>C2</v>
      </c>
      <c r="K21" s="196">
        <f t="shared" si="3"/>
        <v>5.5</v>
      </c>
      <c r="L21" s="196">
        <f t="shared" si="3"/>
        <v>4.75</v>
      </c>
      <c r="M21" s="196">
        <f t="shared" si="3"/>
        <v>5</v>
      </c>
      <c r="N21" s="196">
        <f t="shared" si="3"/>
        <v>6.25</v>
      </c>
      <c r="O21" s="196">
        <f t="shared" si="3"/>
        <v>3.75</v>
      </c>
    </row>
    <row r="22" spans="1:15" ht="14.1" customHeight="1">
      <c r="A22" s="32">
        <v>17</v>
      </c>
      <c r="B22" s="45" t="s">
        <v>29</v>
      </c>
      <c r="C22" s="32">
        <v>13.5</v>
      </c>
      <c r="D22" s="32">
        <v>16</v>
      </c>
      <c r="E22" s="25">
        <v>14.5</v>
      </c>
      <c r="F22" s="32">
        <v>17.5</v>
      </c>
      <c r="G22" s="32">
        <v>14</v>
      </c>
      <c r="H22" s="32">
        <f t="shared" si="0"/>
        <v>75.5</v>
      </c>
      <c r="I22" s="32">
        <f t="shared" si="4"/>
        <v>75.5</v>
      </c>
      <c r="J22" s="188" t="str">
        <f t="shared" si="5"/>
        <v>B1</v>
      </c>
      <c r="K22" s="196">
        <f t="shared" si="3"/>
        <v>6.75</v>
      </c>
      <c r="L22" s="196">
        <f t="shared" si="3"/>
        <v>8</v>
      </c>
      <c r="M22" s="196">
        <f t="shared" si="3"/>
        <v>7.25</v>
      </c>
      <c r="N22" s="196">
        <f t="shared" si="3"/>
        <v>8.75</v>
      </c>
      <c r="O22" s="196">
        <f t="shared" si="3"/>
        <v>7</v>
      </c>
    </row>
    <row r="23" spans="1:15" ht="14.1" customHeight="1">
      <c r="A23" s="32">
        <v>18</v>
      </c>
      <c r="B23" s="45" t="s">
        <v>30</v>
      </c>
      <c r="C23" s="32">
        <v>17.5</v>
      </c>
      <c r="D23" s="32">
        <v>15</v>
      </c>
      <c r="E23" s="25">
        <v>14.5</v>
      </c>
      <c r="F23" s="32">
        <v>15</v>
      </c>
      <c r="G23" s="32">
        <v>19</v>
      </c>
      <c r="H23" s="32">
        <f t="shared" si="0"/>
        <v>81</v>
      </c>
      <c r="I23" s="32">
        <f t="shared" si="4"/>
        <v>81</v>
      </c>
      <c r="J23" s="188" t="str">
        <f t="shared" si="5"/>
        <v>A2</v>
      </c>
      <c r="K23" s="196">
        <f t="shared" si="3"/>
        <v>8.75</v>
      </c>
      <c r="L23" s="196">
        <f t="shared" si="3"/>
        <v>7.5</v>
      </c>
      <c r="M23" s="196">
        <f t="shared" si="3"/>
        <v>7.25</v>
      </c>
      <c r="N23" s="196">
        <f t="shared" si="3"/>
        <v>7.5</v>
      </c>
      <c r="O23" s="196">
        <f t="shared" si="3"/>
        <v>9.5</v>
      </c>
    </row>
    <row r="24" spans="1:15" ht="14.1" customHeight="1">
      <c r="A24" s="32">
        <v>19</v>
      </c>
      <c r="B24" s="45" t="s">
        <v>31</v>
      </c>
      <c r="C24" s="32">
        <v>19</v>
      </c>
      <c r="D24" s="32">
        <v>18</v>
      </c>
      <c r="E24" s="25">
        <v>18</v>
      </c>
      <c r="F24" s="32">
        <v>19</v>
      </c>
      <c r="G24" s="32">
        <v>20</v>
      </c>
      <c r="H24" s="32">
        <f t="shared" si="0"/>
        <v>94</v>
      </c>
      <c r="I24" s="32">
        <f t="shared" si="4"/>
        <v>94</v>
      </c>
      <c r="J24" s="188" t="str">
        <f t="shared" si="5"/>
        <v>A1</v>
      </c>
      <c r="K24" s="196">
        <f t="shared" si="3"/>
        <v>9.5</v>
      </c>
      <c r="L24" s="196">
        <f t="shared" si="3"/>
        <v>9</v>
      </c>
      <c r="M24" s="196">
        <f t="shared" si="3"/>
        <v>9</v>
      </c>
      <c r="N24" s="196">
        <f t="shared" si="3"/>
        <v>9.5</v>
      </c>
      <c r="O24" s="196">
        <f t="shared" si="3"/>
        <v>10</v>
      </c>
    </row>
    <row r="25" spans="1:15" ht="14.1" customHeight="1">
      <c r="A25" s="32">
        <v>20</v>
      </c>
      <c r="B25" s="45" t="s">
        <v>32</v>
      </c>
      <c r="C25" s="32">
        <v>17</v>
      </c>
      <c r="D25" s="32">
        <v>16</v>
      </c>
      <c r="E25" s="25">
        <v>15</v>
      </c>
      <c r="F25" s="32">
        <v>14.5</v>
      </c>
      <c r="G25" s="32">
        <v>14.5</v>
      </c>
      <c r="H25" s="32">
        <f t="shared" si="0"/>
        <v>77</v>
      </c>
      <c r="I25" s="32">
        <f t="shared" si="4"/>
        <v>77</v>
      </c>
      <c r="J25" s="188" t="str">
        <f t="shared" si="5"/>
        <v>B1</v>
      </c>
      <c r="K25" s="196">
        <f t="shared" si="3"/>
        <v>8.5</v>
      </c>
      <c r="L25" s="196">
        <f t="shared" si="3"/>
        <v>8</v>
      </c>
      <c r="M25" s="196">
        <f t="shared" si="3"/>
        <v>7.5</v>
      </c>
      <c r="N25" s="196">
        <f t="shared" si="3"/>
        <v>7.25</v>
      </c>
      <c r="O25" s="196">
        <f t="shared" si="3"/>
        <v>7.25</v>
      </c>
    </row>
    <row r="26" spans="1:15" ht="14.1" customHeight="1">
      <c r="A26" s="32">
        <v>21</v>
      </c>
      <c r="B26" s="45" t="s">
        <v>33</v>
      </c>
      <c r="C26" s="32">
        <v>19</v>
      </c>
      <c r="D26" s="32">
        <v>19.5</v>
      </c>
      <c r="E26" s="25">
        <v>16.5</v>
      </c>
      <c r="F26" s="32">
        <v>20</v>
      </c>
      <c r="G26" s="32">
        <v>17.5</v>
      </c>
      <c r="H26" s="32">
        <f t="shared" si="0"/>
        <v>92.5</v>
      </c>
      <c r="I26" s="32">
        <f t="shared" si="4"/>
        <v>92.5</v>
      </c>
      <c r="J26" s="188" t="str">
        <f t="shared" si="5"/>
        <v>A1</v>
      </c>
      <c r="K26" s="196">
        <f t="shared" si="3"/>
        <v>9.5</v>
      </c>
      <c r="L26" s="196">
        <f t="shared" si="3"/>
        <v>9.75</v>
      </c>
      <c r="M26" s="196">
        <f t="shared" si="3"/>
        <v>8.25</v>
      </c>
      <c r="N26" s="196">
        <f t="shared" si="3"/>
        <v>10</v>
      </c>
      <c r="O26" s="196">
        <f t="shared" si="3"/>
        <v>8.75</v>
      </c>
    </row>
    <row r="27" spans="1:15" ht="14.1" customHeight="1">
      <c r="A27" s="32">
        <v>22</v>
      </c>
      <c r="B27" s="45" t="s">
        <v>34</v>
      </c>
      <c r="C27" s="32">
        <v>17.5</v>
      </c>
      <c r="D27" s="32">
        <v>13.5</v>
      </c>
      <c r="E27" s="25">
        <v>14.5</v>
      </c>
      <c r="F27" s="32">
        <v>17</v>
      </c>
      <c r="G27" s="32">
        <v>14.5</v>
      </c>
      <c r="H27" s="32">
        <f t="shared" si="0"/>
        <v>77</v>
      </c>
      <c r="I27" s="32">
        <f t="shared" si="4"/>
        <v>77</v>
      </c>
      <c r="J27" s="188" t="str">
        <f t="shared" si="5"/>
        <v>B1</v>
      </c>
      <c r="K27" s="196">
        <f t="shared" si="3"/>
        <v>8.75</v>
      </c>
      <c r="L27" s="196">
        <f t="shared" si="3"/>
        <v>6.75</v>
      </c>
      <c r="M27" s="196">
        <f t="shared" si="3"/>
        <v>7.25</v>
      </c>
      <c r="N27" s="196">
        <f t="shared" si="3"/>
        <v>8.5</v>
      </c>
      <c r="O27" s="196">
        <f t="shared" si="3"/>
        <v>7.25</v>
      </c>
    </row>
    <row r="28" spans="1:15" ht="14.1" customHeight="1">
      <c r="A28" s="32">
        <v>23</v>
      </c>
      <c r="B28" s="46" t="s">
        <v>35</v>
      </c>
      <c r="C28" s="32" t="s">
        <v>150</v>
      </c>
      <c r="D28" s="32">
        <v>15</v>
      </c>
      <c r="E28" s="25">
        <v>14.5</v>
      </c>
      <c r="F28" s="32">
        <v>14.5</v>
      </c>
      <c r="G28" s="32">
        <v>13</v>
      </c>
      <c r="H28" s="32">
        <f t="shared" si="0"/>
        <v>57</v>
      </c>
      <c r="I28" s="32">
        <f t="shared" si="4"/>
        <v>56.999999999999993</v>
      </c>
      <c r="J28" s="188" t="str">
        <f t="shared" si="5"/>
        <v>C1</v>
      </c>
      <c r="K28" s="196" t="e">
        <f t="shared" si="3"/>
        <v>#VALUE!</v>
      </c>
      <c r="L28" s="196">
        <f t="shared" si="3"/>
        <v>7.5</v>
      </c>
      <c r="M28" s="196">
        <f t="shared" si="3"/>
        <v>7.25</v>
      </c>
      <c r="N28" s="196">
        <f t="shared" si="3"/>
        <v>7.25</v>
      </c>
      <c r="O28" s="196">
        <f t="shared" si="3"/>
        <v>6.5</v>
      </c>
    </row>
    <row r="29" spans="1:15" ht="14.1" customHeight="1">
      <c r="A29" s="32">
        <v>24</v>
      </c>
      <c r="B29" s="45" t="s">
        <v>36</v>
      </c>
      <c r="C29" s="32">
        <v>18.5</v>
      </c>
      <c r="D29" s="32">
        <v>20</v>
      </c>
      <c r="E29" s="25">
        <v>19.5</v>
      </c>
      <c r="F29" s="32">
        <v>20</v>
      </c>
      <c r="G29" s="32">
        <v>20</v>
      </c>
      <c r="H29" s="32">
        <f t="shared" si="0"/>
        <v>98</v>
      </c>
      <c r="I29" s="32">
        <f t="shared" si="4"/>
        <v>98</v>
      </c>
      <c r="J29" s="188" t="str">
        <f t="shared" si="5"/>
        <v>A1</v>
      </c>
      <c r="K29" s="196">
        <f t="shared" si="3"/>
        <v>9.25</v>
      </c>
      <c r="L29" s="196">
        <f t="shared" si="3"/>
        <v>10</v>
      </c>
      <c r="M29" s="196">
        <f t="shared" si="3"/>
        <v>9.75</v>
      </c>
      <c r="N29" s="196">
        <f t="shared" si="3"/>
        <v>10</v>
      </c>
      <c r="O29" s="196">
        <f t="shared" si="3"/>
        <v>10</v>
      </c>
    </row>
    <row r="30" spans="1:15" ht="14.1" customHeight="1">
      <c r="A30" s="32">
        <v>25</v>
      </c>
      <c r="B30" s="45" t="s">
        <v>37</v>
      </c>
      <c r="C30" s="32">
        <v>10</v>
      </c>
      <c r="D30" s="32">
        <v>15</v>
      </c>
      <c r="E30" s="25">
        <v>9.5</v>
      </c>
      <c r="F30" s="32">
        <v>10.5</v>
      </c>
      <c r="G30" s="32">
        <v>8</v>
      </c>
      <c r="H30" s="32">
        <f t="shared" si="0"/>
        <v>53</v>
      </c>
      <c r="I30" s="32">
        <f t="shared" si="4"/>
        <v>53</v>
      </c>
      <c r="J30" s="188" t="str">
        <f t="shared" si="5"/>
        <v>C1</v>
      </c>
      <c r="K30" s="196">
        <f t="shared" si="3"/>
        <v>5</v>
      </c>
      <c r="L30" s="196">
        <f t="shared" si="3"/>
        <v>7.5</v>
      </c>
      <c r="M30" s="196">
        <f t="shared" si="3"/>
        <v>4.75</v>
      </c>
      <c r="N30" s="196">
        <f t="shared" si="3"/>
        <v>5.25</v>
      </c>
      <c r="O30" s="196">
        <f t="shared" si="3"/>
        <v>4</v>
      </c>
    </row>
    <row r="31" spans="1:15" ht="14.1" customHeight="1">
      <c r="A31" s="32">
        <v>26</v>
      </c>
      <c r="B31" s="45" t="s">
        <v>38</v>
      </c>
      <c r="C31" s="32">
        <v>18.5</v>
      </c>
      <c r="D31" s="32">
        <v>19</v>
      </c>
      <c r="E31" s="25">
        <v>18</v>
      </c>
      <c r="F31" s="32">
        <v>19.5</v>
      </c>
      <c r="G31" s="32">
        <v>16.5</v>
      </c>
      <c r="H31" s="32">
        <f t="shared" si="0"/>
        <v>91.5</v>
      </c>
      <c r="I31" s="32">
        <f t="shared" si="4"/>
        <v>91.5</v>
      </c>
      <c r="J31" s="188" t="str">
        <f t="shared" si="5"/>
        <v>A1</v>
      </c>
      <c r="K31" s="196">
        <f t="shared" si="3"/>
        <v>9.25</v>
      </c>
      <c r="L31" s="196">
        <f t="shared" si="3"/>
        <v>9.5</v>
      </c>
      <c r="M31" s="196">
        <f t="shared" si="3"/>
        <v>9</v>
      </c>
      <c r="N31" s="196">
        <f t="shared" si="3"/>
        <v>9.75</v>
      </c>
      <c r="O31" s="196">
        <f t="shared" si="3"/>
        <v>8.25</v>
      </c>
    </row>
    <row r="32" spans="1:15" ht="14.1" customHeight="1">
      <c r="A32" s="32">
        <v>27</v>
      </c>
      <c r="B32" s="45" t="s">
        <v>39</v>
      </c>
      <c r="C32" s="32">
        <v>9</v>
      </c>
      <c r="D32" s="32">
        <v>7</v>
      </c>
      <c r="E32" s="25">
        <v>8.5</v>
      </c>
      <c r="F32" s="32">
        <v>11</v>
      </c>
      <c r="G32" s="32">
        <v>7.5</v>
      </c>
      <c r="H32" s="32">
        <f t="shared" si="0"/>
        <v>43</v>
      </c>
      <c r="I32" s="32">
        <f t="shared" si="4"/>
        <v>43</v>
      </c>
      <c r="J32" s="188" t="str">
        <f t="shared" si="5"/>
        <v>C2</v>
      </c>
      <c r="K32" s="196">
        <f t="shared" si="3"/>
        <v>4.5</v>
      </c>
      <c r="L32" s="196">
        <f t="shared" si="3"/>
        <v>3.5</v>
      </c>
      <c r="M32" s="196">
        <f t="shared" si="3"/>
        <v>4.25</v>
      </c>
      <c r="N32" s="196">
        <f t="shared" si="3"/>
        <v>5.5</v>
      </c>
      <c r="O32" s="196">
        <f t="shared" si="3"/>
        <v>3.75</v>
      </c>
    </row>
    <row r="33" spans="1:15" ht="14.1" customHeight="1">
      <c r="A33" s="47">
        <v>28</v>
      </c>
      <c r="B33" s="48" t="s">
        <v>40</v>
      </c>
      <c r="C33" s="47">
        <v>16</v>
      </c>
      <c r="D33" s="47">
        <v>15.5</v>
      </c>
      <c r="E33" s="49">
        <v>17</v>
      </c>
      <c r="F33" s="47">
        <v>18</v>
      </c>
      <c r="G33" s="47">
        <v>13.5</v>
      </c>
      <c r="H33" s="47">
        <f t="shared" si="0"/>
        <v>80</v>
      </c>
      <c r="I33" s="47">
        <f t="shared" si="4"/>
        <v>80</v>
      </c>
      <c r="J33" s="208" t="str">
        <f t="shared" si="5"/>
        <v>B1</v>
      </c>
      <c r="K33" s="196">
        <f t="shared" si="3"/>
        <v>8</v>
      </c>
      <c r="L33" s="196">
        <f t="shared" si="3"/>
        <v>7.75</v>
      </c>
      <c r="M33" s="196">
        <f t="shared" si="3"/>
        <v>8.5</v>
      </c>
      <c r="N33" s="196">
        <f t="shared" si="3"/>
        <v>9</v>
      </c>
      <c r="O33" s="196">
        <f t="shared" si="3"/>
        <v>6.75</v>
      </c>
    </row>
    <row r="34" spans="1:15" ht="14.1" customHeight="1">
      <c r="A34" s="50">
        <v>29</v>
      </c>
      <c r="B34" s="45" t="s">
        <v>41</v>
      </c>
      <c r="C34" s="51">
        <v>15.5</v>
      </c>
      <c r="D34" s="51">
        <v>13.5</v>
      </c>
      <c r="E34" s="51">
        <v>15.5</v>
      </c>
      <c r="F34" s="51">
        <v>16</v>
      </c>
      <c r="G34" s="51">
        <v>14</v>
      </c>
      <c r="H34" s="51">
        <f t="shared" si="0"/>
        <v>74.5</v>
      </c>
      <c r="I34" s="51">
        <f t="shared" si="4"/>
        <v>74.5</v>
      </c>
      <c r="J34" s="209" t="str">
        <f t="shared" si="5"/>
        <v>B1</v>
      </c>
      <c r="K34" s="196">
        <f t="shared" si="3"/>
        <v>7.75</v>
      </c>
      <c r="L34" s="196">
        <f t="shared" si="3"/>
        <v>6.75</v>
      </c>
      <c r="M34" s="196">
        <f t="shared" si="3"/>
        <v>7.75</v>
      </c>
      <c r="N34" s="196">
        <f t="shared" si="3"/>
        <v>8</v>
      </c>
      <c r="O34" s="196">
        <f t="shared" si="3"/>
        <v>7</v>
      </c>
    </row>
    <row r="35" spans="1:15" ht="14.1" customHeight="1">
      <c r="A35" s="52">
        <v>30</v>
      </c>
      <c r="B35" s="53" t="s">
        <v>42</v>
      </c>
      <c r="C35" s="52">
        <v>19</v>
      </c>
      <c r="D35" s="54">
        <v>17.5</v>
      </c>
      <c r="E35" s="51">
        <v>18</v>
      </c>
      <c r="F35" s="54">
        <v>19.5</v>
      </c>
      <c r="G35" s="54">
        <v>18</v>
      </c>
      <c r="H35" s="52">
        <f t="shared" si="0"/>
        <v>92</v>
      </c>
      <c r="I35" s="52">
        <f t="shared" si="4"/>
        <v>92</v>
      </c>
      <c r="J35" s="210" t="str">
        <f t="shared" si="5"/>
        <v>A1</v>
      </c>
      <c r="K35" s="196">
        <f t="shared" si="3"/>
        <v>9.5</v>
      </c>
      <c r="L35" s="196">
        <f t="shared" si="3"/>
        <v>8.75</v>
      </c>
      <c r="M35" s="196">
        <f t="shared" si="3"/>
        <v>9</v>
      </c>
      <c r="N35" s="196">
        <f t="shared" si="3"/>
        <v>9.75</v>
      </c>
      <c r="O35" s="196">
        <f t="shared" si="3"/>
        <v>9</v>
      </c>
    </row>
    <row r="36" spans="1:15" ht="14.1" customHeight="1">
      <c r="A36" s="52">
        <v>31</v>
      </c>
      <c r="B36" s="53" t="s">
        <v>43</v>
      </c>
      <c r="C36" s="52">
        <v>17</v>
      </c>
      <c r="D36" s="54">
        <v>18</v>
      </c>
      <c r="E36" s="51">
        <v>16.5</v>
      </c>
      <c r="F36" s="54">
        <v>18</v>
      </c>
      <c r="G36" s="54">
        <v>16.5</v>
      </c>
      <c r="H36" s="52">
        <f t="shared" si="0"/>
        <v>86</v>
      </c>
      <c r="I36" s="52">
        <f t="shared" si="4"/>
        <v>86</v>
      </c>
      <c r="J36" s="210" t="str">
        <f t="shared" si="5"/>
        <v>A2</v>
      </c>
      <c r="K36" s="196">
        <f t="shared" si="3"/>
        <v>8.5</v>
      </c>
      <c r="L36" s="196">
        <f t="shared" si="3"/>
        <v>9</v>
      </c>
      <c r="M36" s="196">
        <f t="shared" si="3"/>
        <v>8.25</v>
      </c>
      <c r="N36" s="196">
        <f t="shared" si="3"/>
        <v>9</v>
      </c>
      <c r="O36" s="196">
        <f t="shared" si="3"/>
        <v>8.25</v>
      </c>
    </row>
    <row r="37" spans="1:15" ht="14.1" customHeight="1">
      <c r="A37" s="52">
        <v>32</v>
      </c>
      <c r="B37" s="53" t="s">
        <v>44</v>
      </c>
      <c r="C37" s="52">
        <v>18.5</v>
      </c>
      <c r="D37" s="54">
        <v>19</v>
      </c>
      <c r="E37" s="51">
        <v>18</v>
      </c>
      <c r="F37" s="54">
        <v>17</v>
      </c>
      <c r="G37" s="54">
        <v>15.5</v>
      </c>
      <c r="H37" s="52">
        <f t="shared" si="0"/>
        <v>88</v>
      </c>
      <c r="I37" s="52">
        <f t="shared" si="4"/>
        <v>88</v>
      </c>
      <c r="J37" s="210" t="str">
        <f t="shared" si="5"/>
        <v>A2</v>
      </c>
      <c r="K37" s="196">
        <f t="shared" si="3"/>
        <v>9.25</v>
      </c>
      <c r="L37" s="196">
        <f t="shared" si="3"/>
        <v>9.5</v>
      </c>
      <c r="M37" s="196">
        <f t="shared" si="3"/>
        <v>9</v>
      </c>
      <c r="N37" s="196">
        <f t="shared" si="3"/>
        <v>8.5</v>
      </c>
      <c r="O37" s="196">
        <f t="shared" si="3"/>
        <v>7.75</v>
      </c>
    </row>
    <row r="38" spans="1:15" ht="14.1" customHeight="1">
      <c r="A38" s="52">
        <v>33</v>
      </c>
      <c r="B38" s="53" t="s">
        <v>45</v>
      </c>
      <c r="C38" s="52">
        <v>18</v>
      </c>
      <c r="D38" s="54">
        <v>20</v>
      </c>
      <c r="E38" s="51">
        <v>17.5</v>
      </c>
      <c r="F38" s="54">
        <v>19</v>
      </c>
      <c r="G38" s="54">
        <v>15.5</v>
      </c>
      <c r="H38" s="52">
        <f t="shared" si="0"/>
        <v>90</v>
      </c>
      <c r="I38" s="52">
        <f t="shared" si="4"/>
        <v>90</v>
      </c>
      <c r="J38" s="210" t="str">
        <f t="shared" si="5"/>
        <v>A2</v>
      </c>
      <c r="K38" s="196">
        <f t="shared" si="3"/>
        <v>9</v>
      </c>
      <c r="L38" s="196">
        <f t="shared" si="3"/>
        <v>10</v>
      </c>
      <c r="M38" s="196">
        <f t="shared" si="3"/>
        <v>8.75</v>
      </c>
      <c r="N38" s="196">
        <f t="shared" si="3"/>
        <v>9.5</v>
      </c>
      <c r="O38" s="196">
        <f t="shared" si="3"/>
        <v>7.75</v>
      </c>
    </row>
    <row r="39" spans="1:15" ht="14.1" customHeight="1">
      <c r="A39" s="52">
        <v>34</v>
      </c>
      <c r="B39" s="53" t="s">
        <v>46</v>
      </c>
      <c r="C39" s="52">
        <v>18</v>
      </c>
      <c r="D39" s="54">
        <v>16.5</v>
      </c>
      <c r="E39" s="51">
        <v>16.5</v>
      </c>
      <c r="F39" s="54">
        <v>19.5</v>
      </c>
      <c r="G39" s="54">
        <v>17.5</v>
      </c>
      <c r="H39" s="52">
        <f t="shared" si="0"/>
        <v>88</v>
      </c>
      <c r="I39" s="52">
        <f t="shared" si="4"/>
        <v>88</v>
      </c>
      <c r="J39" s="210" t="str">
        <f t="shared" si="5"/>
        <v>A2</v>
      </c>
      <c r="K39" s="196">
        <f t="shared" si="3"/>
        <v>9</v>
      </c>
      <c r="L39" s="196">
        <f t="shared" si="3"/>
        <v>8.25</v>
      </c>
      <c r="M39" s="196">
        <f t="shared" si="3"/>
        <v>8.25</v>
      </c>
      <c r="N39" s="196">
        <f t="shared" si="3"/>
        <v>9.75</v>
      </c>
      <c r="O39" s="196">
        <f t="shared" si="3"/>
        <v>8.75</v>
      </c>
    </row>
    <row r="40" spans="1:15" ht="14.1" customHeight="1">
      <c r="A40" s="52">
        <v>35</v>
      </c>
      <c r="B40" s="53" t="s">
        <v>47</v>
      </c>
      <c r="C40" s="52">
        <v>18</v>
      </c>
      <c r="D40" s="54">
        <v>16.5</v>
      </c>
      <c r="E40" s="51">
        <v>13</v>
      </c>
      <c r="F40" s="54">
        <v>18.5</v>
      </c>
      <c r="G40" s="54">
        <v>16</v>
      </c>
      <c r="H40" s="52">
        <f t="shared" si="0"/>
        <v>82</v>
      </c>
      <c r="I40" s="52">
        <f t="shared" si="4"/>
        <v>82</v>
      </c>
      <c r="J40" s="210" t="str">
        <f t="shared" si="5"/>
        <v>A2</v>
      </c>
      <c r="K40" s="196">
        <f t="shared" si="3"/>
        <v>9</v>
      </c>
      <c r="L40" s="196">
        <f t="shared" si="3"/>
        <v>8.25</v>
      </c>
      <c r="M40" s="196">
        <f t="shared" si="3"/>
        <v>6.5</v>
      </c>
      <c r="N40" s="196">
        <f t="shared" si="3"/>
        <v>9.25</v>
      </c>
      <c r="O40" s="196">
        <f t="shared" si="3"/>
        <v>8</v>
      </c>
    </row>
    <row r="41" spans="1:15" ht="14.1" customHeight="1">
      <c r="A41" s="52">
        <v>36</v>
      </c>
      <c r="B41" s="55" t="s">
        <v>151</v>
      </c>
      <c r="C41" s="52">
        <v>7.5</v>
      </c>
      <c r="D41" s="54">
        <v>9</v>
      </c>
      <c r="E41" s="51">
        <v>11.5</v>
      </c>
      <c r="F41" s="54">
        <v>8</v>
      </c>
      <c r="G41" s="54">
        <v>9</v>
      </c>
      <c r="H41" s="52">
        <f t="shared" si="0"/>
        <v>45</v>
      </c>
      <c r="I41" s="52">
        <f t="shared" si="4"/>
        <v>45</v>
      </c>
      <c r="J41" s="210" t="str">
        <f t="shared" si="5"/>
        <v>C2</v>
      </c>
      <c r="K41" s="196">
        <f t="shared" si="3"/>
        <v>3.75</v>
      </c>
      <c r="L41" s="196">
        <f t="shared" si="3"/>
        <v>4.5</v>
      </c>
      <c r="M41" s="196">
        <f t="shared" si="3"/>
        <v>5.75</v>
      </c>
      <c r="N41" s="196">
        <f t="shared" si="3"/>
        <v>4</v>
      </c>
      <c r="O41" s="196">
        <f t="shared" si="3"/>
        <v>4.5</v>
      </c>
    </row>
    <row r="42" spans="1:15" ht="14.1" customHeight="1">
      <c r="A42" s="52">
        <v>37</v>
      </c>
      <c r="B42" s="55" t="s">
        <v>152</v>
      </c>
      <c r="C42" s="52">
        <v>18.5</v>
      </c>
      <c r="D42" s="54">
        <v>19.5</v>
      </c>
      <c r="E42" s="51">
        <v>17</v>
      </c>
      <c r="F42" s="54">
        <v>20</v>
      </c>
      <c r="G42" s="54">
        <v>18</v>
      </c>
      <c r="H42" s="52">
        <f t="shared" si="0"/>
        <v>93</v>
      </c>
      <c r="I42" s="52">
        <f t="shared" si="4"/>
        <v>93</v>
      </c>
      <c r="J42" s="210" t="str">
        <f t="shared" si="5"/>
        <v>A1</v>
      </c>
      <c r="K42" s="196">
        <f t="shared" si="3"/>
        <v>9.25</v>
      </c>
      <c r="L42" s="196">
        <f t="shared" si="3"/>
        <v>9.75</v>
      </c>
      <c r="M42" s="196">
        <f t="shared" si="3"/>
        <v>8.5</v>
      </c>
      <c r="N42" s="196">
        <f t="shared" si="3"/>
        <v>10</v>
      </c>
      <c r="O42" s="196">
        <f t="shared" si="3"/>
        <v>9</v>
      </c>
    </row>
  </sheetData>
  <mergeCells count="4">
    <mergeCell ref="A1:J1"/>
    <mergeCell ref="A2:J2"/>
    <mergeCell ref="A3:J3"/>
    <mergeCell ref="A5:B5"/>
  </mergeCells>
  <pageMargins left="0.55069444444444404" right="0.118055555555556" top="0.35416666666666702" bottom="0.35416666666666702" header="0.29861111111111099" footer="0.29861111111111099"/>
  <pageSetup paperSize="9" scale="95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1"/>
  <sheetViews>
    <sheetView workbookViewId="0">
      <selection activeCell="E836" sqref="E836:F842"/>
    </sheetView>
  </sheetViews>
  <sheetFormatPr defaultColWidth="14.42578125" defaultRowHeight="15.75" customHeight="1"/>
  <cols>
    <col min="1" max="1" width="19.28515625" customWidth="1"/>
    <col min="3" max="3" width="19" customWidth="1"/>
    <col min="4" max="4" width="18" customWidth="1"/>
  </cols>
  <sheetData>
    <row r="1" spans="1:6" ht="15.75" customHeight="1">
      <c r="A1" s="13"/>
      <c r="B1" s="481" t="s">
        <v>49</v>
      </c>
      <c r="C1" s="381"/>
      <c r="D1" s="381"/>
      <c r="E1" s="381"/>
      <c r="F1" s="382"/>
    </row>
    <row r="2" spans="1:6" ht="15.75" customHeight="1">
      <c r="A2" s="14"/>
      <c r="B2" s="471" t="s">
        <v>50</v>
      </c>
      <c r="C2" s="384"/>
      <c r="D2" s="384"/>
      <c r="E2" s="384"/>
      <c r="F2" s="385"/>
    </row>
    <row r="3" spans="1:6" ht="15.75" customHeight="1">
      <c r="A3" s="14"/>
      <c r="B3" s="471" t="s">
        <v>51</v>
      </c>
      <c r="C3" s="384"/>
      <c r="D3" s="384"/>
      <c r="E3" s="384"/>
      <c r="F3" s="385"/>
    </row>
    <row r="4" spans="1:6" ht="15.75" customHeight="1">
      <c r="A4" s="14"/>
      <c r="B4" s="482" t="s">
        <v>52</v>
      </c>
      <c r="C4" s="384"/>
      <c r="D4" s="384"/>
      <c r="E4" s="384"/>
      <c r="F4" s="385"/>
    </row>
    <row r="5" spans="1:6" ht="15.75" customHeight="1">
      <c r="A5" s="14"/>
      <c r="B5" s="471" t="s">
        <v>207</v>
      </c>
      <c r="C5" s="384"/>
      <c r="D5" s="384"/>
      <c r="E5" s="384"/>
      <c r="F5" s="385"/>
    </row>
    <row r="6" spans="1:6" ht="15.75" customHeight="1">
      <c r="A6" s="472" t="s">
        <v>54</v>
      </c>
      <c r="B6" s="384"/>
      <c r="C6" s="384"/>
      <c r="D6" s="384"/>
      <c r="E6" s="384"/>
      <c r="F6" s="385"/>
    </row>
    <row r="7" spans="1:6" ht="15.75" customHeight="1">
      <c r="A7" s="17" t="s">
        <v>55</v>
      </c>
      <c r="B7" s="482" t="s">
        <v>56</v>
      </c>
      <c r="C7" s="385"/>
      <c r="D7" s="18" t="s">
        <v>57</v>
      </c>
      <c r="E7" s="474">
        <v>1</v>
      </c>
      <c r="F7" s="385"/>
    </row>
    <row r="8" spans="1:6" ht="15.75" customHeight="1">
      <c r="A8" s="17" t="s">
        <v>4</v>
      </c>
      <c r="B8" s="482" t="s">
        <v>13</v>
      </c>
      <c r="C8" s="385"/>
      <c r="D8" s="19"/>
      <c r="E8" s="475"/>
      <c r="F8" s="385"/>
    </row>
    <row r="9" spans="1:6" ht="15.75" customHeight="1">
      <c r="A9" s="17" t="s">
        <v>58</v>
      </c>
      <c r="B9" s="21">
        <v>1255</v>
      </c>
      <c r="C9" s="15"/>
      <c r="D9" s="19"/>
      <c r="E9" s="20"/>
      <c r="F9" s="15"/>
    </row>
    <row r="10" spans="1:6" ht="15.75" customHeight="1">
      <c r="A10" s="17" t="s">
        <v>59</v>
      </c>
      <c r="B10" s="487" t="s">
        <v>60</v>
      </c>
      <c r="C10" s="477"/>
      <c r="D10" s="19" t="s">
        <v>61</v>
      </c>
      <c r="E10" s="478" t="s">
        <v>62</v>
      </c>
      <c r="F10" s="479"/>
    </row>
    <row r="11" spans="1:6" ht="15.75" customHeight="1">
      <c r="A11" s="22" t="s">
        <v>63</v>
      </c>
      <c r="B11" s="19" t="s">
        <v>64</v>
      </c>
      <c r="C11" s="19" t="s">
        <v>65</v>
      </c>
      <c r="D11" s="19" t="s">
        <v>12</v>
      </c>
      <c r="E11" s="480" t="s">
        <v>66</v>
      </c>
      <c r="F11" s="385"/>
    </row>
    <row r="12" spans="1:6" ht="15.75" customHeight="1">
      <c r="A12" s="23">
        <v>1</v>
      </c>
      <c r="B12" s="24" t="s">
        <v>5</v>
      </c>
      <c r="C12" s="25">
        <v>18</v>
      </c>
      <c r="D12" s="26" t="str">
        <f t="shared" ref="D12:D16" si="0">IF(C12&gt;=18,"A1",IF(C12&gt;=16,"A2",IF(C12&gt;=14,"B1",IF(C12&gt;=12,"B2",IF(C12&gt;=10,"C1",IF(C12&gt;=8,"C2",IF(C12&gt;=6.5,"D","E")))))))</f>
        <v>A1</v>
      </c>
      <c r="E12" s="468" t="s">
        <v>196</v>
      </c>
      <c r="F12" s="397"/>
    </row>
    <row r="13" spans="1:6" ht="15.75" customHeight="1">
      <c r="A13" s="23">
        <v>2</v>
      </c>
      <c r="B13" s="24" t="s">
        <v>6</v>
      </c>
      <c r="C13" s="25">
        <v>18</v>
      </c>
      <c r="D13" s="26" t="str">
        <f t="shared" si="0"/>
        <v>A1</v>
      </c>
      <c r="E13" s="469"/>
      <c r="F13" s="397"/>
    </row>
    <row r="14" spans="1:6" ht="15.75" customHeight="1">
      <c r="A14" s="23">
        <v>3</v>
      </c>
      <c r="B14" s="24" t="s">
        <v>7</v>
      </c>
      <c r="C14" s="25">
        <v>18</v>
      </c>
      <c r="D14" s="26" t="str">
        <f t="shared" si="0"/>
        <v>A1</v>
      </c>
      <c r="E14" s="469"/>
      <c r="F14" s="397"/>
    </row>
    <row r="15" spans="1:6" ht="15.75" customHeight="1">
      <c r="A15" s="23">
        <v>4</v>
      </c>
      <c r="B15" s="24" t="s">
        <v>8</v>
      </c>
      <c r="C15" s="25">
        <v>19</v>
      </c>
      <c r="D15" s="26" t="str">
        <f t="shared" si="0"/>
        <v>A1</v>
      </c>
      <c r="E15" s="469"/>
      <c r="F15" s="397"/>
    </row>
    <row r="16" spans="1:6" ht="15.75" customHeight="1">
      <c r="A16" s="23">
        <v>5</v>
      </c>
      <c r="B16" s="24" t="s">
        <v>9</v>
      </c>
      <c r="C16" s="25">
        <v>16.5</v>
      </c>
      <c r="D16" s="26" t="str">
        <f t="shared" si="0"/>
        <v>A2</v>
      </c>
      <c r="E16" s="469"/>
      <c r="F16" s="397"/>
    </row>
    <row r="17" spans="1:6" ht="15.75" customHeight="1">
      <c r="A17" s="28"/>
      <c r="B17" s="26" t="s">
        <v>10</v>
      </c>
      <c r="C17" s="25">
        <f>SUM(C12:C16)</f>
        <v>89.5</v>
      </c>
      <c r="D17" s="26" t="str">
        <f>IF(C17&gt;=91,"A1",IF(C17&gt;=81,"A2",IF(C17&gt;=71,"B1",IF(C17&gt;=61,"B2",IF(C17&gt;=51,"C1",IF(C17&gt;=41,"C2",IF(C17&gt;=33,"D","E")))))))</f>
        <v>A2</v>
      </c>
      <c r="E17" s="469"/>
      <c r="F17" s="397"/>
    </row>
    <row r="18" spans="1:6" ht="15.75" customHeight="1">
      <c r="A18" s="28"/>
      <c r="B18" s="24"/>
      <c r="C18" s="26">
        <f>(C17/100)*100</f>
        <v>89.5</v>
      </c>
      <c r="D18" s="24"/>
      <c r="E18" s="398"/>
      <c r="F18" s="399"/>
    </row>
    <row r="19" spans="1:6" ht="12.75">
      <c r="A19" s="483" t="s">
        <v>197</v>
      </c>
      <c r="B19" s="470" t="s">
        <v>68</v>
      </c>
      <c r="C19" s="397"/>
      <c r="D19" s="470" t="s">
        <v>69</v>
      </c>
      <c r="E19" s="469"/>
      <c r="F19" s="397"/>
    </row>
    <row r="20" spans="1:6" ht="12.75">
      <c r="A20" s="419"/>
      <c r="B20" s="398"/>
      <c r="C20" s="399"/>
      <c r="D20" s="398"/>
      <c r="E20" s="398"/>
      <c r="F20" s="399"/>
    </row>
    <row r="21" spans="1:6" ht="15.75" customHeight="1">
      <c r="A21" s="29"/>
      <c r="B21" s="29"/>
      <c r="C21" s="29"/>
      <c r="D21" s="29"/>
      <c r="E21" s="29"/>
      <c r="F21" s="29"/>
    </row>
    <row r="22" spans="1:6" ht="15">
      <c r="A22" s="29"/>
      <c r="B22" s="29"/>
      <c r="C22" s="29"/>
      <c r="D22" s="29"/>
      <c r="E22" s="466"/>
      <c r="F22" s="466"/>
    </row>
    <row r="23" spans="1:6" ht="12.75">
      <c r="A23" s="486"/>
      <c r="B23" s="486"/>
      <c r="C23" s="466"/>
      <c r="D23" s="486"/>
      <c r="E23" s="466"/>
      <c r="F23" s="466"/>
    </row>
    <row r="24" spans="1:6" ht="15.75" customHeight="1">
      <c r="A24" s="466"/>
      <c r="B24" s="466"/>
      <c r="C24" s="466"/>
      <c r="D24" s="466"/>
      <c r="E24" s="466"/>
      <c r="F24" s="466"/>
    </row>
    <row r="26" spans="1:6" ht="15.75" customHeight="1">
      <c r="A26" s="13"/>
      <c r="B26" s="481" t="s">
        <v>49</v>
      </c>
      <c r="C26" s="381"/>
      <c r="D26" s="381"/>
      <c r="E26" s="381"/>
      <c r="F26" s="382"/>
    </row>
    <row r="27" spans="1:6" ht="15.75" customHeight="1">
      <c r="A27" s="14"/>
      <c r="B27" s="471" t="s">
        <v>50</v>
      </c>
      <c r="C27" s="384"/>
      <c r="D27" s="384"/>
      <c r="E27" s="384"/>
      <c r="F27" s="385"/>
    </row>
    <row r="28" spans="1:6" ht="15.75" customHeight="1">
      <c r="A28" s="14"/>
      <c r="B28" s="471" t="s">
        <v>51</v>
      </c>
      <c r="C28" s="384"/>
      <c r="D28" s="384"/>
      <c r="E28" s="384"/>
      <c r="F28" s="385"/>
    </row>
    <row r="29" spans="1:6" ht="15.75" customHeight="1">
      <c r="A29" s="14"/>
      <c r="B29" s="482" t="s">
        <v>52</v>
      </c>
      <c r="C29" s="384"/>
      <c r="D29" s="384"/>
      <c r="E29" s="384"/>
      <c r="F29" s="385"/>
    </row>
    <row r="30" spans="1:6" ht="15.75" customHeight="1">
      <c r="A30" s="14"/>
      <c r="B30" s="471" t="s">
        <v>207</v>
      </c>
      <c r="C30" s="384"/>
      <c r="D30" s="384"/>
      <c r="E30" s="384"/>
      <c r="F30" s="385"/>
    </row>
    <row r="31" spans="1:6" ht="15.75" customHeight="1">
      <c r="A31" s="472" t="s">
        <v>54</v>
      </c>
      <c r="B31" s="384"/>
      <c r="C31" s="384"/>
      <c r="D31" s="384"/>
      <c r="E31" s="384"/>
      <c r="F31" s="385"/>
    </row>
    <row r="32" spans="1:6" ht="15.75" customHeight="1">
      <c r="A32" s="17" t="s">
        <v>55</v>
      </c>
      <c r="B32" s="473" t="s">
        <v>56</v>
      </c>
      <c r="C32" s="385"/>
      <c r="D32" s="18" t="s">
        <v>57</v>
      </c>
      <c r="E32" s="474">
        <v>2</v>
      </c>
      <c r="F32" s="385"/>
    </row>
    <row r="33" spans="1:6" ht="15.75" customHeight="1">
      <c r="A33" s="17" t="s">
        <v>4</v>
      </c>
      <c r="B33" s="473" t="s">
        <v>14</v>
      </c>
      <c r="C33" s="385"/>
      <c r="D33" s="19"/>
      <c r="E33" s="475"/>
      <c r="F33" s="385"/>
    </row>
    <row r="34" spans="1:6" ht="15.75" customHeight="1">
      <c r="A34" s="17" t="s">
        <v>58</v>
      </c>
      <c r="B34" s="16">
        <v>1430</v>
      </c>
      <c r="C34" s="15"/>
      <c r="D34" s="19"/>
      <c r="E34" s="20"/>
      <c r="F34" s="15"/>
    </row>
    <row r="35" spans="1:6" ht="15.75" customHeight="1">
      <c r="A35" s="17" t="s">
        <v>59</v>
      </c>
      <c r="B35" s="476" t="s">
        <v>70</v>
      </c>
      <c r="C35" s="477"/>
      <c r="D35" s="19" t="s">
        <v>61</v>
      </c>
      <c r="E35" s="478" t="s">
        <v>71</v>
      </c>
      <c r="F35" s="479"/>
    </row>
    <row r="36" spans="1:6" ht="15.75" customHeight="1">
      <c r="A36" s="22" t="s">
        <v>63</v>
      </c>
      <c r="B36" s="19" t="s">
        <v>64</v>
      </c>
      <c r="C36" s="19" t="s">
        <v>65</v>
      </c>
      <c r="D36" s="19" t="s">
        <v>12</v>
      </c>
      <c r="E36" s="480" t="s">
        <v>66</v>
      </c>
      <c r="F36" s="385"/>
    </row>
    <row r="37" spans="1:6" ht="15.75" customHeight="1">
      <c r="A37" s="23">
        <v>1</v>
      </c>
      <c r="B37" s="24" t="s">
        <v>5</v>
      </c>
      <c r="C37" s="25">
        <v>18.5</v>
      </c>
      <c r="D37" s="26" t="str">
        <f t="shared" ref="D37:D41" si="1">IF(C37&gt;=18,"A1",IF(C37&gt;=16,"A2",IF(C37&gt;=14,"B1",IF(C37&gt;=12,"B2",IF(C37&gt;=10,"C1",IF(C37&gt;=8,"C2",IF(C37&gt;=6.5,"D","E")))))))</f>
        <v>A1</v>
      </c>
      <c r="E37" s="468" t="s">
        <v>198</v>
      </c>
      <c r="F37" s="397"/>
    </row>
    <row r="38" spans="1:6" ht="15.75" customHeight="1">
      <c r="A38" s="23">
        <v>2</v>
      </c>
      <c r="B38" s="24" t="s">
        <v>6</v>
      </c>
      <c r="C38" s="25">
        <v>19</v>
      </c>
      <c r="D38" s="26" t="str">
        <f t="shared" si="1"/>
        <v>A1</v>
      </c>
      <c r="E38" s="469"/>
      <c r="F38" s="397"/>
    </row>
    <row r="39" spans="1:6" ht="15.75" customHeight="1">
      <c r="A39" s="23">
        <v>3</v>
      </c>
      <c r="B39" s="24" t="s">
        <v>7</v>
      </c>
      <c r="C39" s="25">
        <v>18.5</v>
      </c>
      <c r="D39" s="26" t="str">
        <f t="shared" si="1"/>
        <v>A1</v>
      </c>
      <c r="E39" s="469"/>
      <c r="F39" s="397"/>
    </row>
    <row r="40" spans="1:6" ht="15.75" customHeight="1">
      <c r="A40" s="23">
        <v>4</v>
      </c>
      <c r="B40" s="24" t="s">
        <v>8</v>
      </c>
      <c r="C40" s="25">
        <v>18.5</v>
      </c>
      <c r="D40" s="26" t="str">
        <f t="shared" si="1"/>
        <v>A1</v>
      </c>
      <c r="E40" s="469"/>
      <c r="F40" s="397"/>
    </row>
    <row r="41" spans="1:6" ht="15.75" customHeight="1">
      <c r="A41" s="23">
        <v>5</v>
      </c>
      <c r="B41" s="24" t="s">
        <v>9</v>
      </c>
      <c r="C41" s="25">
        <v>18</v>
      </c>
      <c r="D41" s="26" t="str">
        <f t="shared" si="1"/>
        <v>A1</v>
      </c>
      <c r="E41" s="469"/>
      <c r="F41" s="397"/>
    </row>
    <row r="42" spans="1:6" ht="15.75" customHeight="1">
      <c r="A42" s="28"/>
      <c r="B42" s="26" t="s">
        <v>10</v>
      </c>
      <c r="C42" s="25">
        <f>SUM(C37:C41)</f>
        <v>92.5</v>
      </c>
      <c r="D42" s="26" t="str">
        <f>IF(C42&gt;=91,"A1",IF(C42&gt;=81,"A2",IF(C42&gt;=71,"B1",IF(C42&gt;=61,"B2",IF(C42&gt;=51,"C1",IF(C42&gt;=41,"C2",IF(C42&gt;=33,"D","E")))))))</f>
        <v>A1</v>
      </c>
      <c r="E42" s="469"/>
      <c r="F42" s="397"/>
    </row>
    <row r="43" spans="1:6" ht="15.75" customHeight="1">
      <c r="A43" s="28"/>
      <c r="B43" s="24"/>
      <c r="C43" s="26">
        <f>(C42/100)*100</f>
        <v>92.5</v>
      </c>
      <c r="D43" s="24"/>
      <c r="E43" s="398"/>
      <c r="F43" s="399"/>
    </row>
    <row r="44" spans="1:6" ht="15.75" customHeight="1">
      <c r="A44" s="483" t="s">
        <v>197</v>
      </c>
      <c r="B44" s="470" t="s">
        <v>68</v>
      </c>
      <c r="C44" s="397"/>
      <c r="D44" s="470" t="s">
        <v>69</v>
      </c>
      <c r="E44" s="469"/>
      <c r="F44" s="397"/>
    </row>
    <row r="45" spans="1:6" ht="15.75" customHeight="1">
      <c r="A45" s="419"/>
      <c r="B45" s="398"/>
      <c r="C45" s="399"/>
      <c r="D45" s="398"/>
      <c r="E45" s="398"/>
      <c r="F45" s="399"/>
    </row>
    <row r="46" spans="1:6" ht="15.75" customHeight="1">
      <c r="A46" s="29"/>
      <c r="B46" s="29"/>
      <c r="C46" s="29"/>
      <c r="D46" s="29"/>
      <c r="E46" s="29"/>
      <c r="F46" s="29"/>
    </row>
    <row r="47" spans="1:6" ht="15.75" customHeight="1">
      <c r="A47" s="29"/>
      <c r="B47" s="29"/>
      <c r="C47" s="29"/>
      <c r="D47" s="29"/>
      <c r="E47" s="466"/>
      <c r="F47" s="466"/>
    </row>
    <row r="50" spans="1:6" ht="15.75" customHeight="1">
      <c r="A50" s="13"/>
      <c r="B50" s="481" t="s">
        <v>49</v>
      </c>
      <c r="C50" s="381"/>
      <c r="D50" s="381"/>
      <c r="E50" s="381"/>
      <c r="F50" s="382"/>
    </row>
    <row r="51" spans="1:6" ht="15.75" customHeight="1">
      <c r="A51" s="14"/>
      <c r="B51" s="471" t="s">
        <v>50</v>
      </c>
      <c r="C51" s="384"/>
      <c r="D51" s="384"/>
      <c r="E51" s="384"/>
      <c r="F51" s="385"/>
    </row>
    <row r="52" spans="1:6" ht="15.75" customHeight="1">
      <c r="A52" s="14"/>
      <c r="B52" s="471" t="s">
        <v>51</v>
      </c>
      <c r="C52" s="384"/>
      <c r="D52" s="384"/>
      <c r="E52" s="384"/>
      <c r="F52" s="385"/>
    </row>
    <row r="53" spans="1:6" ht="15.75" customHeight="1">
      <c r="A53" s="14"/>
      <c r="B53" s="482" t="s">
        <v>52</v>
      </c>
      <c r="C53" s="384"/>
      <c r="D53" s="384"/>
      <c r="E53" s="384"/>
      <c r="F53" s="385"/>
    </row>
    <row r="54" spans="1:6" ht="15.75" customHeight="1">
      <c r="A54" s="14"/>
      <c r="B54" s="471" t="s">
        <v>207</v>
      </c>
      <c r="C54" s="384"/>
      <c r="D54" s="384"/>
      <c r="E54" s="384"/>
      <c r="F54" s="385"/>
    </row>
    <row r="55" spans="1:6" ht="15.75" customHeight="1">
      <c r="A55" s="472" t="s">
        <v>54</v>
      </c>
      <c r="B55" s="384"/>
      <c r="C55" s="384"/>
      <c r="D55" s="384"/>
      <c r="E55" s="384"/>
      <c r="F55" s="385"/>
    </row>
    <row r="56" spans="1:6" ht="15.75" customHeight="1">
      <c r="A56" s="17" t="s">
        <v>55</v>
      </c>
      <c r="B56" s="473" t="s">
        <v>56</v>
      </c>
      <c r="C56" s="385"/>
      <c r="D56" s="18" t="s">
        <v>57</v>
      </c>
      <c r="E56" s="474">
        <v>3</v>
      </c>
      <c r="F56" s="385"/>
    </row>
    <row r="57" spans="1:6" ht="15.75" customHeight="1">
      <c r="A57" s="17" t="s">
        <v>4</v>
      </c>
      <c r="B57" s="473" t="s">
        <v>72</v>
      </c>
      <c r="C57" s="385"/>
      <c r="D57" s="19"/>
      <c r="E57" s="475"/>
      <c r="F57" s="385"/>
    </row>
    <row r="58" spans="1:6" ht="15.75" customHeight="1">
      <c r="A58" s="17" t="s">
        <v>58</v>
      </c>
      <c r="B58" s="16">
        <v>1562</v>
      </c>
      <c r="C58" s="15"/>
      <c r="D58" s="19"/>
      <c r="E58" s="20"/>
      <c r="F58" s="15"/>
    </row>
    <row r="59" spans="1:6" ht="15.75" customHeight="1">
      <c r="A59" s="17" t="s">
        <v>59</v>
      </c>
      <c r="B59" s="476" t="s">
        <v>73</v>
      </c>
      <c r="C59" s="477"/>
      <c r="D59" s="19" t="s">
        <v>61</v>
      </c>
      <c r="E59" s="478" t="s">
        <v>74</v>
      </c>
      <c r="F59" s="479"/>
    </row>
    <row r="60" spans="1:6" ht="15.75" customHeight="1">
      <c r="A60" s="22" t="s">
        <v>63</v>
      </c>
      <c r="B60" s="19" t="s">
        <v>64</v>
      </c>
      <c r="C60" s="19" t="s">
        <v>65</v>
      </c>
      <c r="D60" s="19" t="s">
        <v>12</v>
      </c>
      <c r="E60" s="480" t="s">
        <v>66</v>
      </c>
      <c r="F60" s="385"/>
    </row>
    <row r="61" spans="1:6" ht="15.75" customHeight="1">
      <c r="A61" s="23">
        <v>1</v>
      </c>
      <c r="B61" s="24" t="s">
        <v>5</v>
      </c>
      <c r="C61" s="25">
        <v>20</v>
      </c>
      <c r="D61" s="26" t="str">
        <f t="shared" ref="D61:D65" si="2">IF(C61&gt;=18,"A1",IF(C61&gt;=16,"A2",IF(C61&gt;=14,"B1",IF(C61&gt;=12,"B2",IF(C61&gt;=10,"C1",IF(C61&gt;=8,"C2",IF(C61&gt;=6.5,"D","E")))))))</f>
        <v>A1</v>
      </c>
      <c r="E61" s="468" t="s">
        <v>199</v>
      </c>
      <c r="F61" s="397"/>
    </row>
    <row r="62" spans="1:6" ht="15.75" customHeight="1">
      <c r="A62" s="23">
        <v>2</v>
      </c>
      <c r="B62" s="24" t="s">
        <v>6</v>
      </c>
      <c r="C62" s="25">
        <v>18.5</v>
      </c>
      <c r="D62" s="26" t="str">
        <f t="shared" si="2"/>
        <v>A1</v>
      </c>
      <c r="E62" s="469"/>
      <c r="F62" s="397"/>
    </row>
    <row r="63" spans="1:6" ht="15.75" customHeight="1">
      <c r="A63" s="23">
        <v>3</v>
      </c>
      <c r="B63" s="24" t="s">
        <v>7</v>
      </c>
      <c r="C63" s="25">
        <v>19</v>
      </c>
      <c r="D63" s="26" t="str">
        <f t="shared" si="2"/>
        <v>A1</v>
      </c>
      <c r="E63" s="469"/>
      <c r="F63" s="397"/>
    </row>
    <row r="64" spans="1:6" ht="15.75" customHeight="1">
      <c r="A64" s="23">
        <v>4</v>
      </c>
      <c r="B64" s="24" t="s">
        <v>8</v>
      </c>
      <c r="C64" s="25">
        <v>20</v>
      </c>
      <c r="D64" s="26" t="str">
        <f t="shared" si="2"/>
        <v>A1</v>
      </c>
      <c r="E64" s="469"/>
      <c r="F64" s="397"/>
    </row>
    <row r="65" spans="1:9" ht="15.75" customHeight="1">
      <c r="A65" s="23">
        <v>5</v>
      </c>
      <c r="B65" s="24" t="s">
        <v>9</v>
      </c>
      <c r="C65" s="25">
        <v>20</v>
      </c>
      <c r="D65" s="26" t="str">
        <f t="shared" si="2"/>
        <v>A1</v>
      </c>
      <c r="E65" s="469"/>
      <c r="F65" s="397"/>
    </row>
    <row r="66" spans="1:9" ht="15.75" customHeight="1">
      <c r="A66" s="28"/>
      <c r="B66" s="26" t="s">
        <v>10</v>
      </c>
      <c r="C66" s="25">
        <f>SUM(C61:C65)</f>
        <v>97.5</v>
      </c>
      <c r="D66" s="26" t="str">
        <f>IF(C66&gt;=91,"A1",IF(C66&gt;=81,"A2",IF(C66&gt;=71,"B1",IF(C66&gt;=61,"B2",IF(C66&gt;=51,"C1",IF(C66&gt;=41,"C2",IF(C66&gt;=33,"D","E")))))))</f>
        <v>A1</v>
      </c>
      <c r="E66" s="469"/>
      <c r="F66" s="397"/>
      <c r="I66" s="31" t="s">
        <v>153</v>
      </c>
    </row>
    <row r="67" spans="1:9" ht="15.75" customHeight="1">
      <c r="A67" s="28"/>
      <c r="B67" s="24"/>
      <c r="C67" s="26">
        <f>(C66/100)*100</f>
        <v>97.5</v>
      </c>
      <c r="D67" s="24"/>
      <c r="E67" s="398"/>
      <c r="F67" s="399"/>
    </row>
    <row r="68" spans="1:9" ht="15.75" customHeight="1">
      <c r="A68" s="483" t="s">
        <v>197</v>
      </c>
      <c r="B68" s="470" t="s">
        <v>68</v>
      </c>
      <c r="C68" s="397"/>
      <c r="D68" s="470" t="s">
        <v>69</v>
      </c>
      <c r="E68" s="469"/>
      <c r="F68" s="397"/>
    </row>
    <row r="69" spans="1:9" ht="15.75" customHeight="1">
      <c r="A69" s="419"/>
      <c r="B69" s="398"/>
      <c r="C69" s="399"/>
      <c r="D69" s="398"/>
      <c r="E69" s="398"/>
      <c r="F69" s="399"/>
    </row>
    <row r="70" spans="1:9" ht="15.75" customHeight="1">
      <c r="A70" s="29"/>
      <c r="B70" s="29"/>
      <c r="C70" s="29"/>
      <c r="D70" s="29"/>
      <c r="E70" s="29"/>
      <c r="F70" s="29"/>
    </row>
    <row r="71" spans="1:9" ht="15.75" customHeight="1">
      <c r="A71" s="29"/>
      <c r="B71" s="29"/>
      <c r="C71" s="29"/>
      <c r="D71" s="29"/>
      <c r="E71" s="466"/>
      <c r="F71" s="466"/>
    </row>
    <row r="74" spans="1:9" ht="15.75" customHeight="1">
      <c r="A74" s="13"/>
      <c r="B74" s="481" t="s">
        <v>49</v>
      </c>
      <c r="C74" s="381"/>
      <c r="D74" s="381"/>
      <c r="E74" s="381"/>
      <c r="F74" s="382"/>
    </row>
    <row r="75" spans="1:9" ht="15.75" customHeight="1">
      <c r="A75" s="14"/>
      <c r="B75" s="471" t="s">
        <v>50</v>
      </c>
      <c r="C75" s="384"/>
      <c r="D75" s="384"/>
      <c r="E75" s="384"/>
      <c r="F75" s="385"/>
    </row>
    <row r="76" spans="1:9" ht="15.75" customHeight="1">
      <c r="A76" s="14"/>
      <c r="B76" s="471" t="s">
        <v>51</v>
      </c>
      <c r="C76" s="384"/>
      <c r="D76" s="384"/>
      <c r="E76" s="384"/>
      <c r="F76" s="385"/>
    </row>
    <row r="77" spans="1:9" ht="15.75" customHeight="1">
      <c r="A77" s="14"/>
      <c r="B77" s="482" t="s">
        <v>52</v>
      </c>
      <c r="C77" s="384"/>
      <c r="D77" s="384"/>
      <c r="E77" s="384"/>
      <c r="F77" s="385"/>
    </row>
    <row r="78" spans="1:9" ht="15.75" customHeight="1">
      <c r="A78" s="14"/>
      <c r="B78" s="471" t="s">
        <v>207</v>
      </c>
      <c r="C78" s="384"/>
      <c r="D78" s="384"/>
      <c r="E78" s="384"/>
      <c r="F78" s="385"/>
    </row>
    <row r="79" spans="1:9" ht="15.75" customHeight="1">
      <c r="A79" s="472" t="s">
        <v>54</v>
      </c>
      <c r="B79" s="384"/>
      <c r="C79" s="384"/>
      <c r="D79" s="384"/>
      <c r="E79" s="384"/>
      <c r="F79" s="385"/>
    </row>
    <row r="80" spans="1:9" ht="15.75" customHeight="1">
      <c r="A80" s="17" t="s">
        <v>55</v>
      </c>
      <c r="B80" s="473" t="s">
        <v>56</v>
      </c>
      <c r="C80" s="385"/>
      <c r="D80" s="18" t="s">
        <v>57</v>
      </c>
      <c r="E80" s="474">
        <v>4</v>
      </c>
      <c r="F80" s="385"/>
    </row>
    <row r="81" spans="1:7" ht="15.75" customHeight="1">
      <c r="A81" s="17" t="s">
        <v>4</v>
      </c>
      <c r="B81" s="473" t="s">
        <v>75</v>
      </c>
      <c r="C81" s="385"/>
      <c r="D81" s="19"/>
      <c r="E81" s="475"/>
      <c r="F81" s="385"/>
    </row>
    <row r="82" spans="1:7" ht="15.75" customHeight="1">
      <c r="A82" s="17" t="s">
        <v>58</v>
      </c>
      <c r="B82" s="16">
        <v>1571</v>
      </c>
      <c r="C82" s="15"/>
      <c r="D82" s="19"/>
      <c r="E82" s="20"/>
      <c r="F82" s="15"/>
    </row>
    <row r="83" spans="1:7" ht="15.75" customHeight="1">
      <c r="A83" s="17" t="s">
        <v>59</v>
      </c>
      <c r="B83" s="476" t="s">
        <v>76</v>
      </c>
      <c r="C83" s="477"/>
      <c r="D83" s="19" t="s">
        <v>61</v>
      </c>
      <c r="E83" s="478" t="s">
        <v>77</v>
      </c>
      <c r="F83" s="479"/>
    </row>
    <row r="84" spans="1:7" ht="15.75" customHeight="1">
      <c r="A84" s="22" t="s">
        <v>63</v>
      </c>
      <c r="B84" s="19" t="s">
        <v>64</v>
      </c>
      <c r="C84" s="19" t="s">
        <v>65</v>
      </c>
      <c r="D84" s="19" t="s">
        <v>12</v>
      </c>
      <c r="E84" s="480" t="s">
        <v>66</v>
      </c>
      <c r="F84" s="385"/>
    </row>
    <row r="85" spans="1:7" ht="15.75" customHeight="1">
      <c r="A85" s="23">
        <v>1</v>
      </c>
      <c r="B85" s="24" t="s">
        <v>5</v>
      </c>
      <c r="C85" s="25">
        <v>13.5</v>
      </c>
      <c r="D85" s="26" t="str">
        <f t="shared" ref="D85:D89" si="3">IF(C85&gt;=18,"A1",IF(C85&gt;=16,"A2",IF(C85&gt;=14,"B1",IF(C85&gt;=12,"B2",IF(C85&gt;=10,"C1",IF(C85&gt;=8,"C2",IF(C85&gt;=6.5,"D","E")))))))</f>
        <v>B2</v>
      </c>
      <c r="E85" s="468" t="s">
        <v>200</v>
      </c>
      <c r="F85" s="397"/>
      <c r="G85" s="27"/>
    </row>
    <row r="86" spans="1:7" ht="15.75" customHeight="1">
      <c r="A86" s="23">
        <v>2</v>
      </c>
      <c r="B86" s="24" t="s">
        <v>6</v>
      </c>
      <c r="C86" s="25">
        <v>11.5</v>
      </c>
      <c r="D86" s="26" t="str">
        <f t="shared" si="3"/>
        <v>C1</v>
      </c>
      <c r="E86" s="469"/>
      <c r="F86" s="397"/>
      <c r="G86" s="27"/>
    </row>
    <row r="87" spans="1:7" ht="15.75" customHeight="1">
      <c r="A87" s="23">
        <v>3</v>
      </c>
      <c r="B87" s="24" t="s">
        <v>7</v>
      </c>
      <c r="C87" s="25">
        <v>10.5</v>
      </c>
      <c r="D87" s="26" t="str">
        <f t="shared" si="3"/>
        <v>C1</v>
      </c>
      <c r="E87" s="469"/>
      <c r="F87" s="397"/>
      <c r="G87" s="27"/>
    </row>
    <row r="88" spans="1:7" ht="15.75" customHeight="1">
      <c r="A88" s="23">
        <v>4</v>
      </c>
      <c r="B88" s="24" t="s">
        <v>8</v>
      </c>
      <c r="C88" s="25">
        <v>12.5</v>
      </c>
      <c r="D88" s="26" t="str">
        <f t="shared" si="3"/>
        <v>B2</v>
      </c>
      <c r="E88" s="469"/>
      <c r="F88" s="397"/>
      <c r="G88" s="27"/>
    </row>
    <row r="89" spans="1:7" ht="15.75" customHeight="1">
      <c r="A89" s="23">
        <v>5</v>
      </c>
      <c r="B89" s="24" t="s">
        <v>9</v>
      </c>
      <c r="C89" s="25">
        <v>7.5</v>
      </c>
      <c r="D89" s="26" t="str">
        <f t="shared" si="3"/>
        <v>D</v>
      </c>
      <c r="E89" s="469"/>
      <c r="F89" s="397"/>
      <c r="G89" s="27"/>
    </row>
    <row r="90" spans="1:7" ht="15.75" customHeight="1">
      <c r="A90" s="28"/>
      <c r="B90" s="26" t="s">
        <v>10</v>
      </c>
      <c r="C90" s="25">
        <f>SUM(C85:C89)</f>
        <v>55.5</v>
      </c>
      <c r="D90" s="26" t="str">
        <f>IF(C90&gt;=91,"A1",IF(C90&gt;=81,"A2",IF(C90&gt;=71,"B1",IF(C90&gt;=61,"B2",IF(C90&gt;=51,"C1",IF(C90&gt;=41,"C2",IF(C90&gt;=33,"D","E")))))))</f>
        <v>C1</v>
      </c>
      <c r="E90" s="469"/>
      <c r="F90" s="397"/>
      <c r="G90" s="27"/>
    </row>
    <row r="91" spans="1:7" ht="15.75" customHeight="1">
      <c r="A91" s="28"/>
      <c r="B91" s="24"/>
      <c r="C91" s="26">
        <f>(C90/100)*100</f>
        <v>55.500000000000007</v>
      </c>
      <c r="D91" s="24"/>
      <c r="E91" s="398"/>
      <c r="F91" s="399"/>
      <c r="G91" s="27"/>
    </row>
    <row r="92" spans="1:7" ht="15.75" customHeight="1">
      <c r="A92" s="483" t="s">
        <v>197</v>
      </c>
      <c r="B92" s="470" t="s">
        <v>68</v>
      </c>
      <c r="C92" s="397"/>
      <c r="D92" s="470" t="s">
        <v>69</v>
      </c>
      <c r="E92" s="469"/>
      <c r="F92" s="397"/>
      <c r="G92" s="27"/>
    </row>
    <row r="93" spans="1:7" ht="15.75" customHeight="1">
      <c r="A93" s="419"/>
      <c r="B93" s="398"/>
      <c r="C93" s="399"/>
      <c r="D93" s="398"/>
      <c r="E93" s="398"/>
      <c r="F93" s="399"/>
      <c r="G93" s="27"/>
    </row>
    <row r="94" spans="1:7" ht="15.75" customHeight="1">
      <c r="A94" s="30"/>
      <c r="B94" s="30"/>
      <c r="C94" s="30"/>
      <c r="D94" s="30"/>
      <c r="E94" s="30"/>
      <c r="F94" s="30"/>
      <c r="G94" s="27"/>
    </row>
    <row r="95" spans="1:7" ht="15.75" customHeight="1">
      <c r="A95" s="29"/>
      <c r="B95" s="29"/>
      <c r="C95" s="29"/>
      <c r="D95" s="29"/>
      <c r="E95" s="466"/>
      <c r="F95" s="466"/>
    </row>
    <row r="98" spans="1:6" ht="15.75" customHeight="1">
      <c r="A98" s="13"/>
      <c r="B98" s="481" t="s">
        <v>49</v>
      </c>
      <c r="C98" s="381"/>
      <c r="D98" s="381"/>
      <c r="E98" s="381"/>
      <c r="F98" s="382"/>
    </row>
    <row r="99" spans="1:6" ht="15.75" customHeight="1">
      <c r="A99" s="14"/>
      <c r="B99" s="471" t="s">
        <v>50</v>
      </c>
      <c r="C99" s="384"/>
      <c r="D99" s="384"/>
      <c r="E99" s="384"/>
      <c r="F99" s="385"/>
    </row>
    <row r="100" spans="1:6" ht="15.75" customHeight="1">
      <c r="A100" s="14"/>
      <c r="B100" s="471" t="s">
        <v>51</v>
      </c>
      <c r="C100" s="384"/>
      <c r="D100" s="384"/>
      <c r="E100" s="384"/>
      <c r="F100" s="385"/>
    </row>
    <row r="101" spans="1:6" ht="15.75" customHeight="1">
      <c r="A101" s="14"/>
      <c r="B101" s="482" t="s">
        <v>52</v>
      </c>
      <c r="C101" s="384"/>
      <c r="D101" s="384"/>
      <c r="E101" s="384"/>
      <c r="F101" s="385"/>
    </row>
    <row r="102" spans="1:6" ht="15.75" customHeight="1">
      <c r="A102" s="14"/>
      <c r="B102" s="471" t="s">
        <v>207</v>
      </c>
      <c r="C102" s="384"/>
      <c r="D102" s="384"/>
      <c r="E102" s="384"/>
      <c r="F102" s="385"/>
    </row>
    <row r="103" spans="1:6" ht="15.75" customHeight="1">
      <c r="A103" s="472" t="s">
        <v>54</v>
      </c>
      <c r="B103" s="384"/>
      <c r="C103" s="384"/>
      <c r="D103" s="384"/>
      <c r="E103" s="384"/>
      <c r="F103" s="385"/>
    </row>
    <row r="104" spans="1:6" ht="15.75" customHeight="1">
      <c r="A104" s="17" t="s">
        <v>55</v>
      </c>
      <c r="B104" s="473" t="s">
        <v>56</v>
      </c>
      <c r="C104" s="385"/>
      <c r="D104" s="18" t="s">
        <v>57</v>
      </c>
      <c r="E104" s="474">
        <v>5</v>
      </c>
      <c r="F104" s="385"/>
    </row>
    <row r="105" spans="1:6" ht="15.75" customHeight="1">
      <c r="A105" s="17" t="s">
        <v>4</v>
      </c>
      <c r="B105" s="473" t="s">
        <v>17</v>
      </c>
      <c r="C105" s="385"/>
      <c r="D105" s="19"/>
      <c r="E105" s="475"/>
      <c r="F105" s="385"/>
    </row>
    <row r="106" spans="1:6" ht="15.75" customHeight="1">
      <c r="A106" s="17" t="s">
        <v>58</v>
      </c>
      <c r="B106" s="16">
        <v>1405</v>
      </c>
      <c r="C106" s="15"/>
      <c r="D106" s="19"/>
      <c r="E106" s="20"/>
      <c r="F106" s="15"/>
    </row>
    <row r="107" spans="1:6" ht="15.75" customHeight="1">
      <c r="A107" s="17" t="s">
        <v>59</v>
      </c>
      <c r="B107" s="476" t="s">
        <v>78</v>
      </c>
      <c r="C107" s="477"/>
      <c r="D107" s="19" t="s">
        <v>61</v>
      </c>
      <c r="E107" s="478" t="s">
        <v>79</v>
      </c>
      <c r="F107" s="479"/>
    </row>
    <row r="108" spans="1:6" ht="15.75" customHeight="1">
      <c r="A108" s="22" t="s">
        <v>63</v>
      </c>
      <c r="B108" s="19" t="s">
        <v>64</v>
      </c>
      <c r="C108" s="19" t="s">
        <v>65</v>
      </c>
      <c r="D108" s="19" t="s">
        <v>12</v>
      </c>
      <c r="E108" s="480" t="s">
        <v>66</v>
      </c>
      <c r="F108" s="385"/>
    </row>
    <row r="109" spans="1:6" ht="15.75" customHeight="1">
      <c r="A109" s="23">
        <v>1</v>
      </c>
      <c r="B109" s="24" t="s">
        <v>5</v>
      </c>
      <c r="C109" s="25">
        <v>19</v>
      </c>
      <c r="D109" s="26" t="str">
        <f t="shared" ref="D109:D113" si="4">IF(C109&gt;=18,"A1",IF(C109&gt;=16,"A2",IF(C109&gt;=14,"B1",IF(C109&gt;=12,"B2",IF(C109&gt;=10,"C1",IF(C109&gt;=8,"C2",IF(C109&gt;=6.5,"D","E")))))))</f>
        <v>A1</v>
      </c>
      <c r="E109" s="468" t="s">
        <v>202</v>
      </c>
      <c r="F109" s="397"/>
    </row>
    <row r="110" spans="1:6" ht="15.75" customHeight="1">
      <c r="A110" s="23">
        <v>2</v>
      </c>
      <c r="B110" s="24" t="s">
        <v>6</v>
      </c>
      <c r="C110" s="25">
        <v>19</v>
      </c>
      <c r="D110" s="26" t="str">
        <f t="shared" si="4"/>
        <v>A1</v>
      </c>
      <c r="E110" s="469"/>
      <c r="F110" s="397"/>
    </row>
    <row r="111" spans="1:6" ht="15.75" customHeight="1">
      <c r="A111" s="23">
        <v>3</v>
      </c>
      <c r="B111" s="24" t="s">
        <v>7</v>
      </c>
      <c r="C111" s="25">
        <v>15.5</v>
      </c>
      <c r="D111" s="26" t="str">
        <f t="shared" si="4"/>
        <v>B1</v>
      </c>
      <c r="E111" s="469"/>
      <c r="F111" s="397"/>
    </row>
    <row r="112" spans="1:6" ht="15.75" customHeight="1">
      <c r="A112" s="23">
        <v>4</v>
      </c>
      <c r="B112" s="24" t="s">
        <v>8</v>
      </c>
      <c r="C112" s="25">
        <v>16.5</v>
      </c>
      <c r="D112" s="26" t="str">
        <f t="shared" si="4"/>
        <v>A2</v>
      </c>
      <c r="E112" s="469"/>
      <c r="F112" s="397"/>
    </row>
    <row r="113" spans="1:6" ht="15.75" customHeight="1">
      <c r="A113" s="23">
        <v>5</v>
      </c>
      <c r="B113" s="24" t="s">
        <v>9</v>
      </c>
      <c r="C113" s="25">
        <v>19.5</v>
      </c>
      <c r="D113" s="26" t="str">
        <f t="shared" si="4"/>
        <v>A1</v>
      </c>
      <c r="E113" s="469"/>
      <c r="F113" s="397"/>
    </row>
    <row r="114" spans="1:6" ht="15.75" customHeight="1">
      <c r="A114" s="28"/>
      <c r="B114" s="26" t="s">
        <v>10</v>
      </c>
      <c r="C114" s="25">
        <f>SUM(C109:C113)</f>
        <v>89.5</v>
      </c>
      <c r="D114" s="26" t="str">
        <f>IF(C114&gt;=91,"A1",IF(C114&gt;=81,"A2",IF(C114&gt;=71,"B1",IF(C114&gt;=61,"B2",IF(C114&gt;=51,"C1",IF(C114&gt;=41,"C2",IF(C114&gt;=33,"D","E")))))))</f>
        <v>A2</v>
      </c>
      <c r="E114" s="469"/>
      <c r="F114" s="397"/>
    </row>
    <row r="115" spans="1:6" ht="15.75" customHeight="1">
      <c r="A115" s="28"/>
      <c r="B115" s="24"/>
      <c r="C115" s="26">
        <f>(C114/100)*100</f>
        <v>89.5</v>
      </c>
      <c r="D115" s="24"/>
      <c r="E115" s="398"/>
      <c r="F115" s="399"/>
    </row>
    <row r="116" spans="1:6" ht="15.75" customHeight="1">
      <c r="A116" s="483" t="s">
        <v>197</v>
      </c>
      <c r="B116" s="470" t="s">
        <v>68</v>
      </c>
      <c r="C116" s="397"/>
      <c r="D116" s="470" t="s">
        <v>69</v>
      </c>
      <c r="E116" s="469"/>
      <c r="F116" s="397"/>
    </row>
    <row r="117" spans="1:6" ht="15.75" customHeight="1">
      <c r="A117" s="419"/>
      <c r="B117" s="398"/>
      <c r="C117" s="399"/>
      <c r="D117" s="398"/>
      <c r="E117" s="398"/>
      <c r="F117" s="399"/>
    </row>
    <row r="118" spans="1:6" ht="15.75" customHeight="1">
      <c r="A118" s="29"/>
      <c r="B118" s="29"/>
      <c r="C118" s="29"/>
      <c r="D118" s="29"/>
      <c r="E118" s="29"/>
      <c r="F118" s="29"/>
    </row>
    <row r="119" spans="1:6" ht="15.75" customHeight="1">
      <c r="A119" s="29"/>
      <c r="B119" s="29"/>
      <c r="C119" s="29"/>
      <c r="D119" s="29"/>
      <c r="E119" s="466"/>
      <c r="F119" s="466"/>
    </row>
    <row r="122" spans="1:6" ht="15.75" customHeight="1">
      <c r="A122" s="13"/>
      <c r="B122" s="481" t="s">
        <v>49</v>
      </c>
      <c r="C122" s="381"/>
      <c r="D122" s="381"/>
      <c r="E122" s="381"/>
      <c r="F122" s="382"/>
    </row>
    <row r="123" spans="1:6" ht="15.75" customHeight="1">
      <c r="A123" s="14"/>
      <c r="B123" s="471" t="s">
        <v>50</v>
      </c>
      <c r="C123" s="384"/>
      <c r="D123" s="384"/>
      <c r="E123" s="384"/>
      <c r="F123" s="385"/>
    </row>
    <row r="124" spans="1:6" ht="15.75" customHeight="1">
      <c r="A124" s="14"/>
      <c r="B124" s="471" t="s">
        <v>51</v>
      </c>
      <c r="C124" s="384"/>
      <c r="D124" s="384"/>
      <c r="E124" s="384"/>
      <c r="F124" s="385"/>
    </row>
    <row r="125" spans="1:6" ht="15.75" customHeight="1">
      <c r="A125" s="14"/>
      <c r="B125" s="482" t="s">
        <v>52</v>
      </c>
      <c r="C125" s="384"/>
      <c r="D125" s="384"/>
      <c r="E125" s="384"/>
      <c r="F125" s="385"/>
    </row>
    <row r="126" spans="1:6" ht="15.75" customHeight="1">
      <c r="A126" s="14"/>
      <c r="B126" s="471" t="s">
        <v>207</v>
      </c>
      <c r="C126" s="384"/>
      <c r="D126" s="384"/>
      <c r="E126" s="384"/>
      <c r="F126" s="385"/>
    </row>
    <row r="127" spans="1:6" ht="15.75" customHeight="1">
      <c r="A127" s="472" t="s">
        <v>54</v>
      </c>
      <c r="B127" s="384"/>
      <c r="C127" s="384"/>
      <c r="D127" s="384"/>
      <c r="E127" s="384"/>
      <c r="F127" s="385"/>
    </row>
    <row r="128" spans="1:6" ht="15.75" customHeight="1">
      <c r="A128" s="17" t="s">
        <v>55</v>
      </c>
      <c r="B128" s="473" t="s">
        <v>56</v>
      </c>
      <c r="C128" s="385"/>
      <c r="D128" s="18" t="s">
        <v>57</v>
      </c>
      <c r="E128" s="474">
        <v>6</v>
      </c>
      <c r="F128" s="385"/>
    </row>
    <row r="129" spans="1:6" ht="15.75" customHeight="1">
      <c r="A129" s="17" t="s">
        <v>4</v>
      </c>
      <c r="B129" s="473" t="s">
        <v>80</v>
      </c>
      <c r="C129" s="385"/>
      <c r="D129" s="19"/>
      <c r="E129" s="475"/>
      <c r="F129" s="385"/>
    </row>
    <row r="130" spans="1:6" ht="15.75" customHeight="1">
      <c r="A130" s="17" t="s">
        <v>58</v>
      </c>
      <c r="B130" s="16">
        <v>1432</v>
      </c>
      <c r="C130" s="15"/>
      <c r="D130" s="19"/>
      <c r="E130" s="20"/>
      <c r="F130" s="15"/>
    </row>
    <row r="131" spans="1:6" ht="15.75" customHeight="1">
      <c r="A131" s="17" t="s">
        <v>59</v>
      </c>
      <c r="B131" s="476" t="s">
        <v>81</v>
      </c>
      <c r="C131" s="477"/>
      <c r="D131" s="19" t="s">
        <v>61</v>
      </c>
      <c r="E131" s="478" t="s">
        <v>82</v>
      </c>
      <c r="F131" s="479"/>
    </row>
    <row r="132" spans="1:6" ht="15.75" customHeight="1">
      <c r="A132" s="22" t="s">
        <v>63</v>
      </c>
      <c r="B132" s="19" t="s">
        <v>64</v>
      </c>
      <c r="C132" s="19" t="s">
        <v>65</v>
      </c>
      <c r="D132" s="19" t="s">
        <v>12</v>
      </c>
      <c r="E132" s="480" t="s">
        <v>66</v>
      </c>
      <c r="F132" s="385"/>
    </row>
    <row r="133" spans="1:6" ht="15.75" customHeight="1">
      <c r="A133" s="23">
        <v>1</v>
      </c>
      <c r="B133" s="24" t="s">
        <v>5</v>
      </c>
      <c r="C133" s="25">
        <v>18</v>
      </c>
      <c r="D133" s="26" t="str">
        <f t="shared" ref="D133:D136" si="5">IF(C133&gt;=18,"A1",IF(C133&gt;=16,"A2",IF(C133&gt;=14,"B1",IF(C133&gt;=12,"B2",IF(C133&gt;=10,"C1",IF(C133&gt;=8,"C2",IF(C133&gt;=6.5,"D","E")))))))</f>
        <v>A1</v>
      </c>
      <c r="E133" s="468" t="s">
        <v>198</v>
      </c>
      <c r="F133" s="397"/>
    </row>
    <row r="134" spans="1:6" ht="15.75" customHeight="1">
      <c r="A134" s="23">
        <v>2</v>
      </c>
      <c r="B134" s="24" t="s">
        <v>6</v>
      </c>
      <c r="C134" s="25">
        <v>20</v>
      </c>
      <c r="D134" s="26" t="str">
        <f t="shared" si="5"/>
        <v>A1</v>
      </c>
      <c r="E134" s="469"/>
      <c r="F134" s="397"/>
    </row>
    <row r="135" spans="1:6" ht="15.75" customHeight="1">
      <c r="A135" s="23">
        <v>3</v>
      </c>
      <c r="B135" s="24" t="s">
        <v>7</v>
      </c>
      <c r="C135" s="25" t="s">
        <v>150</v>
      </c>
      <c r="D135" s="26"/>
      <c r="E135" s="469"/>
      <c r="F135" s="397"/>
    </row>
    <row r="136" spans="1:6" ht="15.75" customHeight="1">
      <c r="A136" s="23">
        <v>4</v>
      </c>
      <c r="B136" s="24" t="s">
        <v>8</v>
      </c>
      <c r="C136" s="25">
        <v>20</v>
      </c>
      <c r="D136" s="26" t="str">
        <f t="shared" si="5"/>
        <v>A1</v>
      </c>
      <c r="E136" s="469"/>
      <c r="F136" s="397"/>
    </row>
    <row r="137" spans="1:6" ht="15.75" customHeight="1">
      <c r="A137" s="23">
        <v>5</v>
      </c>
      <c r="B137" s="24" t="s">
        <v>9</v>
      </c>
      <c r="C137" s="25" t="s">
        <v>150</v>
      </c>
      <c r="D137" s="26"/>
      <c r="E137" s="469"/>
      <c r="F137" s="397"/>
    </row>
    <row r="138" spans="1:6" ht="15.75" customHeight="1">
      <c r="A138" s="28"/>
      <c r="B138" s="26" t="s">
        <v>10</v>
      </c>
      <c r="C138" s="25">
        <f>SUM(C133:C137)</f>
        <v>58</v>
      </c>
      <c r="D138" s="26"/>
      <c r="E138" s="469"/>
      <c r="F138" s="397"/>
    </row>
    <row r="139" spans="1:6" ht="15.75" customHeight="1">
      <c r="A139" s="28"/>
      <c r="B139" s="24"/>
      <c r="C139" s="26">
        <f>(C138/100)*100</f>
        <v>57.999999999999993</v>
      </c>
      <c r="D139" s="24"/>
      <c r="E139" s="398"/>
      <c r="F139" s="399"/>
    </row>
    <row r="140" spans="1:6" ht="15.75" customHeight="1">
      <c r="A140" s="483" t="s">
        <v>197</v>
      </c>
      <c r="B140" s="470" t="s">
        <v>68</v>
      </c>
      <c r="C140" s="397"/>
      <c r="D140" s="470" t="s">
        <v>69</v>
      </c>
      <c r="E140" s="469"/>
      <c r="F140" s="397"/>
    </row>
    <row r="141" spans="1:6" ht="15.75" customHeight="1">
      <c r="A141" s="419"/>
      <c r="B141" s="398"/>
      <c r="C141" s="399"/>
      <c r="D141" s="398"/>
      <c r="E141" s="398"/>
      <c r="F141" s="399"/>
    </row>
    <row r="142" spans="1:6" ht="15.75" customHeight="1">
      <c r="A142" s="30"/>
      <c r="B142" s="30"/>
      <c r="C142" s="30"/>
      <c r="D142" s="30"/>
      <c r="E142" s="30"/>
      <c r="F142" s="30"/>
    </row>
    <row r="143" spans="1:6" ht="15.75" customHeight="1">
      <c r="A143" s="30"/>
      <c r="B143" s="30"/>
      <c r="C143" s="30"/>
      <c r="D143" s="30"/>
      <c r="E143" s="469"/>
      <c r="F143" s="469"/>
    </row>
    <row r="146" spans="1:6" ht="15.75" customHeight="1">
      <c r="A146" s="13"/>
      <c r="B146" s="481" t="s">
        <v>49</v>
      </c>
      <c r="C146" s="381"/>
      <c r="D146" s="381"/>
      <c r="E146" s="381"/>
      <c r="F146" s="382"/>
    </row>
    <row r="147" spans="1:6" ht="15.75" customHeight="1">
      <c r="A147" s="14"/>
      <c r="B147" s="471" t="s">
        <v>50</v>
      </c>
      <c r="C147" s="384"/>
      <c r="D147" s="384"/>
      <c r="E147" s="384"/>
      <c r="F147" s="385"/>
    </row>
    <row r="148" spans="1:6" ht="15.75" customHeight="1">
      <c r="A148" s="14"/>
      <c r="B148" s="471" t="s">
        <v>51</v>
      </c>
      <c r="C148" s="384"/>
      <c r="D148" s="384"/>
      <c r="E148" s="384"/>
      <c r="F148" s="385"/>
    </row>
    <row r="149" spans="1:6" ht="15.75" customHeight="1">
      <c r="A149" s="14"/>
      <c r="B149" s="482" t="s">
        <v>52</v>
      </c>
      <c r="C149" s="384"/>
      <c r="D149" s="384"/>
      <c r="E149" s="384"/>
      <c r="F149" s="385"/>
    </row>
    <row r="150" spans="1:6" ht="15.75" customHeight="1">
      <c r="A150" s="14"/>
      <c r="B150" s="471" t="s">
        <v>207</v>
      </c>
      <c r="C150" s="384"/>
      <c r="D150" s="384"/>
      <c r="E150" s="384"/>
      <c r="F150" s="385"/>
    </row>
    <row r="151" spans="1:6" ht="15.75" customHeight="1">
      <c r="A151" s="472" t="s">
        <v>54</v>
      </c>
      <c r="B151" s="384"/>
      <c r="C151" s="384"/>
      <c r="D151" s="384"/>
      <c r="E151" s="384"/>
      <c r="F151" s="385"/>
    </row>
    <row r="152" spans="1:6" ht="15.75" customHeight="1">
      <c r="A152" s="17" t="s">
        <v>55</v>
      </c>
      <c r="B152" s="473" t="s">
        <v>56</v>
      </c>
      <c r="C152" s="385"/>
      <c r="D152" s="18" t="s">
        <v>57</v>
      </c>
      <c r="E152" s="474">
        <v>7</v>
      </c>
      <c r="F152" s="385"/>
    </row>
    <row r="153" spans="1:6" ht="15.75" customHeight="1">
      <c r="A153" s="17" t="s">
        <v>4</v>
      </c>
      <c r="B153" s="473" t="s">
        <v>19</v>
      </c>
      <c r="C153" s="385"/>
      <c r="D153" s="19"/>
      <c r="E153" s="475"/>
      <c r="F153" s="385"/>
    </row>
    <row r="154" spans="1:6" ht="15.75" customHeight="1">
      <c r="A154" s="17" t="s">
        <v>58</v>
      </c>
      <c r="B154" s="16">
        <v>1256</v>
      </c>
      <c r="C154" s="15"/>
      <c r="D154" s="19"/>
      <c r="E154" s="20"/>
      <c r="F154" s="15"/>
    </row>
    <row r="155" spans="1:6" ht="15.75" customHeight="1">
      <c r="A155" s="17" t="s">
        <v>59</v>
      </c>
      <c r="B155" s="476" t="s">
        <v>83</v>
      </c>
      <c r="C155" s="477"/>
      <c r="D155" s="19" t="s">
        <v>61</v>
      </c>
      <c r="E155" s="478" t="s">
        <v>84</v>
      </c>
      <c r="F155" s="479"/>
    </row>
    <row r="156" spans="1:6" ht="15.75" customHeight="1">
      <c r="A156" s="22" t="s">
        <v>63</v>
      </c>
      <c r="B156" s="19" t="s">
        <v>64</v>
      </c>
      <c r="C156" s="19" t="s">
        <v>65</v>
      </c>
      <c r="D156" s="19" t="s">
        <v>12</v>
      </c>
      <c r="E156" s="480" t="s">
        <v>66</v>
      </c>
      <c r="F156" s="385"/>
    </row>
    <row r="157" spans="1:6" ht="15.75" customHeight="1">
      <c r="A157" s="23">
        <v>1</v>
      </c>
      <c r="B157" s="24" t="s">
        <v>5</v>
      </c>
      <c r="C157" s="25">
        <v>19.5</v>
      </c>
      <c r="D157" s="26" t="str">
        <f t="shared" ref="D157:D161" si="6">IF(C157&gt;=18,"A1",IF(C157&gt;=16,"A2",IF(C157&gt;=14,"B1",IF(C157&gt;=12,"B2",IF(C157&gt;=10,"C1",IF(C157&gt;=8,"C2",IF(C157&gt;=6.5,"D","E")))))))</f>
        <v>A1</v>
      </c>
      <c r="E157" s="468" t="s">
        <v>198</v>
      </c>
      <c r="F157" s="397"/>
    </row>
    <row r="158" spans="1:6" ht="15.75" customHeight="1">
      <c r="A158" s="23">
        <v>2</v>
      </c>
      <c r="B158" s="24" t="s">
        <v>6</v>
      </c>
      <c r="C158" s="25">
        <v>18.5</v>
      </c>
      <c r="D158" s="26" t="str">
        <f t="shared" si="6"/>
        <v>A1</v>
      </c>
      <c r="E158" s="469"/>
      <c r="F158" s="397"/>
    </row>
    <row r="159" spans="1:6" ht="15.75" customHeight="1">
      <c r="A159" s="23">
        <v>3</v>
      </c>
      <c r="B159" s="24" t="s">
        <v>7</v>
      </c>
      <c r="C159" s="25">
        <v>18</v>
      </c>
      <c r="D159" s="26" t="str">
        <f t="shared" si="6"/>
        <v>A1</v>
      </c>
      <c r="E159" s="469"/>
      <c r="F159" s="397"/>
    </row>
    <row r="160" spans="1:6" ht="15.75" customHeight="1">
      <c r="A160" s="23">
        <v>4</v>
      </c>
      <c r="B160" s="24" t="s">
        <v>8</v>
      </c>
      <c r="C160" s="25">
        <v>18.5</v>
      </c>
      <c r="D160" s="26" t="str">
        <f t="shared" si="6"/>
        <v>A1</v>
      </c>
      <c r="E160" s="469"/>
      <c r="F160" s="397"/>
    </row>
    <row r="161" spans="1:6" ht="15.75" customHeight="1">
      <c r="A161" s="23">
        <v>5</v>
      </c>
      <c r="B161" s="24" t="s">
        <v>9</v>
      </c>
      <c r="C161" s="25">
        <v>18.5</v>
      </c>
      <c r="D161" s="26" t="str">
        <f t="shared" si="6"/>
        <v>A1</v>
      </c>
      <c r="E161" s="469"/>
      <c r="F161" s="397"/>
    </row>
    <row r="162" spans="1:6" ht="15.75" customHeight="1">
      <c r="A162" s="28"/>
      <c r="B162" s="26" t="s">
        <v>10</v>
      </c>
      <c r="C162" s="25">
        <f>SUM(C157:C161)</f>
        <v>93</v>
      </c>
      <c r="D162" s="26" t="str">
        <f>IF(C162&gt;=91,"A1",IF(C162&gt;=81,"A2",IF(C162&gt;=71,"B1",IF(C162&gt;=61,"B2",IF(C162&gt;=51,"C1",IF(C162&gt;=41,"C2",IF(C162&gt;=33,"D","E")))))))</f>
        <v>A1</v>
      </c>
      <c r="E162" s="469"/>
      <c r="F162" s="397"/>
    </row>
    <row r="163" spans="1:6" ht="15.75" customHeight="1">
      <c r="A163" s="28"/>
      <c r="B163" s="24"/>
      <c r="C163" s="26">
        <f>(C162/100)*100</f>
        <v>93</v>
      </c>
      <c r="D163" s="24"/>
      <c r="E163" s="398"/>
      <c r="F163" s="399"/>
    </row>
    <row r="164" spans="1:6" ht="15.75" customHeight="1">
      <c r="A164" s="483" t="s">
        <v>197</v>
      </c>
      <c r="B164" s="470" t="s">
        <v>68</v>
      </c>
      <c r="C164" s="397"/>
      <c r="D164" s="470" t="s">
        <v>69</v>
      </c>
      <c r="E164" s="469"/>
      <c r="F164" s="397"/>
    </row>
    <row r="165" spans="1:6" ht="15.75" customHeight="1">
      <c r="A165" s="419"/>
      <c r="B165" s="398"/>
      <c r="C165" s="399"/>
      <c r="D165" s="398"/>
      <c r="E165" s="398"/>
      <c r="F165" s="399"/>
    </row>
    <row r="166" spans="1:6" ht="15.75" customHeight="1">
      <c r="A166" s="29"/>
      <c r="B166" s="29"/>
      <c r="C166" s="29"/>
      <c r="D166" s="29"/>
      <c r="E166" s="29"/>
      <c r="F166" s="29"/>
    </row>
    <row r="167" spans="1:6" ht="15.75" customHeight="1">
      <c r="A167" s="29"/>
      <c r="B167" s="29"/>
      <c r="C167" s="29"/>
      <c r="D167" s="29"/>
      <c r="E167" s="466"/>
      <c r="F167" s="466"/>
    </row>
    <row r="168" spans="1:6" ht="15.75" customHeight="1">
      <c r="A168" s="13"/>
      <c r="B168" s="481" t="s">
        <v>49</v>
      </c>
      <c r="C168" s="381"/>
      <c r="D168" s="381"/>
      <c r="E168" s="381"/>
      <c r="F168" s="382"/>
    </row>
    <row r="169" spans="1:6" ht="15.75" customHeight="1">
      <c r="A169" s="14"/>
      <c r="B169" s="471" t="s">
        <v>50</v>
      </c>
      <c r="C169" s="384"/>
      <c r="D169" s="384"/>
      <c r="E169" s="384"/>
      <c r="F169" s="385"/>
    </row>
    <row r="170" spans="1:6" ht="15.75" customHeight="1">
      <c r="A170" s="14"/>
      <c r="B170" s="471" t="s">
        <v>51</v>
      </c>
      <c r="C170" s="384"/>
      <c r="D170" s="384"/>
      <c r="E170" s="384"/>
      <c r="F170" s="385"/>
    </row>
    <row r="171" spans="1:6" ht="15.75" customHeight="1">
      <c r="A171" s="14"/>
      <c r="B171" s="482" t="s">
        <v>52</v>
      </c>
      <c r="C171" s="384"/>
      <c r="D171" s="384"/>
      <c r="E171" s="384"/>
      <c r="F171" s="385"/>
    </row>
    <row r="172" spans="1:6" ht="15.75" customHeight="1">
      <c r="A172" s="14"/>
      <c r="B172" s="471" t="s">
        <v>207</v>
      </c>
      <c r="C172" s="384"/>
      <c r="D172" s="384"/>
      <c r="E172" s="384"/>
      <c r="F172" s="385"/>
    </row>
    <row r="173" spans="1:6" ht="15.75" customHeight="1">
      <c r="A173" s="472" t="s">
        <v>54</v>
      </c>
      <c r="B173" s="384"/>
      <c r="C173" s="384"/>
      <c r="D173" s="384"/>
      <c r="E173" s="384"/>
      <c r="F173" s="385"/>
    </row>
    <row r="174" spans="1:6" ht="15.75" customHeight="1">
      <c r="A174" s="17" t="s">
        <v>55</v>
      </c>
      <c r="B174" s="473" t="s">
        <v>56</v>
      </c>
      <c r="C174" s="385"/>
      <c r="D174" s="18" t="s">
        <v>57</v>
      </c>
      <c r="E174" s="474">
        <v>8</v>
      </c>
      <c r="F174" s="385"/>
    </row>
    <row r="175" spans="1:6" ht="15.75" customHeight="1">
      <c r="A175" s="17" t="s">
        <v>4</v>
      </c>
      <c r="B175" s="473" t="s">
        <v>20</v>
      </c>
      <c r="C175" s="385"/>
      <c r="D175" s="19"/>
      <c r="E175" s="475"/>
      <c r="F175" s="385"/>
    </row>
    <row r="176" spans="1:6" ht="15.75" customHeight="1">
      <c r="A176" s="17" t="s">
        <v>58</v>
      </c>
      <c r="B176" s="16">
        <v>1414</v>
      </c>
      <c r="C176" s="15"/>
      <c r="D176" s="19"/>
      <c r="E176" s="20"/>
      <c r="F176" s="15"/>
    </row>
    <row r="177" spans="1:6" ht="15.75" customHeight="1">
      <c r="A177" s="17" t="s">
        <v>59</v>
      </c>
      <c r="B177" s="476" t="s">
        <v>85</v>
      </c>
      <c r="C177" s="477"/>
      <c r="D177" s="19" t="s">
        <v>61</v>
      </c>
      <c r="E177" s="478" t="s">
        <v>86</v>
      </c>
      <c r="F177" s="479"/>
    </row>
    <row r="178" spans="1:6" ht="15.75" customHeight="1">
      <c r="A178" s="22" t="s">
        <v>63</v>
      </c>
      <c r="B178" s="19" t="s">
        <v>64</v>
      </c>
      <c r="C178" s="19" t="s">
        <v>65</v>
      </c>
      <c r="D178" s="19" t="s">
        <v>12</v>
      </c>
      <c r="E178" s="480" t="s">
        <v>66</v>
      </c>
      <c r="F178" s="385"/>
    </row>
    <row r="179" spans="1:6" ht="15.75" customHeight="1">
      <c r="A179" s="23">
        <v>1</v>
      </c>
      <c r="B179" s="24" t="s">
        <v>5</v>
      </c>
      <c r="C179" s="25">
        <v>16</v>
      </c>
      <c r="D179" s="26" t="str">
        <f t="shared" ref="D179:D183" si="7">IF(C179&gt;=18,"A1",IF(C179&gt;=16,"A2",IF(C179&gt;=14,"B1",IF(C179&gt;=12,"B2",IF(C179&gt;=10,"C1",IF(C179&gt;=8,"C2",IF(C179&gt;=6.5,"D","E")))))))</f>
        <v>A2</v>
      </c>
      <c r="E179" s="468" t="s">
        <v>203</v>
      </c>
      <c r="F179" s="397"/>
    </row>
    <row r="180" spans="1:6" ht="15.75" customHeight="1">
      <c r="A180" s="23">
        <v>2</v>
      </c>
      <c r="B180" s="24" t="s">
        <v>6</v>
      </c>
      <c r="C180" s="25">
        <v>16</v>
      </c>
      <c r="D180" s="26" t="str">
        <f t="shared" si="7"/>
        <v>A2</v>
      </c>
      <c r="E180" s="469"/>
      <c r="F180" s="397"/>
    </row>
    <row r="181" spans="1:6" ht="15.75" customHeight="1">
      <c r="A181" s="23">
        <v>3</v>
      </c>
      <c r="B181" s="24" t="s">
        <v>7</v>
      </c>
      <c r="C181" s="25">
        <v>14.5</v>
      </c>
      <c r="D181" s="26" t="str">
        <f t="shared" si="7"/>
        <v>B1</v>
      </c>
      <c r="E181" s="469"/>
      <c r="F181" s="397"/>
    </row>
    <row r="182" spans="1:6" ht="15.75" customHeight="1">
      <c r="A182" s="23">
        <v>4</v>
      </c>
      <c r="B182" s="24" t="s">
        <v>8</v>
      </c>
      <c r="C182" s="25">
        <v>15.5</v>
      </c>
      <c r="D182" s="26" t="str">
        <f t="shared" si="7"/>
        <v>B1</v>
      </c>
      <c r="E182" s="469"/>
      <c r="F182" s="397"/>
    </row>
    <row r="183" spans="1:6" ht="15.75" customHeight="1">
      <c r="A183" s="23">
        <v>5</v>
      </c>
      <c r="B183" s="24" t="s">
        <v>9</v>
      </c>
      <c r="C183" s="25">
        <v>14.5</v>
      </c>
      <c r="D183" s="26" t="str">
        <f t="shared" si="7"/>
        <v>B1</v>
      </c>
      <c r="E183" s="469"/>
      <c r="F183" s="397"/>
    </row>
    <row r="184" spans="1:6" ht="15.75" customHeight="1">
      <c r="A184" s="28"/>
      <c r="B184" s="26" t="s">
        <v>10</v>
      </c>
      <c r="C184" s="25">
        <f>SUM(C179:C183)</f>
        <v>76.5</v>
      </c>
      <c r="D184" s="26" t="str">
        <f>IF(C184&gt;=91,"A1",IF(C184&gt;=81,"A2",IF(C184&gt;=71,"B1",IF(C184&gt;=61,"B2",IF(C184&gt;=51,"C1",IF(C184&gt;=41,"C2",IF(C184&gt;=33,"D","E")))))))</f>
        <v>B1</v>
      </c>
      <c r="E184" s="469"/>
      <c r="F184" s="397"/>
    </row>
    <row r="185" spans="1:6" ht="15.75" customHeight="1">
      <c r="A185" s="28"/>
      <c r="B185" s="24"/>
      <c r="C185" s="26">
        <f>(C184/100)*100</f>
        <v>76.5</v>
      </c>
      <c r="D185" s="24"/>
      <c r="E185" s="398"/>
      <c r="F185" s="399"/>
    </row>
    <row r="186" spans="1:6" ht="15.75" customHeight="1">
      <c r="A186" s="483" t="s">
        <v>197</v>
      </c>
      <c r="B186" s="470" t="s">
        <v>68</v>
      </c>
      <c r="C186" s="397"/>
      <c r="D186" s="470" t="s">
        <v>69</v>
      </c>
      <c r="E186" s="469"/>
      <c r="F186" s="397"/>
    </row>
    <row r="187" spans="1:6" ht="15.75" customHeight="1">
      <c r="A187" s="419"/>
      <c r="B187" s="398"/>
      <c r="C187" s="399"/>
      <c r="D187" s="398"/>
      <c r="E187" s="398"/>
      <c r="F187" s="399"/>
    </row>
    <row r="188" spans="1:6" ht="15.75" customHeight="1">
      <c r="A188" s="29"/>
      <c r="B188" s="29"/>
      <c r="C188" s="29"/>
      <c r="D188" s="29"/>
      <c r="E188" s="29"/>
      <c r="F188" s="29"/>
    </row>
    <row r="189" spans="1:6" ht="15.75" customHeight="1">
      <c r="A189" s="29"/>
      <c r="B189" s="29"/>
      <c r="C189" s="29"/>
      <c r="D189" s="29"/>
      <c r="E189" s="466"/>
      <c r="F189" s="466"/>
    </row>
    <row r="190" spans="1:6" ht="15.75" customHeight="1">
      <c r="A190" s="13"/>
      <c r="B190" s="481" t="s">
        <v>49</v>
      </c>
      <c r="C190" s="381"/>
      <c r="D190" s="381"/>
      <c r="E190" s="381"/>
      <c r="F190" s="382"/>
    </row>
    <row r="191" spans="1:6" ht="15.75" customHeight="1">
      <c r="A191" s="14"/>
      <c r="B191" s="471" t="s">
        <v>50</v>
      </c>
      <c r="C191" s="384"/>
      <c r="D191" s="384"/>
      <c r="E191" s="384"/>
      <c r="F191" s="385"/>
    </row>
    <row r="192" spans="1:6" ht="15.75" customHeight="1">
      <c r="A192" s="14"/>
      <c r="B192" s="471" t="s">
        <v>51</v>
      </c>
      <c r="C192" s="384"/>
      <c r="D192" s="384"/>
      <c r="E192" s="384"/>
      <c r="F192" s="385"/>
    </row>
    <row r="193" spans="1:6" ht="15.75" customHeight="1">
      <c r="A193" s="14"/>
      <c r="B193" s="482" t="s">
        <v>52</v>
      </c>
      <c r="C193" s="384"/>
      <c r="D193" s="384"/>
      <c r="E193" s="384"/>
      <c r="F193" s="385"/>
    </row>
    <row r="194" spans="1:6" ht="15.75" customHeight="1">
      <c r="A194" s="14"/>
      <c r="B194" s="471" t="s">
        <v>207</v>
      </c>
      <c r="C194" s="384"/>
      <c r="D194" s="384"/>
      <c r="E194" s="384"/>
      <c r="F194" s="385"/>
    </row>
    <row r="195" spans="1:6" ht="15.75" customHeight="1">
      <c r="A195" s="472" t="s">
        <v>54</v>
      </c>
      <c r="B195" s="384"/>
      <c r="C195" s="384"/>
      <c r="D195" s="384"/>
      <c r="E195" s="384"/>
      <c r="F195" s="385"/>
    </row>
    <row r="196" spans="1:6" ht="15.75" customHeight="1">
      <c r="A196" s="17" t="s">
        <v>55</v>
      </c>
      <c r="B196" s="473" t="s">
        <v>56</v>
      </c>
      <c r="C196" s="385"/>
      <c r="D196" s="18" t="s">
        <v>57</v>
      </c>
      <c r="E196" s="474">
        <v>9</v>
      </c>
      <c r="F196" s="385"/>
    </row>
    <row r="197" spans="1:6" ht="15.75" customHeight="1">
      <c r="A197" s="17" t="s">
        <v>4</v>
      </c>
      <c r="B197" s="473" t="s">
        <v>87</v>
      </c>
      <c r="C197" s="385"/>
      <c r="D197" s="19"/>
      <c r="E197" s="475"/>
      <c r="F197" s="385"/>
    </row>
    <row r="198" spans="1:6" ht="15.75" customHeight="1">
      <c r="A198" s="17" t="s">
        <v>58</v>
      </c>
      <c r="B198" s="16">
        <v>1570</v>
      </c>
      <c r="C198" s="15"/>
      <c r="D198" s="19"/>
      <c r="E198" s="20"/>
      <c r="F198" s="15"/>
    </row>
    <row r="199" spans="1:6" ht="15.75" customHeight="1">
      <c r="A199" s="17" t="s">
        <v>59</v>
      </c>
      <c r="B199" s="476" t="s">
        <v>88</v>
      </c>
      <c r="C199" s="477"/>
      <c r="D199" s="19" t="s">
        <v>61</v>
      </c>
      <c r="E199" s="478" t="s">
        <v>89</v>
      </c>
      <c r="F199" s="479"/>
    </row>
    <row r="200" spans="1:6" ht="15.75" customHeight="1">
      <c r="A200" s="22" t="s">
        <v>63</v>
      </c>
      <c r="B200" s="19" t="s">
        <v>64</v>
      </c>
      <c r="C200" s="19" t="s">
        <v>65</v>
      </c>
      <c r="D200" s="19" t="s">
        <v>12</v>
      </c>
      <c r="E200" s="480" t="s">
        <v>66</v>
      </c>
      <c r="F200" s="385"/>
    </row>
    <row r="201" spans="1:6" ht="15.75" customHeight="1">
      <c r="A201" s="23">
        <v>1</v>
      </c>
      <c r="B201" s="24" t="s">
        <v>5</v>
      </c>
      <c r="C201" s="25">
        <v>13</v>
      </c>
      <c r="D201" s="26" t="str">
        <f t="shared" ref="D201:D205" si="8">IF(C201&gt;=18,"A1",IF(C201&gt;=16,"A2",IF(C201&gt;=14,"B1",IF(C201&gt;=12,"B2",IF(C201&gt;=10,"C1",IF(C201&gt;=8,"C2",IF(C201&gt;=6.5,"D","E")))))))</f>
        <v>B2</v>
      </c>
      <c r="E201" s="468" t="s">
        <v>204</v>
      </c>
      <c r="F201" s="397"/>
    </row>
    <row r="202" spans="1:6" ht="15.75" customHeight="1">
      <c r="A202" s="23">
        <v>2</v>
      </c>
      <c r="B202" s="24" t="s">
        <v>6</v>
      </c>
      <c r="C202" s="25">
        <v>11</v>
      </c>
      <c r="D202" s="26" t="str">
        <f t="shared" si="8"/>
        <v>C1</v>
      </c>
      <c r="E202" s="469"/>
      <c r="F202" s="397"/>
    </row>
    <row r="203" spans="1:6" ht="15.75" customHeight="1">
      <c r="A203" s="23">
        <v>3</v>
      </c>
      <c r="B203" s="24" t="s">
        <v>7</v>
      </c>
      <c r="C203" s="25">
        <v>12</v>
      </c>
      <c r="D203" s="26" t="str">
        <f t="shared" si="8"/>
        <v>B2</v>
      </c>
      <c r="E203" s="469"/>
      <c r="F203" s="397"/>
    </row>
    <row r="204" spans="1:6" ht="15.75" customHeight="1">
      <c r="A204" s="23">
        <v>4</v>
      </c>
      <c r="B204" s="24" t="s">
        <v>8</v>
      </c>
      <c r="C204" s="25">
        <v>14</v>
      </c>
      <c r="D204" s="26" t="str">
        <f t="shared" si="8"/>
        <v>B1</v>
      </c>
      <c r="E204" s="469"/>
      <c r="F204" s="397"/>
    </row>
    <row r="205" spans="1:6" ht="15.75" customHeight="1">
      <c r="A205" s="23">
        <v>5</v>
      </c>
      <c r="B205" s="24" t="s">
        <v>9</v>
      </c>
      <c r="C205" s="25">
        <v>14</v>
      </c>
      <c r="D205" s="26" t="str">
        <f t="shared" si="8"/>
        <v>B1</v>
      </c>
      <c r="E205" s="469"/>
      <c r="F205" s="397"/>
    </row>
    <row r="206" spans="1:6" ht="15.75" customHeight="1">
      <c r="A206" s="28"/>
      <c r="B206" s="26" t="s">
        <v>10</v>
      </c>
      <c r="C206" s="25">
        <f>SUM(C201:C205)</f>
        <v>64</v>
      </c>
      <c r="D206" s="26" t="str">
        <f>IF(C206&gt;=91,"A1",IF(C206&gt;=81,"A2",IF(C206&gt;=71,"B1",IF(C206&gt;=61,"B2",IF(C206&gt;=51,"C1",IF(C206&gt;=41,"C2",IF(C206&gt;=33,"D","E")))))))</f>
        <v>B2</v>
      </c>
      <c r="E206" s="469"/>
      <c r="F206" s="397"/>
    </row>
    <row r="207" spans="1:6" ht="15.75" customHeight="1">
      <c r="A207" s="28"/>
      <c r="B207" s="24"/>
      <c r="C207" s="26">
        <f>(C206/100)*100</f>
        <v>64</v>
      </c>
      <c r="D207" s="24"/>
      <c r="E207" s="398"/>
      <c r="F207" s="399"/>
    </row>
    <row r="208" spans="1:6" ht="15.75" customHeight="1">
      <c r="A208" s="483" t="s">
        <v>197</v>
      </c>
      <c r="B208" s="470" t="s">
        <v>68</v>
      </c>
      <c r="C208" s="397"/>
      <c r="D208" s="470" t="s">
        <v>69</v>
      </c>
      <c r="E208" s="469"/>
      <c r="F208" s="397"/>
    </row>
    <row r="209" spans="1:6" ht="15.75" customHeight="1">
      <c r="A209" s="419"/>
      <c r="B209" s="398"/>
      <c r="C209" s="399"/>
      <c r="D209" s="398"/>
      <c r="E209" s="398"/>
      <c r="F209" s="399"/>
    </row>
    <row r="210" spans="1:6" ht="15.75" customHeight="1">
      <c r="A210" s="29"/>
      <c r="B210" s="29"/>
      <c r="C210" s="29"/>
      <c r="D210" s="29"/>
      <c r="E210" s="29"/>
      <c r="F210" s="29"/>
    </row>
    <row r="211" spans="1:6" ht="15.75" customHeight="1">
      <c r="A211" s="13"/>
      <c r="B211" s="481" t="s">
        <v>49</v>
      </c>
      <c r="C211" s="381"/>
      <c r="D211" s="381"/>
      <c r="E211" s="381"/>
      <c r="F211" s="382"/>
    </row>
    <row r="212" spans="1:6" ht="15.75" customHeight="1">
      <c r="A212" s="14"/>
      <c r="B212" s="471" t="s">
        <v>50</v>
      </c>
      <c r="C212" s="384"/>
      <c r="D212" s="384"/>
      <c r="E212" s="384"/>
      <c r="F212" s="385"/>
    </row>
    <row r="213" spans="1:6" ht="15.75" customHeight="1">
      <c r="A213" s="14"/>
      <c r="B213" s="471" t="s">
        <v>51</v>
      </c>
      <c r="C213" s="384"/>
      <c r="D213" s="384"/>
      <c r="E213" s="384"/>
      <c r="F213" s="385"/>
    </row>
    <row r="214" spans="1:6" ht="15.75" customHeight="1">
      <c r="A214" s="14"/>
      <c r="B214" s="482" t="s">
        <v>52</v>
      </c>
      <c r="C214" s="384"/>
      <c r="D214" s="384"/>
      <c r="E214" s="384"/>
      <c r="F214" s="385"/>
    </row>
    <row r="215" spans="1:6" ht="15.75" customHeight="1">
      <c r="A215" s="14"/>
      <c r="B215" s="471" t="s">
        <v>207</v>
      </c>
      <c r="C215" s="384"/>
      <c r="D215" s="384"/>
      <c r="E215" s="384"/>
      <c r="F215" s="385"/>
    </row>
    <row r="216" spans="1:6" ht="15.75" customHeight="1">
      <c r="A216" s="472" t="s">
        <v>54</v>
      </c>
      <c r="B216" s="384"/>
      <c r="C216" s="384"/>
      <c r="D216" s="384"/>
      <c r="E216" s="384"/>
      <c r="F216" s="385"/>
    </row>
    <row r="217" spans="1:6" ht="15.75" customHeight="1">
      <c r="A217" s="17" t="s">
        <v>55</v>
      </c>
      <c r="B217" s="473" t="s">
        <v>56</v>
      </c>
      <c r="C217" s="385"/>
      <c r="D217" s="18" t="s">
        <v>57</v>
      </c>
      <c r="E217" s="474">
        <v>10</v>
      </c>
      <c r="F217" s="385"/>
    </row>
    <row r="218" spans="1:6" ht="15.75" customHeight="1">
      <c r="A218" s="17" t="s">
        <v>4</v>
      </c>
      <c r="B218" s="473" t="s">
        <v>22</v>
      </c>
      <c r="C218" s="385"/>
      <c r="D218" s="19"/>
      <c r="E218" s="475"/>
      <c r="F218" s="385"/>
    </row>
    <row r="219" spans="1:6" ht="15.75" customHeight="1">
      <c r="A219" s="17" t="s">
        <v>58</v>
      </c>
      <c r="B219" s="16">
        <v>1410</v>
      </c>
      <c r="C219" s="15"/>
      <c r="D219" s="19"/>
      <c r="E219" s="20"/>
      <c r="F219" s="15"/>
    </row>
    <row r="220" spans="1:6" ht="15.75" customHeight="1">
      <c r="A220" s="17" t="s">
        <v>59</v>
      </c>
      <c r="B220" s="476" t="s">
        <v>90</v>
      </c>
      <c r="C220" s="477"/>
      <c r="D220" s="19" t="s">
        <v>61</v>
      </c>
      <c r="E220" s="478" t="s">
        <v>91</v>
      </c>
      <c r="F220" s="479"/>
    </row>
    <row r="221" spans="1:6" ht="15.75" customHeight="1">
      <c r="A221" s="22" t="s">
        <v>63</v>
      </c>
      <c r="B221" s="19" t="s">
        <v>64</v>
      </c>
      <c r="C221" s="19" t="s">
        <v>65</v>
      </c>
      <c r="D221" s="19" t="s">
        <v>12</v>
      </c>
      <c r="E221" s="480" t="s">
        <v>66</v>
      </c>
      <c r="F221" s="385"/>
    </row>
    <row r="222" spans="1:6" ht="15.75" customHeight="1">
      <c r="A222" s="23">
        <v>1</v>
      </c>
      <c r="B222" s="24" t="s">
        <v>5</v>
      </c>
      <c r="C222" s="25">
        <v>17.5</v>
      </c>
      <c r="D222" s="26" t="str">
        <f t="shared" ref="D222:D226" si="9">IF(C222&gt;=18,"A1",IF(C222&gt;=16,"A2",IF(C222&gt;=14,"B1",IF(C222&gt;=12,"B2",IF(C222&gt;=10,"C1",IF(C222&gt;=8,"C2",IF(C222&gt;=6.5,"D","E")))))))</f>
        <v>A2</v>
      </c>
      <c r="E222" s="468" t="s">
        <v>203</v>
      </c>
      <c r="F222" s="397"/>
    </row>
    <row r="223" spans="1:6" ht="15.75" customHeight="1">
      <c r="A223" s="23">
        <v>2</v>
      </c>
      <c r="B223" s="24" t="s">
        <v>6</v>
      </c>
      <c r="C223" s="25">
        <v>15</v>
      </c>
      <c r="D223" s="26" t="str">
        <f t="shared" si="9"/>
        <v>B1</v>
      </c>
      <c r="E223" s="469"/>
      <c r="F223" s="397"/>
    </row>
    <row r="224" spans="1:6" ht="15.75" customHeight="1">
      <c r="A224" s="23">
        <v>3</v>
      </c>
      <c r="B224" s="24" t="s">
        <v>7</v>
      </c>
      <c r="C224" s="25">
        <v>14</v>
      </c>
      <c r="D224" s="26" t="str">
        <f t="shared" si="9"/>
        <v>B1</v>
      </c>
      <c r="E224" s="469"/>
      <c r="F224" s="397"/>
    </row>
    <row r="225" spans="1:6" ht="15.75" customHeight="1">
      <c r="A225" s="23">
        <v>4</v>
      </c>
      <c r="B225" s="24" t="s">
        <v>8</v>
      </c>
      <c r="C225" s="25">
        <v>14.5</v>
      </c>
      <c r="D225" s="26" t="str">
        <f t="shared" si="9"/>
        <v>B1</v>
      </c>
      <c r="E225" s="469"/>
      <c r="F225" s="397"/>
    </row>
    <row r="226" spans="1:6" ht="15.75" customHeight="1">
      <c r="A226" s="23">
        <v>5</v>
      </c>
      <c r="B226" s="24" t="s">
        <v>9</v>
      </c>
      <c r="C226" s="25">
        <v>15.5</v>
      </c>
      <c r="D226" s="26" t="str">
        <f t="shared" si="9"/>
        <v>B1</v>
      </c>
      <c r="E226" s="469"/>
      <c r="F226" s="397"/>
    </row>
    <row r="227" spans="1:6" ht="15.75" customHeight="1">
      <c r="A227" s="28"/>
      <c r="B227" s="26" t="s">
        <v>10</v>
      </c>
      <c r="C227" s="25">
        <f>SUM(C222:C226)</f>
        <v>76.5</v>
      </c>
      <c r="D227" s="26" t="str">
        <f>IF(C227&gt;=91,"A1",IF(C227&gt;=81,"A2",IF(C227&gt;=71,"B1",IF(C227&gt;=61,"B2",IF(C227&gt;=51,"C1",IF(C227&gt;=41,"C2",IF(C227&gt;=33,"D","E")))))))</f>
        <v>B1</v>
      </c>
      <c r="E227" s="469"/>
      <c r="F227" s="397"/>
    </row>
    <row r="228" spans="1:6" ht="15.75" customHeight="1">
      <c r="A228" s="28"/>
      <c r="B228" s="24"/>
      <c r="C228" s="26">
        <f>(C227/100)*100</f>
        <v>76.5</v>
      </c>
      <c r="D228" s="24"/>
      <c r="E228" s="398"/>
      <c r="F228" s="399"/>
    </row>
    <row r="229" spans="1:6" ht="15.75" customHeight="1">
      <c r="A229" s="483" t="s">
        <v>197</v>
      </c>
      <c r="B229" s="470" t="s">
        <v>68</v>
      </c>
      <c r="C229" s="397"/>
      <c r="D229" s="470" t="s">
        <v>69</v>
      </c>
      <c r="E229" s="469"/>
      <c r="F229" s="397"/>
    </row>
    <row r="230" spans="1:6" ht="15.75" customHeight="1">
      <c r="A230" s="419"/>
      <c r="B230" s="398"/>
      <c r="C230" s="399"/>
      <c r="D230" s="398"/>
      <c r="E230" s="398"/>
      <c r="F230" s="399"/>
    </row>
    <row r="231" spans="1:6" ht="15.75" customHeight="1">
      <c r="A231" s="29"/>
      <c r="B231" s="29"/>
      <c r="C231" s="29"/>
      <c r="D231" s="29"/>
      <c r="E231" s="29"/>
      <c r="F231" s="29"/>
    </row>
    <row r="232" spans="1:6" ht="15.75" customHeight="1">
      <c r="A232" s="13"/>
      <c r="B232" s="481" t="s">
        <v>49</v>
      </c>
      <c r="C232" s="381"/>
      <c r="D232" s="381"/>
      <c r="E232" s="381"/>
      <c r="F232" s="382"/>
    </row>
    <row r="233" spans="1:6" ht="15.75" customHeight="1">
      <c r="A233" s="14"/>
      <c r="B233" s="471" t="s">
        <v>50</v>
      </c>
      <c r="C233" s="384"/>
      <c r="D233" s="384"/>
      <c r="E233" s="384"/>
      <c r="F233" s="385"/>
    </row>
    <row r="234" spans="1:6" ht="15.75" customHeight="1">
      <c r="A234" s="14"/>
      <c r="B234" s="471" t="s">
        <v>51</v>
      </c>
      <c r="C234" s="384"/>
      <c r="D234" s="384"/>
      <c r="E234" s="384"/>
      <c r="F234" s="385"/>
    </row>
    <row r="235" spans="1:6" ht="15.75" customHeight="1">
      <c r="A235" s="14"/>
      <c r="B235" s="482" t="s">
        <v>52</v>
      </c>
      <c r="C235" s="384"/>
      <c r="D235" s="384"/>
      <c r="E235" s="384"/>
      <c r="F235" s="385"/>
    </row>
    <row r="236" spans="1:6" ht="15.75" customHeight="1">
      <c r="A236" s="14"/>
      <c r="B236" s="471" t="s">
        <v>207</v>
      </c>
      <c r="C236" s="384"/>
      <c r="D236" s="384"/>
      <c r="E236" s="384"/>
      <c r="F236" s="385"/>
    </row>
    <row r="237" spans="1:6" ht="15.75" customHeight="1">
      <c r="A237" s="472" t="s">
        <v>54</v>
      </c>
      <c r="B237" s="384"/>
      <c r="C237" s="384"/>
      <c r="D237" s="384"/>
      <c r="E237" s="384"/>
      <c r="F237" s="385"/>
    </row>
    <row r="238" spans="1:6" ht="15.75" customHeight="1">
      <c r="A238" s="17" t="s">
        <v>55</v>
      </c>
      <c r="B238" s="473" t="s">
        <v>56</v>
      </c>
      <c r="C238" s="385"/>
      <c r="D238" s="18" t="s">
        <v>57</v>
      </c>
      <c r="E238" s="474">
        <v>11</v>
      </c>
      <c r="F238" s="385"/>
    </row>
    <row r="239" spans="1:6" ht="15.75" customHeight="1">
      <c r="A239" s="17" t="s">
        <v>4</v>
      </c>
      <c r="B239" s="473" t="s">
        <v>23</v>
      </c>
      <c r="C239" s="385"/>
      <c r="D239" s="19"/>
      <c r="E239" s="475"/>
      <c r="F239" s="385"/>
    </row>
    <row r="240" spans="1:6" ht="15.75" customHeight="1">
      <c r="A240" s="17" t="s">
        <v>58</v>
      </c>
      <c r="B240" s="16">
        <v>1377</v>
      </c>
      <c r="C240" s="15"/>
      <c r="D240" s="19"/>
      <c r="E240" s="20"/>
      <c r="F240" s="15"/>
    </row>
    <row r="241" spans="1:6" ht="15.75" customHeight="1">
      <c r="A241" s="17" t="s">
        <v>59</v>
      </c>
      <c r="B241" s="476" t="s">
        <v>92</v>
      </c>
      <c r="C241" s="477"/>
      <c r="D241" s="19" t="s">
        <v>61</v>
      </c>
      <c r="E241" s="478" t="s">
        <v>93</v>
      </c>
      <c r="F241" s="479"/>
    </row>
    <row r="242" spans="1:6" ht="15.75" customHeight="1">
      <c r="A242" s="22" t="s">
        <v>63</v>
      </c>
      <c r="B242" s="19" t="s">
        <v>64</v>
      </c>
      <c r="C242" s="19" t="s">
        <v>65</v>
      </c>
      <c r="D242" s="19" t="s">
        <v>12</v>
      </c>
      <c r="E242" s="480" t="s">
        <v>66</v>
      </c>
      <c r="F242" s="385"/>
    </row>
    <row r="243" spans="1:6" ht="15.75" customHeight="1">
      <c r="A243" s="23">
        <v>1</v>
      </c>
      <c r="B243" s="24" t="s">
        <v>5</v>
      </c>
      <c r="C243" s="25">
        <v>20</v>
      </c>
      <c r="D243" s="26" t="str">
        <f t="shared" ref="D243:D247" si="10">IF(C243&gt;=18,"A1",IF(C243&gt;=16,"A2",IF(C243&gt;=14,"B1",IF(C243&gt;=12,"B2",IF(C243&gt;=10,"C1",IF(C243&gt;=8,"C2",IF(C243&gt;=6.5,"D","E")))))))</f>
        <v>A1</v>
      </c>
      <c r="E243" s="468" t="s">
        <v>205</v>
      </c>
      <c r="F243" s="397"/>
    </row>
    <row r="244" spans="1:6" ht="15.75" customHeight="1">
      <c r="A244" s="23">
        <v>2</v>
      </c>
      <c r="B244" s="24" t="s">
        <v>6</v>
      </c>
      <c r="C244" s="25">
        <v>19.5</v>
      </c>
      <c r="D244" s="26" t="str">
        <f t="shared" si="10"/>
        <v>A1</v>
      </c>
      <c r="E244" s="469"/>
      <c r="F244" s="397"/>
    </row>
    <row r="245" spans="1:6" ht="15.75" customHeight="1">
      <c r="A245" s="23">
        <v>3</v>
      </c>
      <c r="B245" s="24" t="s">
        <v>7</v>
      </c>
      <c r="C245" s="25">
        <v>20</v>
      </c>
      <c r="D245" s="26" t="str">
        <f t="shared" si="10"/>
        <v>A1</v>
      </c>
      <c r="E245" s="469"/>
      <c r="F245" s="397"/>
    </row>
    <row r="246" spans="1:6" ht="15.75" customHeight="1">
      <c r="A246" s="23">
        <v>4</v>
      </c>
      <c r="B246" s="24" t="s">
        <v>8</v>
      </c>
      <c r="C246" s="25">
        <v>20</v>
      </c>
      <c r="D246" s="26" t="str">
        <f t="shared" si="10"/>
        <v>A1</v>
      </c>
      <c r="E246" s="469"/>
      <c r="F246" s="397"/>
    </row>
    <row r="247" spans="1:6" ht="15.75" customHeight="1">
      <c r="A247" s="23">
        <v>5</v>
      </c>
      <c r="B247" s="24" t="s">
        <v>9</v>
      </c>
      <c r="C247" s="25">
        <v>18.5</v>
      </c>
      <c r="D247" s="26" t="str">
        <f t="shared" si="10"/>
        <v>A1</v>
      </c>
      <c r="E247" s="469"/>
      <c r="F247" s="397"/>
    </row>
    <row r="248" spans="1:6" ht="15.75" customHeight="1">
      <c r="A248" s="28"/>
      <c r="B248" s="26" t="s">
        <v>10</v>
      </c>
      <c r="C248" s="25">
        <f>SUM(C243:C247)</f>
        <v>98</v>
      </c>
      <c r="D248" s="26" t="str">
        <f>IF(C248&gt;=91,"A1",IF(C248&gt;=81,"A2",IF(C248&gt;=71,"B1",IF(C248&gt;=61,"B2",IF(C248&gt;=51,"C1",IF(C248&gt;=41,"C2",IF(C248&gt;=33,"D","E")))))))</f>
        <v>A1</v>
      </c>
      <c r="E248" s="469"/>
      <c r="F248" s="397"/>
    </row>
    <row r="249" spans="1:6" ht="15.75" customHeight="1">
      <c r="A249" s="28"/>
      <c r="B249" s="24"/>
      <c r="C249" s="26">
        <f>(C248/100)*100</f>
        <v>98</v>
      </c>
      <c r="D249" s="24"/>
      <c r="E249" s="398"/>
      <c r="F249" s="399"/>
    </row>
    <row r="250" spans="1:6" ht="15.75" customHeight="1">
      <c r="A250" s="483" t="s">
        <v>197</v>
      </c>
      <c r="B250" s="470" t="s">
        <v>68</v>
      </c>
      <c r="C250" s="397"/>
      <c r="D250" s="470" t="s">
        <v>69</v>
      </c>
      <c r="E250" s="469"/>
      <c r="F250" s="397"/>
    </row>
    <row r="251" spans="1:6" ht="15.75" customHeight="1">
      <c r="A251" s="419"/>
      <c r="B251" s="398"/>
      <c r="C251" s="399"/>
      <c r="D251" s="398"/>
      <c r="E251" s="398"/>
      <c r="F251" s="399"/>
    </row>
    <row r="252" spans="1:6" ht="15.75" customHeight="1">
      <c r="A252" s="29"/>
      <c r="B252" s="29"/>
      <c r="C252" s="29"/>
      <c r="D252" s="29"/>
      <c r="E252" s="29"/>
      <c r="F252" s="29"/>
    </row>
    <row r="253" spans="1:6" ht="15.75" customHeight="1">
      <c r="A253" s="13"/>
      <c r="B253" s="481" t="s">
        <v>49</v>
      </c>
      <c r="C253" s="381"/>
      <c r="D253" s="381"/>
      <c r="E253" s="381"/>
      <c r="F253" s="382"/>
    </row>
    <row r="254" spans="1:6" ht="15.75" customHeight="1">
      <c r="A254" s="14"/>
      <c r="B254" s="471" t="s">
        <v>50</v>
      </c>
      <c r="C254" s="384"/>
      <c r="D254" s="384"/>
      <c r="E254" s="384"/>
      <c r="F254" s="385"/>
    </row>
    <row r="255" spans="1:6" ht="15.75" customHeight="1">
      <c r="A255" s="14"/>
      <c r="B255" s="471" t="s">
        <v>51</v>
      </c>
      <c r="C255" s="384"/>
      <c r="D255" s="384"/>
      <c r="E255" s="384"/>
      <c r="F255" s="385"/>
    </row>
    <row r="256" spans="1:6" ht="15.75" customHeight="1">
      <c r="A256" s="14"/>
      <c r="B256" s="482" t="s">
        <v>52</v>
      </c>
      <c r="C256" s="384"/>
      <c r="D256" s="384"/>
      <c r="E256" s="384"/>
      <c r="F256" s="385"/>
    </row>
    <row r="257" spans="1:6" ht="15.75" customHeight="1">
      <c r="A257" s="14"/>
      <c r="B257" s="471" t="s">
        <v>207</v>
      </c>
      <c r="C257" s="384"/>
      <c r="D257" s="384"/>
      <c r="E257" s="384"/>
      <c r="F257" s="385"/>
    </row>
    <row r="258" spans="1:6" ht="15.75" customHeight="1">
      <c r="A258" s="472" t="s">
        <v>54</v>
      </c>
      <c r="B258" s="384"/>
      <c r="C258" s="384"/>
      <c r="D258" s="384"/>
      <c r="E258" s="384"/>
      <c r="F258" s="385"/>
    </row>
    <row r="259" spans="1:6" ht="15.75" customHeight="1">
      <c r="A259" s="17" t="s">
        <v>55</v>
      </c>
      <c r="B259" s="473" t="s">
        <v>56</v>
      </c>
      <c r="C259" s="385"/>
      <c r="D259" s="18" t="s">
        <v>57</v>
      </c>
      <c r="E259" s="474">
        <v>12</v>
      </c>
      <c r="F259" s="385"/>
    </row>
    <row r="260" spans="1:6" ht="15.75" customHeight="1">
      <c r="A260" s="17" t="s">
        <v>4</v>
      </c>
      <c r="B260" s="473" t="s">
        <v>24</v>
      </c>
      <c r="C260" s="385"/>
      <c r="D260" s="19"/>
      <c r="E260" s="475"/>
      <c r="F260" s="385"/>
    </row>
    <row r="261" spans="1:6" ht="15.75" customHeight="1">
      <c r="A261" s="17" t="s">
        <v>58</v>
      </c>
      <c r="B261" s="16">
        <v>1469</v>
      </c>
      <c r="C261" s="15"/>
      <c r="D261" s="19"/>
      <c r="E261" s="20"/>
      <c r="F261" s="15"/>
    </row>
    <row r="262" spans="1:6" ht="15.75" customHeight="1">
      <c r="A262" s="17" t="s">
        <v>59</v>
      </c>
      <c r="B262" s="476" t="s">
        <v>94</v>
      </c>
      <c r="C262" s="477"/>
      <c r="D262" s="19" t="s">
        <v>61</v>
      </c>
      <c r="E262" s="478" t="s">
        <v>95</v>
      </c>
      <c r="F262" s="479"/>
    </row>
    <row r="263" spans="1:6" ht="15.75" customHeight="1">
      <c r="A263" s="22" t="s">
        <v>63</v>
      </c>
      <c r="B263" s="19" t="s">
        <v>64</v>
      </c>
      <c r="C263" s="19" t="s">
        <v>65</v>
      </c>
      <c r="D263" s="19" t="s">
        <v>12</v>
      </c>
      <c r="E263" s="480" t="s">
        <v>66</v>
      </c>
      <c r="F263" s="385"/>
    </row>
    <row r="264" spans="1:6" ht="15.75" customHeight="1">
      <c r="A264" s="23">
        <v>1</v>
      </c>
      <c r="B264" s="24" t="s">
        <v>5</v>
      </c>
      <c r="C264" s="25">
        <v>15.5</v>
      </c>
      <c r="D264" s="26" t="str">
        <f t="shared" ref="D264:D268" si="11">IF(C264&gt;=18,"A1",IF(C264&gt;=16,"A2",IF(C264&gt;=14,"B1",IF(C264&gt;=12,"B2",IF(C264&gt;=10,"C1",IF(C264&gt;=8,"C2",IF(C264&gt;=6.5,"D","E")))))))</f>
        <v>B1</v>
      </c>
      <c r="E264" s="468" t="s">
        <v>206</v>
      </c>
      <c r="F264" s="397"/>
    </row>
    <row r="265" spans="1:6" ht="15.75" customHeight="1">
      <c r="A265" s="23">
        <v>2</v>
      </c>
      <c r="B265" s="24" t="s">
        <v>6</v>
      </c>
      <c r="C265" s="25">
        <v>15</v>
      </c>
      <c r="D265" s="26" t="str">
        <f t="shared" si="11"/>
        <v>B1</v>
      </c>
      <c r="E265" s="469"/>
      <c r="F265" s="397"/>
    </row>
    <row r="266" spans="1:6" ht="15.75" customHeight="1">
      <c r="A266" s="23">
        <v>3</v>
      </c>
      <c r="B266" s="24" t="s">
        <v>7</v>
      </c>
      <c r="C266" s="25">
        <v>14.5</v>
      </c>
      <c r="D266" s="26" t="str">
        <f t="shared" si="11"/>
        <v>B1</v>
      </c>
      <c r="E266" s="469"/>
      <c r="F266" s="397"/>
    </row>
    <row r="267" spans="1:6" ht="15.75" customHeight="1">
      <c r="A267" s="23">
        <v>4</v>
      </c>
      <c r="B267" s="24" t="s">
        <v>8</v>
      </c>
      <c r="C267" s="25">
        <v>13.5</v>
      </c>
      <c r="D267" s="26" t="str">
        <f t="shared" si="11"/>
        <v>B2</v>
      </c>
      <c r="E267" s="469"/>
      <c r="F267" s="397"/>
    </row>
    <row r="268" spans="1:6" ht="15.75" customHeight="1">
      <c r="A268" s="23">
        <v>5</v>
      </c>
      <c r="B268" s="24" t="s">
        <v>9</v>
      </c>
      <c r="C268" s="25">
        <v>13</v>
      </c>
      <c r="D268" s="26" t="str">
        <f t="shared" si="11"/>
        <v>B2</v>
      </c>
      <c r="E268" s="469"/>
      <c r="F268" s="397"/>
    </row>
    <row r="269" spans="1:6" ht="15.75" customHeight="1">
      <c r="A269" s="28"/>
      <c r="B269" s="26" t="s">
        <v>10</v>
      </c>
      <c r="C269" s="25">
        <f>SUM(C264:C268)</f>
        <v>71.5</v>
      </c>
      <c r="D269" s="26" t="str">
        <f>IF(C269&gt;=91,"A1",IF(C269&gt;=81,"A2",IF(C269&gt;=71,"B1",IF(C269&gt;=61,"B2",IF(C269&gt;=51,"C1",IF(C269&gt;=41,"C2",IF(C269&gt;=33,"D","E")))))))</f>
        <v>B1</v>
      </c>
      <c r="E269" s="469"/>
      <c r="F269" s="397"/>
    </row>
    <row r="270" spans="1:6" ht="15.75" customHeight="1">
      <c r="A270" s="28"/>
      <c r="B270" s="24"/>
      <c r="C270" s="26">
        <f>(C269/100)*100</f>
        <v>71.5</v>
      </c>
      <c r="D270" s="24"/>
      <c r="E270" s="398"/>
      <c r="F270" s="399"/>
    </row>
    <row r="271" spans="1:6" ht="15.75" customHeight="1">
      <c r="A271" s="483" t="s">
        <v>197</v>
      </c>
      <c r="B271" s="470" t="s">
        <v>68</v>
      </c>
      <c r="C271" s="397"/>
      <c r="D271" s="470" t="s">
        <v>69</v>
      </c>
      <c r="E271" s="469"/>
      <c r="F271" s="397"/>
    </row>
    <row r="272" spans="1:6" ht="15.75" customHeight="1">
      <c r="A272" s="419"/>
      <c r="B272" s="398"/>
      <c r="C272" s="399"/>
      <c r="D272" s="398"/>
      <c r="E272" s="398"/>
      <c r="F272" s="399"/>
    </row>
    <row r="273" spans="1:7" ht="15.75" customHeight="1">
      <c r="A273" s="30"/>
      <c r="B273" s="30"/>
      <c r="C273" s="30"/>
      <c r="D273" s="30"/>
      <c r="E273" s="30"/>
      <c r="F273" s="30"/>
    </row>
    <row r="274" spans="1:7" ht="15.75" customHeight="1">
      <c r="A274" s="13"/>
      <c r="B274" s="481" t="s">
        <v>49</v>
      </c>
      <c r="C274" s="381"/>
      <c r="D274" s="381"/>
      <c r="E274" s="381"/>
      <c r="F274" s="382"/>
    </row>
    <row r="275" spans="1:7" ht="15.75" customHeight="1">
      <c r="A275" s="14"/>
      <c r="B275" s="471" t="s">
        <v>50</v>
      </c>
      <c r="C275" s="384"/>
      <c r="D275" s="384"/>
      <c r="E275" s="384"/>
      <c r="F275" s="385"/>
    </row>
    <row r="276" spans="1:7" ht="15.75" customHeight="1">
      <c r="A276" s="14"/>
      <c r="B276" s="471" t="s">
        <v>51</v>
      </c>
      <c r="C276" s="384"/>
      <c r="D276" s="384"/>
      <c r="E276" s="384"/>
      <c r="F276" s="385"/>
    </row>
    <row r="277" spans="1:7" ht="15.75" customHeight="1">
      <c r="A277" s="14"/>
      <c r="B277" s="482" t="s">
        <v>52</v>
      </c>
      <c r="C277" s="384"/>
      <c r="D277" s="384"/>
      <c r="E277" s="384"/>
      <c r="F277" s="385"/>
    </row>
    <row r="278" spans="1:7" ht="15.75" customHeight="1">
      <c r="A278" s="14"/>
      <c r="B278" s="471" t="s">
        <v>207</v>
      </c>
      <c r="C278" s="384"/>
      <c r="D278" s="384"/>
      <c r="E278" s="384"/>
      <c r="F278" s="385"/>
    </row>
    <row r="279" spans="1:7" ht="15.75" customHeight="1">
      <c r="A279" s="472" t="s">
        <v>54</v>
      </c>
      <c r="B279" s="384"/>
      <c r="C279" s="384"/>
      <c r="D279" s="384"/>
      <c r="E279" s="384"/>
      <c r="F279" s="385"/>
    </row>
    <row r="280" spans="1:7" ht="15.75" customHeight="1">
      <c r="A280" s="17" t="s">
        <v>55</v>
      </c>
      <c r="B280" s="473" t="s">
        <v>56</v>
      </c>
      <c r="C280" s="385"/>
      <c r="D280" s="18" t="s">
        <v>57</v>
      </c>
      <c r="E280" s="474">
        <v>13</v>
      </c>
      <c r="F280" s="385"/>
    </row>
    <row r="281" spans="1:7" ht="15.75" customHeight="1">
      <c r="A281" s="17" t="s">
        <v>4</v>
      </c>
      <c r="B281" s="473" t="s">
        <v>25</v>
      </c>
      <c r="C281" s="385"/>
      <c r="D281" s="19"/>
      <c r="E281" s="475"/>
      <c r="F281" s="385"/>
    </row>
    <row r="282" spans="1:7" ht="15.75" customHeight="1">
      <c r="A282" s="17" t="s">
        <v>58</v>
      </c>
      <c r="B282" s="16">
        <v>1296</v>
      </c>
      <c r="C282" s="15"/>
      <c r="D282" s="19"/>
      <c r="E282" s="20"/>
      <c r="F282" s="15"/>
    </row>
    <row r="283" spans="1:7" ht="15.75" customHeight="1">
      <c r="A283" s="17" t="s">
        <v>59</v>
      </c>
      <c r="B283" s="476" t="s">
        <v>96</v>
      </c>
      <c r="C283" s="477"/>
      <c r="D283" s="19" t="s">
        <v>61</v>
      </c>
      <c r="E283" s="478" t="s">
        <v>97</v>
      </c>
      <c r="F283" s="479"/>
    </row>
    <row r="284" spans="1:7" ht="15.75" customHeight="1">
      <c r="A284" s="22" t="s">
        <v>63</v>
      </c>
      <c r="B284" s="19" t="s">
        <v>64</v>
      </c>
      <c r="C284" s="19" t="s">
        <v>65</v>
      </c>
      <c r="D284" s="19" t="s">
        <v>12</v>
      </c>
      <c r="E284" s="480" t="s">
        <v>66</v>
      </c>
      <c r="F284" s="385"/>
    </row>
    <row r="285" spans="1:7" ht="15.75" customHeight="1">
      <c r="A285" s="23">
        <v>1</v>
      </c>
      <c r="B285" s="24" t="s">
        <v>5</v>
      </c>
      <c r="C285" s="32">
        <v>19.5</v>
      </c>
      <c r="D285" s="26" t="str">
        <f t="shared" ref="D285:D289" si="12">IF(C285&gt;=18,"A1",IF(C285&gt;=16,"A2",IF(C285&gt;=14,"B1",IF(C285&gt;=12,"B2",IF(C285&gt;=10,"C1",IF(C285&gt;=8,"C2",IF(C285&gt;=6.5,"D","E")))))))</f>
        <v>A1</v>
      </c>
      <c r="E285" s="468" t="s">
        <v>198</v>
      </c>
      <c r="F285" s="397"/>
      <c r="G285" s="27"/>
    </row>
    <row r="286" spans="1:7" ht="15.75" customHeight="1">
      <c r="A286" s="23">
        <v>2</v>
      </c>
      <c r="B286" s="24" t="s">
        <v>6</v>
      </c>
      <c r="C286" s="32">
        <v>20</v>
      </c>
      <c r="D286" s="26" t="str">
        <f t="shared" si="12"/>
        <v>A1</v>
      </c>
      <c r="E286" s="469"/>
      <c r="F286" s="397"/>
      <c r="G286" s="27"/>
    </row>
    <row r="287" spans="1:7" ht="15.75" customHeight="1">
      <c r="A287" s="23">
        <v>3</v>
      </c>
      <c r="B287" s="24" t="s">
        <v>7</v>
      </c>
      <c r="C287" s="25">
        <v>17</v>
      </c>
      <c r="D287" s="26" t="str">
        <f t="shared" si="12"/>
        <v>A2</v>
      </c>
      <c r="E287" s="469"/>
      <c r="F287" s="397"/>
      <c r="G287" s="27"/>
    </row>
    <row r="288" spans="1:7" ht="15.75" customHeight="1">
      <c r="A288" s="23">
        <v>4</v>
      </c>
      <c r="B288" s="24" t="s">
        <v>8</v>
      </c>
      <c r="C288" s="32">
        <v>19.5</v>
      </c>
      <c r="D288" s="26" t="str">
        <f t="shared" si="12"/>
        <v>A1</v>
      </c>
      <c r="E288" s="469"/>
      <c r="F288" s="397"/>
      <c r="G288" s="27"/>
    </row>
    <row r="289" spans="1:7" ht="15.75" customHeight="1">
      <c r="A289" s="23">
        <v>5</v>
      </c>
      <c r="B289" s="24" t="s">
        <v>9</v>
      </c>
      <c r="C289" s="32">
        <v>18.5</v>
      </c>
      <c r="D289" s="26" t="str">
        <f t="shared" si="12"/>
        <v>A1</v>
      </c>
      <c r="E289" s="469"/>
      <c r="F289" s="397"/>
      <c r="G289" s="27"/>
    </row>
    <row r="290" spans="1:7" ht="15.75" customHeight="1">
      <c r="A290" s="28"/>
      <c r="B290" s="26" t="s">
        <v>10</v>
      </c>
      <c r="C290" s="25">
        <f>SUM(C285:C289)</f>
        <v>94.5</v>
      </c>
      <c r="D290" s="26" t="str">
        <f>IF(C290&gt;=91,"A1",IF(C290&gt;=81,"A2",IF(C290&gt;=71,"B1",IF(C290&gt;=61,"B2",IF(C290&gt;=51,"C1",IF(C290&gt;=41,"C2",IF(C290&gt;=33,"D","E")))))))</f>
        <v>A1</v>
      </c>
      <c r="E290" s="469"/>
      <c r="F290" s="397"/>
      <c r="G290" s="27"/>
    </row>
    <row r="291" spans="1:7" ht="15.75" customHeight="1">
      <c r="A291" s="28"/>
      <c r="B291" s="24"/>
      <c r="C291" s="26">
        <f>(C290/100)*100</f>
        <v>94.5</v>
      </c>
      <c r="D291" s="24"/>
      <c r="E291" s="398"/>
      <c r="F291" s="399"/>
      <c r="G291" s="27"/>
    </row>
    <row r="292" spans="1:7" ht="15.75" customHeight="1">
      <c r="A292" s="483" t="s">
        <v>197</v>
      </c>
      <c r="B292" s="470" t="s">
        <v>68</v>
      </c>
      <c r="C292" s="397"/>
      <c r="D292" s="470" t="s">
        <v>69</v>
      </c>
      <c r="E292" s="469"/>
      <c r="F292" s="397"/>
      <c r="G292" s="27"/>
    </row>
    <row r="293" spans="1:7" ht="15.75" customHeight="1">
      <c r="A293" s="419"/>
      <c r="B293" s="398"/>
      <c r="C293" s="399"/>
      <c r="D293" s="398"/>
      <c r="E293" s="398"/>
      <c r="F293" s="399"/>
      <c r="G293" s="27"/>
    </row>
    <row r="294" spans="1:7" ht="15.75" customHeight="1">
      <c r="A294" s="29"/>
      <c r="B294" s="29"/>
      <c r="C294" s="29"/>
      <c r="D294" s="29"/>
      <c r="E294" s="29"/>
      <c r="F294" s="29"/>
    </row>
    <row r="295" spans="1:7" ht="15.75" customHeight="1">
      <c r="A295" s="29"/>
      <c r="B295" s="29"/>
      <c r="C295" s="29"/>
      <c r="D295" s="29"/>
      <c r="E295" s="466"/>
      <c r="F295" s="466"/>
    </row>
    <row r="297" spans="1:7" ht="15.75" customHeight="1">
      <c r="A297" s="29"/>
      <c r="B297" s="29"/>
      <c r="C297" s="29"/>
      <c r="D297" s="29"/>
      <c r="E297" s="29"/>
      <c r="F297" s="29"/>
    </row>
    <row r="298" spans="1:7" ht="15.75" customHeight="1">
      <c r="A298" s="13"/>
      <c r="B298" s="481" t="s">
        <v>49</v>
      </c>
      <c r="C298" s="381"/>
      <c r="D298" s="381"/>
      <c r="E298" s="381"/>
      <c r="F298" s="382"/>
    </row>
    <row r="299" spans="1:7" ht="15.75" customHeight="1">
      <c r="A299" s="14"/>
      <c r="B299" s="471" t="s">
        <v>50</v>
      </c>
      <c r="C299" s="384"/>
      <c r="D299" s="384"/>
      <c r="E299" s="384"/>
      <c r="F299" s="385"/>
    </row>
    <row r="300" spans="1:7" ht="15.75" customHeight="1">
      <c r="A300" s="14"/>
      <c r="B300" s="471" t="s">
        <v>51</v>
      </c>
      <c r="C300" s="384"/>
      <c r="D300" s="384"/>
      <c r="E300" s="384"/>
      <c r="F300" s="385"/>
    </row>
    <row r="301" spans="1:7" ht="15.75" customHeight="1">
      <c r="A301" s="14"/>
      <c r="B301" s="482" t="s">
        <v>52</v>
      </c>
      <c r="C301" s="384"/>
      <c r="D301" s="384"/>
      <c r="E301" s="384"/>
      <c r="F301" s="385"/>
    </row>
    <row r="302" spans="1:7" ht="15.75" customHeight="1">
      <c r="A302" s="14"/>
      <c r="B302" s="471" t="s">
        <v>207</v>
      </c>
      <c r="C302" s="384"/>
      <c r="D302" s="384"/>
      <c r="E302" s="384"/>
      <c r="F302" s="385"/>
    </row>
    <row r="303" spans="1:7" ht="15.75" customHeight="1">
      <c r="A303" s="472" t="s">
        <v>54</v>
      </c>
      <c r="B303" s="384"/>
      <c r="C303" s="384"/>
      <c r="D303" s="384"/>
      <c r="E303" s="384"/>
      <c r="F303" s="385"/>
    </row>
    <row r="304" spans="1:7" ht="15.75" customHeight="1">
      <c r="A304" s="17" t="s">
        <v>55</v>
      </c>
      <c r="B304" s="473" t="s">
        <v>56</v>
      </c>
      <c r="C304" s="385"/>
      <c r="D304" s="18" t="s">
        <v>57</v>
      </c>
      <c r="E304" s="474">
        <v>14</v>
      </c>
      <c r="F304" s="385"/>
    </row>
    <row r="305" spans="1:6" ht="15.75" customHeight="1">
      <c r="A305" s="17" t="s">
        <v>4</v>
      </c>
      <c r="B305" s="473" t="s">
        <v>26</v>
      </c>
      <c r="C305" s="385"/>
      <c r="D305" s="19"/>
      <c r="E305" s="475"/>
      <c r="F305" s="385"/>
    </row>
    <row r="306" spans="1:6" ht="15.75" customHeight="1">
      <c r="A306" s="17" t="s">
        <v>58</v>
      </c>
      <c r="B306" s="16"/>
      <c r="C306" s="15"/>
      <c r="D306" s="19"/>
      <c r="E306" s="20"/>
      <c r="F306" s="15"/>
    </row>
    <row r="307" spans="1:6" ht="15.75" customHeight="1">
      <c r="A307" s="17" t="s">
        <v>59</v>
      </c>
      <c r="B307" s="476" t="s">
        <v>98</v>
      </c>
      <c r="C307" s="477"/>
      <c r="D307" s="19" t="s">
        <v>61</v>
      </c>
      <c r="E307" s="478" t="s">
        <v>99</v>
      </c>
      <c r="F307" s="479"/>
    </row>
    <row r="308" spans="1:6" ht="15.75" customHeight="1">
      <c r="A308" s="22" t="s">
        <v>63</v>
      </c>
      <c r="B308" s="19" t="s">
        <v>64</v>
      </c>
      <c r="C308" s="19" t="s">
        <v>65</v>
      </c>
      <c r="D308" s="19" t="s">
        <v>12</v>
      </c>
      <c r="E308" s="480" t="s">
        <v>66</v>
      </c>
      <c r="F308" s="385"/>
    </row>
    <row r="309" spans="1:6" ht="15.75" customHeight="1">
      <c r="A309" s="23">
        <v>1</v>
      </c>
      <c r="B309" s="24" t="s">
        <v>5</v>
      </c>
      <c r="C309" s="32">
        <v>19.5</v>
      </c>
      <c r="D309" s="26" t="str">
        <f t="shared" ref="D309:D313" si="13">IF(C309&gt;=18,"A1",IF(C309&gt;=16,"A2",IF(C309&gt;=14,"B1",IF(C309&gt;=12,"B2",IF(C309&gt;=10,"C1",IF(C309&gt;=8,"C2",IF(C309&gt;=6.5,"D","E")))))))</f>
        <v>A1</v>
      </c>
      <c r="E309" s="468" t="s">
        <v>198</v>
      </c>
      <c r="F309" s="397"/>
    </row>
    <row r="310" spans="1:6" ht="15.75" customHeight="1">
      <c r="A310" s="23">
        <v>2</v>
      </c>
      <c r="B310" s="24" t="s">
        <v>6</v>
      </c>
      <c r="C310" s="32">
        <v>20</v>
      </c>
      <c r="D310" s="26" t="str">
        <f t="shared" si="13"/>
        <v>A1</v>
      </c>
      <c r="E310" s="469"/>
      <c r="F310" s="397"/>
    </row>
    <row r="311" spans="1:6" ht="15.75" customHeight="1">
      <c r="A311" s="23">
        <v>3</v>
      </c>
      <c r="B311" s="24" t="s">
        <v>7</v>
      </c>
      <c r="C311" s="25">
        <v>14.5</v>
      </c>
      <c r="D311" s="26" t="str">
        <f t="shared" si="13"/>
        <v>B1</v>
      </c>
      <c r="E311" s="469"/>
      <c r="F311" s="397"/>
    </row>
    <row r="312" spans="1:6" ht="15.75" customHeight="1">
      <c r="A312" s="23">
        <v>4</v>
      </c>
      <c r="B312" s="24" t="s">
        <v>8</v>
      </c>
      <c r="C312" s="32">
        <v>19.5</v>
      </c>
      <c r="D312" s="26" t="str">
        <f t="shared" si="13"/>
        <v>A1</v>
      </c>
      <c r="E312" s="469"/>
      <c r="F312" s="397"/>
    </row>
    <row r="313" spans="1:6" ht="15.75" customHeight="1">
      <c r="A313" s="23">
        <v>5</v>
      </c>
      <c r="B313" s="24" t="s">
        <v>9</v>
      </c>
      <c r="C313" s="32">
        <v>17</v>
      </c>
      <c r="D313" s="26" t="str">
        <f t="shared" si="13"/>
        <v>A2</v>
      </c>
      <c r="E313" s="469"/>
      <c r="F313" s="397"/>
    </row>
    <row r="314" spans="1:6" ht="15.75" customHeight="1">
      <c r="A314" s="28"/>
      <c r="B314" s="26" t="s">
        <v>10</v>
      </c>
      <c r="C314" s="25">
        <f>SUM(C309:C313)</f>
        <v>90.5</v>
      </c>
      <c r="D314" s="26" t="str">
        <f>IF(C314&gt;=91,"A1",IF(C314&gt;=81,"A2",IF(C314&gt;=71,"B1",IF(C314&gt;=61,"B2",IF(C314&gt;=51,"C1",IF(C314&gt;=41,"C2",IF(C314&gt;=33,"D","E")))))))</f>
        <v>A2</v>
      </c>
      <c r="E314" s="469"/>
      <c r="F314" s="397"/>
    </row>
    <row r="315" spans="1:6" ht="15.75" customHeight="1">
      <c r="A315" s="28"/>
      <c r="B315" s="24"/>
      <c r="C315" s="26">
        <f>(C314/100)*100</f>
        <v>90.5</v>
      </c>
      <c r="D315" s="24"/>
      <c r="E315" s="398"/>
      <c r="F315" s="399"/>
    </row>
    <row r="316" spans="1:6" ht="15.75" customHeight="1">
      <c r="A316" s="483" t="s">
        <v>197</v>
      </c>
      <c r="B316" s="470" t="s">
        <v>68</v>
      </c>
      <c r="C316" s="397"/>
      <c r="D316" s="470" t="s">
        <v>69</v>
      </c>
      <c r="E316" s="469"/>
      <c r="F316" s="397"/>
    </row>
    <row r="317" spans="1:6" ht="15.75" customHeight="1">
      <c r="A317" s="419"/>
      <c r="B317" s="398"/>
      <c r="C317" s="399"/>
      <c r="D317" s="398"/>
      <c r="E317" s="398"/>
      <c r="F317" s="399"/>
    </row>
    <row r="318" spans="1:6" ht="15.75" customHeight="1">
      <c r="A318" s="29"/>
      <c r="B318" s="29"/>
      <c r="C318" s="29"/>
      <c r="D318" s="29"/>
      <c r="E318" s="29"/>
      <c r="F318" s="29"/>
    </row>
    <row r="319" spans="1:6" ht="15.75" customHeight="1">
      <c r="A319" s="29"/>
      <c r="B319" s="29"/>
      <c r="C319" s="29"/>
      <c r="D319" s="29"/>
      <c r="E319" s="466"/>
      <c r="F319" s="466"/>
    </row>
    <row r="320" spans="1:6" ht="15.75" customHeight="1">
      <c r="A320" s="29"/>
      <c r="B320" s="29"/>
      <c r="C320" s="29"/>
      <c r="D320" s="29"/>
      <c r="E320" s="29"/>
      <c r="F320" s="29"/>
    </row>
    <row r="321" spans="1:6" ht="15.75" customHeight="1">
      <c r="A321" s="13"/>
      <c r="B321" s="481" t="s">
        <v>49</v>
      </c>
      <c r="C321" s="381"/>
      <c r="D321" s="381"/>
      <c r="E321" s="381"/>
      <c r="F321" s="382"/>
    </row>
    <row r="322" spans="1:6" ht="15.75" customHeight="1">
      <c r="A322" s="14"/>
      <c r="B322" s="471" t="s">
        <v>50</v>
      </c>
      <c r="C322" s="384"/>
      <c r="D322" s="384"/>
      <c r="E322" s="384"/>
      <c r="F322" s="385"/>
    </row>
    <row r="323" spans="1:6" ht="15.75" customHeight="1">
      <c r="A323" s="14"/>
      <c r="B323" s="471" t="s">
        <v>51</v>
      </c>
      <c r="C323" s="384"/>
      <c r="D323" s="384"/>
      <c r="E323" s="384"/>
      <c r="F323" s="385"/>
    </row>
    <row r="324" spans="1:6" ht="15.75" customHeight="1">
      <c r="A324" s="14"/>
      <c r="B324" s="482" t="s">
        <v>52</v>
      </c>
      <c r="C324" s="384"/>
      <c r="D324" s="384"/>
      <c r="E324" s="384"/>
      <c r="F324" s="385"/>
    </row>
    <row r="325" spans="1:6" ht="15.75" customHeight="1">
      <c r="A325" s="14"/>
      <c r="B325" s="471" t="s">
        <v>207</v>
      </c>
      <c r="C325" s="384"/>
      <c r="D325" s="384"/>
      <c r="E325" s="384"/>
      <c r="F325" s="385"/>
    </row>
    <row r="326" spans="1:6" ht="15.75" customHeight="1">
      <c r="A326" s="472" t="s">
        <v>54</v>
      </c>
      <c r="B326" s="384"/>
      <c r="C326" s="384"/>
      <c r="D326" s="384"/>
      <c r="E326" s="384"/>
      <c r="F326" s="385"/>
    </row>
    <row r="327" spans="1:6" ht="15.75" customHeight="1">
      <c r="A327" s="17" t="s">
        <v>55</v>
      </c>
      <c r="B327" s="473" t="s">
        <v>56</v>
      </c>
      <c r="C327" s="385"/>
      <c r="D327" s="18" t="s">
        <v>57</v>
      </c>
      <c r="E327" s="474">
        <v>15</v>
      </c>
      <c r="F327" s="385"/>
    </row>
    <row r="328" spans="1:6" ht="15.75" customHeight="1">
      <c r="A328" s="17" t="s">
        <v>4</v>
      </c>
      <c r="B328" s="473" t="s">
        <v>27</v>
      </c>
      <c r="C328" s="385"/>
      <c r="D328" s="19"/>
      <c r="E328" s="475"/>
      <c r="F328" s="385"/>
    </row>
    <row r="329" spans="1:6" ht="15.75" customHeight="1">
      <c r="A329" s="17" t="s">
        <v>58</v>
      </c>
      <c r="B329" s="16">
        <v>1397</v>
      </c>
      <c r="C329" s="15"/>
      <c r="D329" s="19"/>
      <c r="E329" s="20"/>
      <c r="F329" s="15"/>
    </row>
    <row r="330" spans="1:6" ht="15.75" customHeight="1">
      <c r="A330" s="17" t="s">
        <v>59</v>
      </c>
      <c r="B330" s="476" t="s">
        <v>100</v>
      </c>
      <c r="C330" s="477"/>
      <c r="D330" s="19" t="s">
        <v>61</v>
      </c>
      <c r="E330" s="478" t="s">
        <v>101</v>
      </c>
      <c r="F330" s="479"/>
    </row>
    <row r="331" spans="1:6" ht="15.75" customHeight="1">
      <c r="A331" s="22" t="s">
        <v>63</v>
      </c>
      <c r="B331" s="19" t="s">
        <v>64</v>
      </c>
      <c r="C331" s="19" t="s">
        <v>65</v>
      </c>
      <c r="D331" s="19" t="s">
        <v>12</v>
      </c>
      <c r="E331" s="480" t="s">
        <v>66</v>
      </c>
      <c r="F331" s="385"/>
    </row>
    <row r="332" spans="1:6" ht="15.75" customHeight="1">
      <c r="A332" s="23">
        <v>1</v>
      </c>
      <c r="B332" s="24" t="s">
        <v>5</v>
      </c>
      <c r="C332" s="32">
        <v>19</v>
      </c>
      <c r="D332" s="26" t="str">
        <f t="shared" ref="D332:D336" si="14">IF(C332&gt;=18,"A1",IF(C332&gt;=16,"A2",IF(C332&gt;=14,"B1",IF(C332&gt;=12,"B2",IF(C332&gt;=10,"C1",IF(C332&gt;=8,"C2",IF(C332&gt;=6.5,"D","E")))))))</f>
        <v>A1</v>
      </c>
      <c r="E332" s="468" t="s">
        <v>198</v>
      </c>
      <c r="F332" s="397"/>
    </row>
    <row r="333" spans="1:6" ht="15.75" customHeight="1">
      <c r="A333" s="23">
        <v>2</v>
      </c>
      <c r="B333" s="24" t="s">
        <v>6</v>
      </c>
      <c r="C333" s="32">
        <v>19</v>
      </c>
      <c r="D333" s="26" t="str">
        <f t="shared" si="14"/>
        <v>A1</v>
      </c>
      <c r="E333" s="469"/>
      <c r="F333" s="397"/>
    </row>
    <row r="334" spans="1:6" ht="15.75" customHeight="1">
      <c r="A334" s="23">
        <v>3</v>
      </c>
      <c r="B334" s="24" t="s">
        <v>7</v>
      </c>
      <c r="C334" s="25">
        <v>17.5</v>
      </c>
      <c r="D334" s="26" t="str">
        <f t="shared" si="14"/>
        <v>A2</v>
      </c>
      <c r="E334" s="469"/>
      <c r="F334" s="397"/>
    </row>
    <row r="335" spans="1:6" ht="15.75" customHeight="1">
      <c r="A335" s="23">
        <v>4</v>
      </c>
      <c r="B335" s="24" t="s">
        <v>8</v>
      </c>
      <c r="C335" s="32">
        <v>20</v>
      </c>
      <c r="D335" s="26" t="str">
        <f t="shared" si="14"/>
        <v>A1</v>
      </c>
      <c r="E335" s="469"/>
      <c r="F335" s="397"/>
    </row>
    <row r="336" spans="1:6" ht="15.75" customHeight="1">
      <c r="A336" s="23">
        <v>5</v>
      </c>
      <c r="B336" s="24" t="s">
        <v>9</v>
      </c>
      <c r="C336" s="32">
        <v>18</v>
      </c>
      <c r="D336" s="26" t="str">
        <f t="shared" si="14"/>
        <v>A1</v>
      </c>
      <c r="E336" s="469"/>
      <c r="F336" s="397"/>
    </row>
    <row r="337" spans="1:6" ht="15.75" customHeight="1">
      <c r="A337" s="28"/>
      <c r="B337" s="26" t="s">
        <v>10</v>
      </c>
      <c r="C337" s="25">
        <f>SUM(C332:C336)</f>
        <v>93.5</v>
      </c>
      <c r="D337" s="26" t="str">
        <f>IF(C337&gt;=91,"A1",IF(C337&gt;=81,"A2",IF(C337&gt;=71,"B1",IF(C337&gt;=61,"B2",IF(C337&gt;=51,"C1",IF(C337&gt;=41,"C2",IF(C337&gt;=33,"D","E")))))))</f>
        <v>A1</v>
      </c>
      <c r="E337" s="469"/>
      <c r="F337" s="397"/>
    </row>
    <row r="338" spans="1:6" ht="15.75" customHeight="1">
      <c r="A338" s="28"/>
      <c r="B338" s="24"/>
      <c r="C338" s="26">
        <f>(C337/100)*100</f>
        <v>93.5</v>
      </c>
      <c r="D338" s="24"/>
      <c r="E338" s="398"/>
      <c r="F338" s="399"/>
    </row>
    <row r="339" spans="1:6" ht="15.75" customHeight="1">
      <c r="A339" s="483" t="s">
        <v>197</v>
      </c>
      <c r="B339" s="470" t="s">
        <v>68</v>
      </c>
      <c r="C339" s="397"/>
      <c r="D339" s="470" t="s">
        <v>69</v>
      </c>
      <c r="E339" s="469"/>
      <c r="F339" s="397"/>
    </row>
    <row r="340" spans="1:6" ht="15.75" customHeight="1">
      <c r="A340" s="419"/>
      <c r="B340" s="398"/>
      <c r="C340" s="399"/>
      <c r="D340" s="398"/>
      <c r="E340" s="398"/>
      <c r="F340" s="399"/>
    </row>
    <row r="341" spans="1:6" ht="15.75" customHeight="1">
      <c r="A341" s="29"/>
      <c r="B341" s="29"/>
      <c r="C341" s="29"/>
      <c r="D341" s="29"/>
      <c r="E341" s="29"/>
      <c r="F341" s="29"/>
    </row>
    <row r="342" spans="1:6" ht="15.75" customHeight="1">
      <c r="A342" s="29"/>
      <c r="B342" s="29"/>
      <c r="C342" s="29"/>
      <c r="D342" s="29"/>
      <c r="E342" s="466"/>
      <c r="F342" s="466"/>
    </row>
    <row r="343" spans="1:6" ht="15.75" customHeight="1">
      <c r="A343" s="29"/>
      <c r="B343" s="29"/>
      <c r="C343" s="29"/>
      <c r="D343" s="29"/>
      <c r="E343" s="29"/>
      <c r="F343" s="29"/>
    </row>
    <row r="344" spans="1:6" ht="15.75" customHeight="1">
      <c r="A344" s="13"/>
      <c r="B344" s="481" t="s">
        <v>49</v>
      </c>
      <c r="C344" s="381"/>
      <c r="D344" s="381"/>
      <c r="E344" s="381"/>
      <c r="F344" s="382"/>
    </row>
    <row r="345" spans="1:6" ht="15.75" customHeight="1">
      <c r="A345" s="14"/>
      <c r="B345" s="471" t="s">
        <v>50</v>
      </c>
      <c r="C345" s="384"/>
      <c r="D345" s="384"/>
      <c r="E345" s="384"/>
      <c r="F345" s="385"/>
    </row>
    <row r="346" spans="1:6" ht="15.75" customHeight="1">
      <c r="A346" s="14"/>
      <c r="B346" s="471" t="s">
        <v>51</v>
      </c>
      <c r="C346" s="384"/>
      <c r="D346" s="384"/>
      <c r="E346" s="384"/>
      <c r="F346" s="385"/>
    </row>
    <row r="347" spans="1:6" ht="15.75" customHeight="1">
      <c r="A347" s="14"/>
      <c r="B347" s="482" t="s">
        <v>52</v>
      </c>
      <c r="C347" s="384"/>
      <c r="D347" s="384"/>
      <c r="E347" s="384"/>
      <c r="F347" s="385"/>
    </row>
    <row r="348" spans="1:6" ht="15.75" customHeight="1">
      <c r="A348" s="14"/>
      <c r="B348" s="471" t="s">
        <v>207</v>
      </c>
      <c r="C348" s="384"/>
      <c r="D348" s="384"/>
      <c r="E348" s="384"/>
      <c r="F348" s="385"/>
    </row>
    <row r="349" spans="1:6" ht="15.75" customHeight="1">
      <c r="A349" s="472" t="s">
        <v>54</v>
      </c>
      <c r="B349" s="384"/>
      <c r="C349" s="384"/>
      <c r="D349" s="384"/>
      <c r="E349" s="384"/>
      <c r="F349" s="385"/>
    </row>
    <row r="350" spans="1:6" ht="15.75" customHeight="1">
      <c r="A350" s="17" t="s">
        <v>55</v>
      </c>
      <c r="B350" s="473" t="s">
        <v>56</v>
      </c>
      <c r="C350" s="385"/>
      <c r="D350" s="18" t="s">
        <v>57</v>
      </c>
      <c r="E350" s="474">
        <v>16</v>
      </c>
      <c r="F350" s="385"/>
    </row>
    <row r="351" spans="1:6" ht="15.75" customHeight="1">
      <c r="A351" s="17" t="s">
        <v>4</v>
      </c>
      <c r="B351" s="473" t="s">
        <v>28</v>
      </c>
      <c r="C351" s="385"/>
      <c r="D351" s="19"/>
      <c r="E351" s="475"/>
      <c r="F351" s="385"/>
    </row>
    <row r="352" spans="1:6" ht="15.75" customHeight="1">
      <c r="A352" s="17" t="s">
        <v>58</v>
      </c>
      <c r="B352" s="16">
        <v>1331</v>
      </c>
      <c r="C352" s="15"/>
      <c r="D352" s="19"/>
      <c r="E352" s="20"/>
      <c r="F352" s="15"/>
    </row>
    <row r="353" spans="1:6" ht="15.75" customHeight="1">
      <c r="A353" s="17" t="s">
        <v>59</v>
      </c>
      <c r="B353" s="476" t="s">
        <v>102</v>
      </c>
      <c r="C353" s="477"/>
      <c r="D353" s="19" t="s">
        <v>61</v>
      </c>
      <c r="E353" s="478" t="s">
        <v>103</v>
      </c>
      <c r="F353" s="479"/>
    </row>
    <row r="354" spans="1:6" ht="15.75" customHeight="1">
      <c r="A354" s="22" t="s">
        <v>63</v>
      </c>
      <c r="B354" s="19" t="s">
        <v>64</v>
      </c>
      <c r="C354" s="19" t="s">
        <v>65</v>
      </c>
      <c r="D354" s="19" t="s">
        <v>12</v>
      </c>
      <c r="E354" s="480" t="s">
        <v>66</v>
      </c>
      <c r="F354" s="385"/>
    </row>
    <row r="355" spans="1:6" ht="15.75" customHeight="1">
      <c r="A355" s="23">
        <v>1</v>
      </c>
      <c r="B355" s="24" t="s">
        <v>5</v>
      </c>
      <c r="C355" s="32">
        <v>11</v>
      </c>
      <c r="D355" s="26" t="str">
        <f t="shared" ref="D355:D359" si="15">IF(C355&gt;=18,"A1",IF(C355&gt;=16,"A2",IF(C355&gt;=14,"B1",IF(C355&gt;=12,"B2",IF(C355&gt;=10,"C1",IF(C355&gt;=8,"C2",IF(C355&gt;=6.5,"D","E")))))))</f>
        <v>C1</v>
      </c>
      <c r="E355" s="468" t="s">
        <v>208</v>
      </c>
      <c r="F355" s="397"/>
    </row>
    <row r="356" spans="1:6" ht="15.75" customHeight="1">
      <c r="A356" s="23">
        <v>2</v>
      </c>
      <c r="B356" s="24" t="s">
        <v>6</v>
      </c>
      <c r="C356" s="32">
        <v>9.5</v>
      </c>
      <c r="D356" s="26" t="str">
        <f t="shared" si="15"/>
        <v>C2</v>
      </c>
      <c r="E356" s="469"/>
      <c r="F356" s="397"/>
    </row>
    <row r="357" spans="1:6" ht="15.75" customHeight="1">
      <c r="A357" s="23">
        <v>3</v>
      </c>
      <c r="B357" s="24" t="s">
        <v>7</v>
      </c>
      <c r="C357" s="25">
        <v>10</v>
      </c>
      <c r="D357" s="26" t="str">
        <f t="shared" si="15"/>
        <v>C1</v>
      </c>
      <c r="E357" s="469"/>
      <c r="F357" s="397"/>
    </row>
    <row r="358" spans="1:6" ht="15.75" customHeight="1">
      <c r="A358" s="23">
        <v>4</v>
      </c>
      <c r="B358" s="24" t="s">
        <v>8</v>
      </c>
      <c r="C358" s="32">
        <v>12.5</v>
      </c>
      <c r="D358" s="26" t="str">
        <f t="shared" si="15"/>
        <v>B2</v>
      </c>
      <c r="E358" s="469"/>
      <c r="F358" s="397"/>
    </row>
    <row r="359" spans="1:6" ht="15.75" customHeight="1">
      <c r="A359" s="23">
        <v>5</v>
      </c>
      <c r="B359" s="24" t="s">
        <v>9</v>
      </c>
      <c r="C359" s="32">
        <v>7.5</v>
      </c>
      <c r="D359" s="26" t="str">
        <f t="shared" si="15"/>
        <v>D</v>
      </c>
      <c r="E359" s="469"/>
      <c r="F359" s="397"/>
    </row>
    <row r="360" spans="1:6" ht="15.75" customHeight="1">
      <c r="A360" s="28"/>
      <c r="B360" s="26" t="s">
        <v>10</v>
      </c>
      <c r="C360" s="25">
        <f>SUM(C355:C359)</f>
        <v>50.5</v>
      </c>
      <c r="D360" s="26" t="str">
        <f>IF(C360&gt;=91,"A1",IF(C360&gt;=81,"A2",IF(C360&gt;=71,"B1",IF(C360&gt;=61,"B2",IF(C360&gt;=51,"C1",IF(C360&gt;=41,"C2",IF(C360&gt;=33,"D","E")))))))</f>
        <v>C2</v>
      </c>
      <c r="E360" s="469"/>
      <c r="F360" s="397"/>
    </row>
    <row r="361" spans="1:6" ht="15.75" customHeight="1">
      <c r="A361" s="28"/>
      <c r="B361" s="24"/>
      <c r="C361" s="26">
        <f>(C360/100)*100</f>
        <v>50.5</v>
      </c>
      <c r="D361" s="24"/>
      <c r="E361" s="398"/>
      <c r="F361" s="399"/>
    </row>
    <row r="362" spans="1:6" ht="15.75" customHeight="1">
      <c r="A362" s="483" t="s">
        <v>197</v>
      </c>
      <c r="B362" s="470" t="s">
        <v>68</v>
      </c>
      <c r="C362" s="397"/>
      <c r="D362" s="470" t="s">
        <v>69</v>
      </c>
      <c r="E362" s="469"/>
      <c r="F362" s="397"/>
    </row>
    <row r="363" spans="1:6" ht="15.75" customHeight="1">
      <c r="A363" s="419"/>
      <c r="B363" s="398"/>
      <c r="C363" s="399"/>
      <c r="D363" s="398"/>
      <c r="E363" s="398"/>
      <c r="F363" s="399"/>
    </row>
    <row r="364" spans="1:6" ht="15.75" customHeight="1">
      <c r="A364" s="29"/>
      <c r="B364" s="29"/>
      <c r="C364" s="29"/>
      <c r="D364" s="29"/>
      <c r="E364" s="29"/>
      <c r="F364" s="29"/>
    </row>
    <row r="365" spans="1:6" ht="15.75" customHeight="1">
      <c r="A365" s="29"/>
      <c r="B365" s="29"/>
      <c r="C365" s="29"/>
      <c r="D365" s="29"/>
      <c r="E365" s="29"/>
      <c r="F365" s="29"/>
    </row>
    <row r="366" spans="1:6" ht="15.75" customHeight="1">
      <c r="A366" s="13"/>
      <c r="B366" s="481" t="s">
        <v>49</v>
      </c>
      <c r="C366" s="381"/>
      <c r="D366" s="381"/>
      <c r="E366" s="381"/>
      <c r="F366" s="382"/>
    </row>
    <row r="367" spans="1:6" ht="15.75" customHeight="1">
      <c r="A367" s="14"/>
      <c r="B367" s="471" t="s">
        <v>50</v>
      </c>
      <c r="C367" s="384"/>
      <c r="D367" s="384"/>
      <c r="E367" s="384"/>
      <c r="F367" s="385"/>
    </row>
    <row r="368" spans="1:6" ht="15.75" customHeight="1">
      <c r="A368" s="14"/>
      <c r="B368" s="471" t="s">
        <v>51</v>
      </c>
      <c r="C368" s="384"/>
      <c r="D368" s="384"/>
      <c r="E368" s="384"/>
      <c r="F368" s="385"/>
    </row>
    <row r="369" spans="1:6" ht="15.75" customHeight="1">
      <c r="A369" s="14"/>
      <c r="B369" s="482" t="s">
        <v>52</v>
      </c>
      <c r="C369" s="384"/>
      <c r="D369" s="384"/>
      <c r="E369" s="384"/>
      <c r="F369" s="385"/>
    </row>
    <row r="370" spans="1:6" ht="15.75" customHeight="1">
      <c r="A370" s="14"/>
      <c r="B370" s="471" t="s">
        <v>207</v>
      </c>
      <c r="C370" s="384"/>
      <c r="D370" s="384"/>
      <c r="E370" s="384"/>
      <c r="F370" s="385"/>
    </row>
    <row r="371" spans="1:6" ht="15.75" customHeight="1">
      <c r="A371" s="472" t="s">
        <v>54</v>
      </c>
      <c r="B371" s="384"/>
      <c r="C371" s="384"/>
      <c r="D371" s="384"/>
      <c r="E371" s="384"/>
      <c r="F371" s="385"/>
    </row>
    <row r="372" spans="1:6" ht="15.75" customHeight="1">
      <c r="A372" s="17" t="s">
        <v>55</v>
      </c>
      <c r="B372" s="473" t="s">
        <v>56</v>
      </c>
      <c r="C372" s="385"/>
      <c r="D372" s="18" t="s">
        <v>57</v>
      </c>
      <c r="E372" s="474">
        <v>17</v>
      </c>
      <c r="F372" s="385"/>
    </row>
    <row r="373" spans="1:6" ht="15.75" customHeight="1">
      <c r="A373" s="17" t="s">
        <v>4</v>
      </c>
      <c r="B373" s="473" t="s">
        <v>29</v>
      </c>
      <c r="C373" s="385"/>
      <c r="D373" s="19"/>
      <c r="E373" s="475"/>
      <c r="F373" s="385"/>
    </row>
    <row r="374" spans="1:6" ht="15.75" customHeight="1">
      <c r="A374" s="17" t="s">
        <v>58</v>
      </c>
      <c r="B374" s="16">
        <v>1393</v>
      </c>
      <c r="C374" s="15"/>
      <c r="D374" s="19"/>
      <c r="E374" s="20"/>
      <c r="F374" s="15"/>
    </row>
    <row r="375" spans="1:6" ht="15.75" customHeight="1">
      <c r="A375" s="17" t="s">
        <v>59</v>
      </c>
      <c r="B375" s="476" t="s">
        <v>104</v>
      </c>
      <c r="C375" s="477"/>
      <c r="D375" s="19" t="s">
        <v>61</v>
      </c>
      <c r="E375" s="478" t="s">
        <v>105</v>
      </c>
      <c r="F375" s="479"/>
    </row>
    <row r="376" spans="1:6" ht="15.75" customHeight="1">
      <c r="A376" s="22" t="s">
        <v>63</v>
      </c>
      <c r="B376" s="19" t="s">
        <v>64</v>
      </c>
      <c r="C376" s="19" t="s">
        <v>65</v>
      </c>
      <c r="D376" s="19" t="s">
        <v>12</v>
      </c>
      <c r="E376" s="480" t="s">
        <v>66</v>
      </c>
      <c r="F376" s="385"/>
    </row>
    <row r="377" spans="1:6" ht="15.75" customHeight="1">
      <c r="A377" s="23">
        <v>1</v>
      </c>
      <c r="B377" s="24" t="s">
        <v>5</v>
      </c>
      <c r="C377" s="32">
        <v>13.5</v>
      </c>
      <c r="D377" s="26" t="str">
        <f t="shared" ref="D377:D381" si="16">IF(C377&gt;=18,"A1",IF(C377&gt;=16,"A2",IF(C377&gt;=14,"B1",IF(C377&gt;=12,"B2",IF(C377&gt;=10,"C1",IF(C377&gt;=8,"C2",IF(C377&gt;=6.5,"D","E")))))))</f>
        <v>B2</v>
      </c>
      <c r="E377" s="468" t="s">
        <v>201</v>
      </c>
      <c r="F377" s="397"/>
    </row>
    <row r="378" spans="1:6" ht="15.75" customHeight="1">
      <c r="A378" s="23">
        <v>2</v>
      </c>
      <c r="B378" s="24" t="s">
        <v>6</v>
      </c>
      <c r="C378" s="32">
        <v>16</v>
      </c>
      <c r="D378" s="26" t="str">
        <f t="shared" si="16"/>
        <v>A2</v>
      </c>
      <c r="E378" s="469"/>
      <c r="F378" s="397"/>
    </row>
    <row r="379" spans="1:6" ht="15.75" customHeight="1">
      <c r="A379" s="23">
        <v>3</v>
      </c>
      <c r="B379" s="24" t="s">
        <v>7</v>
      </c>
      <c r="C379" s="25">
        <v>14.5</v>
      </c>
      <c r="D379" s="26" t="str">
        <f t="shared" si="16"/>
        <v>B1</v>
      </c>
      <c r="E379" s="469"/>
      <c r="F379" s="397"/>
    </row>
    <row r="380" spans="1:6" ht="15.75" customHeight="1">
      <c r="A380" s="23">
        <v>4</v>
      </c>
      <c r="B380" s="24" t="s">
        <v>8</v>
      </c>
      <c r="C380" s="32">
        <v>17.5</v>
      </c>
      <c r="D380" s="26" t="str">
        <f t="shared" si="16"/>
        <v>A2</v>
      </c>
      <c r="E380" s="469"/>
      <c r="F380" s="397"/>
    </row>
    <row r="381" spans="1:6" ht="15.75" customHeight="1">
      <c r="A381" s="23">
        <v>5</v>
      </c>
      <c r="B381" s="24" t="s">
        <v>9</v>
      </c>
      <c r="C381" s="32">
        <v>14</v>
      </c>
      <c r="D381" s="26" t="str">
        <f t="shared" si="16"/>
        <v>B1</v>
      </c>
      <c r="E381" s="469"/>
      <c r="F381" s="397"/>
    </row>
    <row r="382" spans="1:6" ht="15.75" customHeight="1">
      <c r="A382" s="28"/>
      <c r="B382" s="26" t="s">
        <v>10</v>
      </c>
      <c r="C382" s="25">
        <f>SUM(C377:C381)</f>
        <v>75.5</v>
      </c>
      <c r="D382" s="26" t="str">
        <f>IF(C382&gt;=91,"A1",IF(C382&gt;=81,"A2",IF(C382&gt;=71,"B1",IF(C382&gt;=61,"B2",IF(C382&gt;=51,"C1",IF(C382&gt;=41,"C2",IF(C382&gt;=33,"D","E")))))))</f>
        <v>B1</v>
      </c>
      <c r="E382" s="469"/>
      <c r="F382" s="397"/>
    </row>
    <row r="383" spans="1:6" ht="15.75" customHeight="1">
      <c r="A383" s="28"/>
      <c r="B383" s="24"/>
      <c r="C383" s="26">
        <f>(C382/100)*100</f>
        <v>75.5</v>
      </c>
      <c r="D383" s="24"/>
      <c r="E383" s="398"/>
      <c r="F383" s="399"/>
    </row>
    <row r="384" spans="1:6" ht="15.75" customHeight="1">
      <c r="A384" s="483" t="s">
        <v>197</v>
      </c>
      <c r="B384" s="470" t="s">
        <v>68</v>
      </c>
      <c r="C384" s="397"/>
      <c r="D384" s="470" t="s">
        <v>69</v>
      </c>
      <c r="E384" s="469"/>
      <c r="F384" s="397"/>
    </row>
    <row r="385" spans="1:6" ht="15.75" customHeight="1">
      <c r="A385" s="419"/>
      <c r="B385" s="398"/>
      <c r="C385" s="399"/>
      <c r="D385" s="398"/>
      <c r="E385" s="398"/>
      <c r="F385" s="399"/>
    </row>
    <row r="386" spans="1:6" ht="15.75" customHeight="1">
      <c r="A386" s="29"/>
      <c r="B386" s="29"/>
      <c r="C386" s="29"/>
      <c r="D386" s="29"/>
      <c r="E386" s="29"/>
      <c r="F386" s="29"/>
    </row>
    <row r="387" spans="1:6" ht="15.75" customHeight="1">
      <c r="A387" s="29"/>
      <c r="B387" s="29"/>
      <c r="C387" s="29"/>
      <c r="D387" s="29"/>
      <c r="E387" s="466"/>
      <c r="F387" s="466"/>
    </row>
    <row r="388" spans="1:6" ht="15.75" customHeight="1">
      <c r="A388" s="29"/>
      <c r="B388" s="29"/>
      <c r="C388" s="29"/>
      <c r="D388" s="29"/>
      <c r="E388" s="29"/>
      <c r="F388" s="29"/>
    </row>
    <row r="389" spans="1:6" ht="15.75" customHeight="1">
      <c r="A389" s="13"/>
      <c r="B389" s="481" t="s">
        <v>49</v>
      </c>
      <c r="C389" s="381"/>
      <c r="D389" s="381"/>
      <c r="E389" s="381"/>
      <c r="F389" s="382"/>
    </row>
    <row r="390" spans="1:6" ht="15.75" customHeight="1">
      <c r="A390" s="14"/>
      <c r="B390" s="471" t="s">
        <v>50</v>
      </c>
      <c r="C390" s="384"/>
      <c r="D390" s="384"/>
      <c r="E390" s="384"/>
      <c r="F390" s="385"/>
    </row>
    <row r="391" spans="1:6" ht="15.75" customHeight="1">
      <c r="A391" s="14"/>
      <c r="B391" s="471" t="s">
        <v>51</v>
      </c>
      <c r="C391" s="384"/>
      <c r="D391" s="384"/>
      <c r="E391" s="384"/>
      <c r="F391" s="385"/>
    </row>
    <row r="392" spans="1:6" ht="15.75" customHeight="1">
      <c r="A392" s="14"/>
      <c r="B392" s="482" t="s">
        <v>52</v>
      </c>
      <c r="C392" s="384"/>
      <c r="D392" s="384"/>
      <c r="E392" s="384"/>
      <c r="F392" s="385"/>
    </row>
    <row r="393" spans="1:6" ht="15.75" customHeight="1">
      <c r="A393" s="14"/>
      <c r="B393" s="471" t="s">
        <v>207</v>
      </c>
      <c r="C393" s="384"/>
      <c r="D393" s="384"/>
      <c r="E393" s="384"/>
      <c r="F393" s="385"/>
    </row>
    <row r="394" spans="1:6" ht="15.75" customHeight="1">
      <c r="A394" s="472" t="s">
        <v>54</v>
      </c>
      <c r="B394" s="384"/>
      <c r="C394" s="384"/>
      <c r="D394" s="384"/>
      <c r="E394" s="384"/>
      <c r="F394" s="385"/>
    </row>
    <row r="395" spans="1:6" ht="15.75" customHeight="1">
      <c r="A395" s="17" t="s">
        <v>55</v>
      </c>
      <c r="B395" s="473" t="s">
        <v>56</v>
      </c>
      <c r="C395" s="385"/>
      <c r="D395" s="18" t="s">
        <v>57</v>
      </c>
      <c r="E395" s="474">
        <v>18</v>
      </c>
      <c r="F395" s="385"/>
    </row>
    <row r="396" spans="1:6" ht="15.75" customHeight="1">
      <c r="A396" s="17" t="s">
        <v>4</v>
      </c>
      <c r="B396" s="473" t="s">
        <v>30</v>
      </c>
      <c r="C396" s="385"/>
      <c r="D396" s="19"/>
      <c r="E396" s="475"/>
      <c r="F396" s="385"/>
    </row>
    <row r="397" spans="1:6" ht="15.75" customHeight="1">
      <c r="A397" s="17" t="s">
        <v>58</v>
      </c>
      <c r="B397" s="16">
        <v>1419</v>
      </c>
      <c r="C397" s="15"/>
      <c r="D397" s="19"/>
      <c r="E397" s="20"/>
      <c r="F397" s="15"/>
    </row>
    <row r="398" spans="1:6" ht="15.75" customHeight="1">
      <c r="A398" s="17" t="s">
        <v>59</v>
      </c>
      <c r="B398" s="476" t="s">
        <v>106</v>
      </c>
      <c r="C398" s="477"/>
      <c r="D398" s="19" t="s">
        <v>61</v>
      </c>
      <c r="E398" s="478" t="s">
        <v>107</v>
      </c>
      <c r="F398" s="479"/>
    </row>
    <row r="399" spans="1:6" ht="15.75" customHeight="1">
      <c r="A399" s="22" t="s">
        <v>63</v>
      </c>
      <c r="B399" s="19" t="s">
        <v>64</v>
      </c>
      <c r="C399" s="19" t="s">
        <v>65</v>
      </c>
      <c r="D399" s="19" t="s">
        <v>12</v>
      </c>
      <c r="E399" s="480" t="s">
        <v>66</v>
      </c>
      <c r="F399" s="385"/>
    </row>
    <row r="400" spans="1:6" ht="15.75" customHeight="1">
      <c r="A400" s="23">
        <v>1</v>
      </c>
      <c r="B400" s="24" t="s">
        <v>5</v>
      </c>
      <c r="C400" s="32">
        <v>17.5</v>
      </c>
      <c r="D400" s="26" t="str">
        <f t="shared" ref="D400:D404" si="17">IF(C400&gt;=18,"A1",IF(C400&gt;=16,"A2",IF(C400&gt;=14,"B1",IF(C400&gt;=12,"B2",IF(C400&gt;=10,"C1",IF(C400&gt;=8,"C2",IF(C400&gt;=6.5,"D","E")))))))</f>
        <v>A2</v>
      </c>
      <c r="E400" s="468" t="s">
        <v>202</v>
      </c>
      <c r="F400" s="397"/>
    </row>
    <row r="401" spans="1:6" ht="15.75" customHeight="1">
      <c r="A401" s="23">
        <v>2</v>
      </c>
      <c r="B401" s="24" t="s">
        <v>6</v>
      </c>
      <c r="C401" s="32">
        <v>15</v>
      </c>
      <c r="D401" s="26" t="str">
        <f t="shared" si="17"/>
        <v>B1</v>
      </c>
      <c r="E401" s="469"/>
      <c r="F401" s="397"/>
    </row>
    <row r="402" spans="1:6" ht="15.75" customHeight="1">
      <c r="A402" s="23">
        <v>3</v>
      </c>
      <c r="B402" s="24" t="s">
        <v>7</v>
      </c>
      <c r="C402" s="25">
        <v>14.5</v>
      </c>
      <c r="D402" s="26" t="str">
        <f t="shared" si="17"/>
        <v>B1</v>
      </c>
      <c r="E402" s="469"/>
      <c r="F402" s="397"/>
    </row>
    <row r="403" spans="1:6" ht="15.75" customHeight="1">
      <c r="A403" s="23">
        <v>4</v>
      </c>
      <c r="B403" s="24" t="s">
        <v>8</v>
      </c>
      <c r="C403" s="32">
        <v>15</v>
      </c>
      <c r="D403" s="26" t="str">
        <f t="shared" si="17"/>
        <v>B1</v>
      </c>
      <c r="E403" s="469"/>
      <c r="F403" s="397"/>
    </row>
    <row r="404" spans="1:6" ht="15.75" customHeight="1">
      <c r="A404" s="23">
        <v>5</v>
      </c>
      <c r="B404" s="24" t="s">
        <v>9</v>
      </c>
      <c r="C404" s="32">
        <v>19</v>
      </c>
      <c r="D404" s="26" t="str">
        <f t="shared" si="17"/>
        <v>A1</v>
      </c>
      <c r="E404" s="469"/>
      <c r="F404" s="397"/>
    </row>
    <row r="405" spans="1:6" ht="15.75" customHeight="1">
      <c r="A405" s="28"/>
      <c r="B405" s="26" t="s">
        <v>10</v>
      </c>
      <c r="C405" s="25">
        <f>SUM(C400:C404)</f>
        <v>81</v>
      </c>
      <c r="D405" s="26" t="str">
        <f>IF(C405&gt;=91,"A1",IF(C405&gt;=81,"A2",IF(C405&gt;=71,"B1",IF(C405&gt;=61,"B2",IF(C405&gt;=51,"C1",IF(C405&gt;=41,"C2",IF(C405&gt;=33,"D","E")))))))</f>
        <v>A2</v>
      </c>
      <c r="E405" s="469"/>
      <c r="F405" s="397"/>
    </row>
    <row r="406" spans="1:6" ht="15.75" customHeight="1">
      <c r="A406" s="28"/>
      <c r="B406" s="24"/>
      <c r="C406" s="26">
        <f>(C405/100)*100</f>
        <v>81</v>
      </c>
      <c r="D406" s="24"/>
      <c r="E406" s="398"/>
      <c r="F406" s="399"/>
    </row>
    <row r="407" spans="1:6" ht="15.75" customHeight="1">
      <c r="A407" s="483" t="s">
        <v>197</v>
      </c>
      <c r="B407" s="470" t="s">
        <v>68</v>
      </c>
      <c r="C407" s="397"/>
      <c r="D407" s="470" t="s">
        <v>69</v>
      </c>
      <c r="E407" s="469"/>
      <c r="F407" s="397"/>
    </row>
    <row r="408" spans="1:6" ht="15.75" customHeight="1">
      <c r="A408" s="419"/>
      <c r="B408" s="398"/>
      <c r="C408" s="399"/>
      <c r="D408" s="398"/>
      <c r="E408" s="398"/>
      <c r="F408" s="399"/>
    </row>
    <row r="409" spans="1:6" ht="15.75" customHeight="1">
      <c r="A409" s="29"/>
      <c r="B409" s="29"/>
      <c r="C409" s="29"/>
      <c r="D409" s="29"/>
      <c r="E409" s="29"/>
      <c r="F409" s="29"/>
    </row>
    <row r="410" spans="1:6" ht="15.75" customHeight="1">
      <c r="A410" s="29"/>
      <c r="B410" s="29"/>
      <c r="C410" s="29"/>
      <c r="D410" s="29"/>
      <c r="E410" s="29"/>
      <c r="F410" s="29"/>
    </row>
    <row r="411" spans="1:6" ht="15.75" customHeight="1">
      <c r="A411" s="13"/>
      <c r="B411" s="481" t="s">
        <v>49</v>
      </c>
      <c r="C411" s="381"/>
      <c r="D411" s="381"/>
      <c r="E411" s="381"/>
      <c r="F411" s="382"/>
    </row>
    <row r="412" spans="1:6" ht="15.75" customHeight="1">
      <c r="A412" s="14"/>
      <c r="B412" s="471" t="s">
        <v>50</v>
      </c>
      <c r="C412" s="384"/>
      <c r="D412" s="384"/>
      <c r="E412" s="384"/>
      <c r="F412" s="385"/>
    </row>
    <row r="413" spans="1:6" ht="15.75" customHeight="1">
      <c r="A413" s="14"/>
      <c r="B413" s="471" t="s">
        <v>51</v>
      </c>
      <c r="C413" s="384"/>
      <c r="D413" s="384"/>
      <c r="E413" s="384"/>
      <c r="F413" s="385"/>
    </row>
    <row r="414" spans="1:6" ht="15.75" customHeight="1">
      <c r="A414" s="14"/>
      <c r="B414" s="482" t="s">
        <v>52</v>
      </c>
      <c r="C414" s="384"/>
      <c r="D414" s="384"/>
      <c r="E414" s="384"/>
      <c r="F414" s="385"/>
    </row>
    <row r="415" spans="1:6" ht="15.75" customHeight="1">
      <c r="A415" s="14"/>
      <c r="B415" s="471" t="s">
        <v>207</v>
      </c>
      <c r="C415" s="384"/>
      <c r="D415" s="384"/>
      <c r="E415" s="384"/>
      <c r="F415" s="385"/>
    </row>
    <row r="416" spans="1:6" ht="15.75" customHeight="1">
      <c r="A416" s="472" t="s">
        <v>54</v>
      </c>
      <c r="B416" s="384"/>
      <c r="C416" s="384"/>
      <c r="D416" s="384"/>
      <c r="E416" s="384"/>
      <c r="F416" s="385"/>
    </row>
    <row r="417" spans="1:6" ht="15.75" customHeight="1">
      <c r="A417" s="17" t="s">
        <v>55</v>
      </c>
      <c r="B417" s="473" t="s">
        <v>56</v>
      </c>
      <c r="C417" s="385"/>
      <c r="D417" s="18" t="s">
        <v>57</v>
      </c>
      <c r="E417" s="474">
        <v>19</v>
      </c>
      <c r="F417" s="385"/>
    </row>
    <row r="418" spans="1:6" ht="15.75" customHeight="1">
      <c r="A418" s="17" t="s">
        <v>4</v>
      </c>
      <c r="B418" s="473" t="s">
        <v>154</v>
      </c>
      <c r="C418" s="385"/>
      <c r="D418" s="19"/>
      <c r="E418" s="475"/>
      <c r="F418" s="385"/>
    </row>
    <row r="419" spans="1:6" ht="15.75" customHeight="1">
      <c r="A419" s="17" t="s">
        <v>58</v>
      </c>
      <c r="B419" s="16">
        <v>1411</v>
      </c>
      <c r="C419" s="15"/>
      <c r="D419" s="19"/>
      <c r="E419" s="20"/>
      <c r="F419" s="15"/>
    </row>
    <row r="420" spans="1:6" ht="15.75" customHeight="1">
      <c r="A420" s="17" t="s">
        <v>59</v>
      </c>
      <c r="B420" s="476" t="s">
        <v>155</v>
      </c>
      <c r="C420" s="477"/>
      <c r="D420" s="19" t="s">
        <v>61</v>
      </c>
      <c r="E420" s="478" t="s">
        <v>109</v>
      </c>
      <c r="F420" s="479"/>
    </row>
    <row r="421" spans="1:6" ht="15.75" customHeight="1">
      <c r="A421" s="22" t="s">
        <v>63</v>
      </c>
      <c r="B421" s="19" t="s">
        <v>64</v>
      </c>
      <c r="C421" s="19" t="s">
        <v>65</v>
      </c>
      <c r="D421" s="19" t="s">
        <v>12</v>
      </c>
      <c r="E421" s="480" t="s">
        <v>66</v>
      </c>
      <c r="F421" s="385"/>
    </row>
    <row r="422" spans="1:6" ht="15.75" customHeight="1">
      <c r="A422" s="23">
        <v>1</v>
      </c>
      <c r="B422" s="24" t="s">
        <v>5</v>
      </c>
      <c r="C422" s="32">
        <v>19</v>
      </c>
      <c r="D422" s="26" t="str">
        <f t="shared" ref="D422:D426" si="18">IF(C422&gt;=18,"A1",IF(C422&gt;=16,"A2",IF(C422&gt;=14,"B1",IF(C422&gt;=12,"B2",IF(C422&gt;=10,"C1",IF(C422&gt;=8,"C2",IF(C422&gt;=6.5,"D","E")))))))</f>
        <v>A1</v>
      </c>
      <c r="E422" s="468" t="s">
        <v>198</v>
      </c>
      <c r="F422" s="397"/>
    </row>
    <row r="423" spans="1:6" ht="15.75" customHeight="1">
      <c r="A423" s="23">
        <v>2</v>
      </c>
      <c r="B423" s="24" t="s">
        <v>6</v>
      </c>
      <c r="C423" s="32">
        <v>18</v>
      </c>
      <c r="D423" s="26" t="str">
        <f t="shared" si="18"/>
        <v>A1</v>
      </c>
      <c r="E423" s="469"/>
      <c r="F423" s="397"/>
    </row>
    <row r="424" spans="1:6" ht="15.75" customHeight="1">
      <c r="A424" s="23">
        <v>3</v>
      </c>
      <c r="B424" s="24" t="s">
        <v>7</v>
      </c>
      <c r="C424" s="25">
        <v>18</v>
      </c>
      <c r="D424" s="26" t="str">
        <f t="shared" si="18"/>
        <v>A1</v>
      </c>
      <c r="E424" s="469"/>
      <c r="F424" s="397"/>
    </row>
    <row r="425" spans="1:6" ht="15.75" customHeight="1">
      <c r="A425" s="23">
        <v>4</v>
      </c>
      <c r="B425" s="24" t="s">
        <v>8</v>
      </c>
      <c r="C425" s="32">
        <v>19</v>
      </c>
      <c r="D425" s="26" t="str">
        <f t="shared" si="18"/>
        <v>A1</v>
      </c>
      <c r="E425" s="469"/>
      <c r="F425" s="397"/>
    </row>
    <row r="426" spans="1:6" ht="15.75" customHeight="1">
      <c r="A426" s="23">
        <v>5</v>
      </c>
      <c r="B426" s="24" t="s">
        <v>9</v>
      </c>
      <c r="C426" s="32">
        <v>20</v>
      </c>
      <c r="D426" s="26" t="str">
        <f t="shared" si="18"/>
        <v>A1</v>
      </c>
      <c r="E426" s="469"/>
      <c r="F426" s="397"/>
    </row>
    <row r="427" spans="1:6" ht="15.75" customHeight="1">
      <c r="A427" s="28"/>
      <c r="B427" s="26" t="s">
        <v>10</v>
      </c>
      <c r="C427" s="25">
        <f>SUM(C422:C426)</f>
        <v>94</v>
      </c>
      <c r="D427" s="26" t="str">
        <f>IF(C427&gt;=91,"A1",IF(C427&gt;=81,"A2",IF(C427&gt;=71,"B1",IF(C427&gt;=61,"B2",IF(C427&gt;=51,"C1",IF(C427&gt;=41,"C2",IF(C427&gt;=33,"D","E")))))))</f>
        <v>A1</v>
      </c>
      <c r="E427" s="469"/>
      <c r="F427" s="397"/>
    </row>
    <row r="428" spans="1:6" ht="15.75" customHeight="1">
      <c r="A428" s="28"/>
      <c r="B428" s="24"/>
      <c r="C428" s="26">
        <f>(C427/100)*100</f>
        <v>94</v>
      </c>
      <c r="D428" s="24"/>
      <c r="E428" s="398"/>
      <c r="F428" s="399"/>
    </row>
    <row r="429" spans="1:6" ht="15.75" customHeight="1">
      <c r="A429" s="483" t="s">
        <v>197</v>
      </c>
      <c r="B429" s="470" t="s">
        <v>68</v>
      </c>
      <c r="C429" s="397"/>
      <c r="D429" s="470" t="s">
        <v>69</v>
      </c>
      <c r="E429" s="469"/>
      <c r="F429" s="397"/>
    </row>
    <row r="430" spans="1:6" ht="15.75" customHeight="1">
      <c r="A430" s="419"/>
      <c r="B430" s="398"/>
      <c r="C430" s="399"/>
      <c r="D430" s="398"/>
      <c r="E430" s="398"/>
      <c r="F430" s="399"/>
    </row>
    <row r="431" spans="1:6" ht="15.75" customHeight="1">
      <c r="A431" s="29"/>
      <c r="B431" s="29"/>
      <c r="C431" s="29"/>
      <c r="D431" s="29"/>
      <c r="E431" s="29"/>
      <c r="F431" s="29"/>
    </row>
    <row r="432" spans="1:6" ht="15.75" customHeight="1">
      <c r="A432" s="29"/>
      <c r="B432" s="29"/>
      <c r="C432" s="29"/>
      <c r="D432" s="29"/>
      <c r="E432" s="466"/>
      <c r="F432" s="466"/>
    </row>
    <row r="433" spans="1:6" ht="15.75" customHeight="1">
      <c r="A433" s="29"/>
      <c r="B433" s="29"/>
      <c r="C433" s="29"/>
      <c r="D433" s="29"/>
      <c r="E433" s="29"/>
      <c r="F433" s="29"/>
    </row>
    <row r="434" spans="1:6" ht="15.75" customHeight="1">
      <c r="A434" s="13"/>
      <c r="B434" s="481" t="s">
        <v>49</v>
      </c>
      <c r="C434" s="381"/>
      <c r="D434" s="381"/>
      <c r="E434" s="381"/>
      <c r="F434" s="382"/>
    </row>
    <row r="435" spans="1:6" ht="15.75" customHeight="1">
      <c r="A435" s="14"/>
      <c r="B435" s="471" t="s">
        <v>50</v>
      </c>
      <c r="C435" s="384"/>
      <c r="D435" s="384"/>
      <c r="E435" s="384"/>
      <c r="F435" s="385"/>
    </row>
    <row r="436" spans="1:6" ht="15.75" customHeight="1">
      <c r="A436" s="14"/>
      <c r="B436" s="471" t="s">
        <v>51</v>
      </c>
      <c r="C436" s="384"/>
      <c r="D436" s="384"/>
      <c r="E436" s="384"/>
      <c r="F436" s="385"/>
    </row>
    <row r="437" spans="1:6" ht="15.75" customHeight="1">
      <c r="A437" s="14"/>
      <c r="B437" s="482" t="s">
        <v>52</v>
      </c>
      <c r="C437" s="384"/>
      <c r="D437" s="384"/>
      <c r="E437" s="384"/>
      <c r="F437" s="385"/>
    </row>
    <row r="438" spans="1:6" ht="15.75" customHeight="1">
      <c r="A438" s="14"/>
      <c r="B438" s="471" t="s">
        <v>207</v>
      </c>
      <c r="C438" s="384"/>
      <c r="D438" s="384"/>
      <c r="E438" s="384"/>
      <c r="F438" s="385"/>
    </row>
    <row r="439" spans="1:6" ht="15.75" customHeight="1">
      <c r="A439" s="472" t="s">
        <v>54</v>
      </c>
      <c r="B439" s="384"/>
      <c r="C439" s="384"/>
      <c r="D439" s="384"/>
      <c r="E439" s="384"/>
      <c r="F439" s="385"/>
    </row>
    <row r="440" spans="1:6" ht="15.75" customHeight="1">
      <c r="A440" s="17" t="s">
        <v>55</v>
      </c>
      <c r="B440" s="473" t="s">
        <v>56</v>
      </c>
      <c r="C440" s="385"/>
      <c r="D440" s="18" t="s">
        <v>57</v>
      </c>
      <c r="E440" s="474">
        <v>20</v>
      </c>
      <c r="F440" s="385"/>
    </row>
    <row r="441" spans="1:6" ht="15.75" customHeight="1">
      <c r="A441" s="17" t="s">
        <v>4</v>
      </c>
      <c r="B441" s="473" t="s">
        <v>110</v>
      </c>
      <c r="C441" s="385"/>
      <c r="D441" s="19"/>
      <c r="E441" s="475"/>
      <c r="F441" s="385"/>
    </row>
    <row r="442" spans="1:6" ht="15.75" customHeight="1">
      <c r="A442" s="17" t="s">
        <v>58</v>
      </c>
      <c r="B442" s="16">
        <v>1402</v>
      </c>
      <c r="C442" s="15"/>
      <c r="D442" s="19"/>
      <c r="E442" s="20"/>
      <c r="F442" s="15"/>
    </row>
    <row r="443" spans="1:6" ht="15.75" customHeight="1">
      <c r="A443" s="17" t="s">
        <v>59</v>
      </c>
      <c r="B443" s="476" t="s">
        <v>111</v>
      </c>
      <c r="C443" s="477"/>
      <c r="D443" s="19" t="s">
        <v>61</v>
      </c>
      <c r="E443" s="478" t="s">
        <v>112</v>
      </c>
      <c r="F443" s="479"/>
    </row>
    <row r="444" spans="1:6" ht="15.75" customHeight="1">
      <c r="A444" s="22" t="s">
        <v>63</v>
      </c>
      <c r="B444" s="19" t="s">
        <v>64</v>
      </c>
      <c r="C444" s="19" t="s">
        <v>65</v>
      </c>
      <c r="D444" s="19" t="s">
        <v>12</v>
      </c>
      <c r="E444" s="480" t="s">
        <v>66</v>
      </c>
      <c r="F444" s="385"/>
    </row>
    <row r="445" spans="1:6" ht="15.75" customHeight="1">
      <c r="A445" s="23">
        <v>1</v>
      </c>
      <c r="B445" s="24" t="s">
        <v>5</v>
      </c>
      <c r="C445" s="32">
        <v>17</v>
      </c>
      <c r="D445" s="26" t="str">
        <f t="shared" ref="D445:D449" si="19">IF(C445&gt;=18,"A1",IF(C445&gt;=16,"A2",IF(C445&gt;=14,"B1",IF(C445&gt;=12,"B2",IF(C445&gt;=10,"C1",IF(C445&gt;=8,"C2",IF(C445&gt;=6.5,"D","E")))))))</f>
        <v>A2</v>
      </c>
      <c r="E445" s="468" t="s">
        <v>201</v>
      </c>
      <c r="F445" s="397"/>
    </row>
    <row r="446" spans="1:6" ht="15.75" customHeight="1">
      <c r="A446" s="23">
        <v>2</v>
      </c>
      <c r="B446" s="24" t="s">
        <v>6</v>
      </c>
      <c r="C446" s="32">
        <v>16</v>
      </c>
      <c r="D446" s="26" t="str">
        <f t="shared" si="19"/>
        <v>A2</v>
      </c>
      <c r="E446" s="469"/>
      <c r="F446" s="397"/>
    </row>
    <row r="447" spans="1:6" ht="15.75" customHeight="1">
      <c r="A447" s="23">
        <v>3</v>
      </c>
      <c r="B447" s="24" t="s">
        <v>7</v>
      </c>
      <c r="C447" s="25">
        <v>15</v>
      </c>
      <c r="D447" s="26" t="str">
        <f t="shared" si="19"/>
        <v>B1</v>
      </c>
      <c r="E447" s="469"/>
      <c r="F447" s="397"/>
    </row>
    <row r="448" spans="1:6" ht="15.75" customHeight="1">
      <c r="A448" s="23">
        <v>4</v>
      </c>
      <c r="B448" s="24" t="s">
        <v>8</v>
      </c>
      <c r="C448" s="32">
        <v>14.5</v>
      </c>
      <c r="D448" s="26" t="str">
        <f t="shared" si="19"/>
        <v>B1</v>
      </c>
      <c r="E448" s="469"/>
      <c r="F448" s="397"/>
    </row>
    <row r="449" spans="1:6" ht="15.75" customHeight="1">
      <c r="A449" s="23">
        <v>5</v>
      </c>
      <c r="B449" s="24" t="s">
        <v>9</v>
      </c>
      <c r="C449" s="32">
        <v>14.5</v>
      </c>
      <c r="D449" s="26" t="str">
        <f t="shared" si="19"/>
        <v>B1</v>
      </c>
      <c r="E449" s="469"/>
      <c r="F449" s="397"/>
    </row>
    <row r="450" spans="1:6" ht="15.75" customHeight="1">
      <c r="A450" s="28"/>
      <c r="B450" s="26" t="s">
        <v>10</v>
      </c>
      <c r="C450" s="25">
        <f>SUM(C445:C449)</f>
        <v>77</v>
      </c>
      <c r="D450" s="26" t="str">
        <f>IF(C450&gt;=91,"A1",IF(C450&gt;=81,"A2",IF(C450&gt;=71,"B1",IF(C450&gt;=61,"B2",IF(C450&gt;=51,"C1",IF(C450&gt;=41,"C2",IF(C450&gt;=33,"D","E")))))))</f>
        <v>B1</v>
      </c>
      <c r="E450" s="469"/>
      <c r="F450" s="397"/>
    </row>
    <row r="451" spans="1:6" ht="15.75" customHeight="1">
      <c r="A451" s="28"/>
      <c r="B451" s="24"/>
      <c r="C451" s="26">
        <f>(C450/100)*100</f>
        <v>77</v>
      </c>
      <c r="D451" s="24"/>
      <c r="E451" s="398"/>
      <c r="F451" s="399"/>
    </row>
    <row r="452" spans="1:6" ht="15.75" customHeight="1">
      <c r="A452" s="483" t="s">
        <v>197</v>
      </c>
      <c r="B452" s="470" t="s">
        <v>68</v>
      </c>
      <c r="C452" s="397"/>
      <c r="D452" s="470" t="s">
        <v>69</v>
      </c>
      <c r="E452" s="469"/>
      <c r="F452" s="397"/>
    </row>
    <row r="453" spans="1:6" ht="15.75" customHeight="1">
      <c r="A453" s="419"/>
      <c r="B453" s="398"/>
      <c r="C453" s="399"/>
      <c r="D453" s="398"/>
      <c r="E453" s="398"/>
      <c r="F453" s="399"/>
    </row>
    <row r="454" spans="1:6" ht="15.75" customHeight="1">
      <c r="A454" s="29"/>
      <c r="B454" s="29"/>
      <c r="C454" s="29"/>
      <c r="D454" s="29"/>
      <c r="E454" s="29"/>
      <c r="F454" s="29"/>
    </row>
    <row r="455" spans="1:6" ht="15.75" customHeight="1">
      <c r="A455" s="29"/>
      <c r="B455" s="29"/>
      <c r="C455" s="29"/>
      <c r="D455" s="29"/>
      <c r="E455" s="466"/>
      <c r="F455" s="466"/>
    </row>
    <row r="456" spans="1:6" ht="15.75" customHeight="1">
      <c r="A456" s="29"/>
      <c r="B456" s="29"/>
      <c r="C456" s="29"/>
      <c r="D456" s="29"/>
      <c r="E456" s="29"/>
      <c r="F456" s="29"/>
    </row>
    <row r="457" spans="1:6" ht="15.75" customHeight="1">
      <c r="A457" s="13"/>
      <c r="B457" s="481" t="s">
        <v>49</v>
      </c>
      <c r="C457" s="381"/>
      <c r="D457" s="381"/>
      <c r="E457" s="381"/>
      <c r="F457" s="382"/>
    </row>
    <row r="458" spans="1:6" ht="15.75" customHeight="1">
      <c r="A458" s="14"/>
      <c r="B458" s="471" t="s">
        <v>50</v>
      </c>
      <c r="C458" s="384"/>
      <c r="D458" s="384"/>
      <c r="E458" s="384"/>
      <c r="F458" s="385"/>
    </row>
    <row r="459" spans="1:6" ht="15.75" customHeight="1">
      <c r="A459" s="14"/>
      <c r="B459" s="471" t="s">
        <v>51</v>
      </c>
      <c r="C459" s="384"/>
      <c r="D459" s="384"/>
      <c r="E459" s="384"/>
      <c r="F459" s="385"/>
    </row>
    <row r="460" spans="1:6" ht="15.75" customHeight="1">
      <c r="A460" s="14"/>
      <c r="B460" s="482" t="s">
        <v>52</v>
      </c>
      <c r="C460" s="384"/>
      <c r="D460" s="384"/>
      <c r="E460" s="384"/>
      <c r="F460" s="385"/>
    </row>
    <row r="461" spans="1:6" ht="15.75" customHeight="1">
      <c r="A461" s="14"/>
      <c r="B461" s="471" t="s">
        <v>207</v>
      </c>
      <c r="C461" s="384"/>
      <c r="D461" s="384"/>
      <c r="E461" s="384"/>
      <c r="F461" s="385"/>
    </row>
    <row r="462" spans="1:6" ht="15.75" customHeight="1">
      <c r="A462" s="472" t="s">
        <v>54</v>
      </c>
      <c r="B462" s="384"/>
      <c r="C462" s="384"/>
      <c r="D462" s="384"/>
      <c r="E462" s="384"/>
      <c r="F462" s="385"/>
    </row>
    <row r="463" spans="1:6" ht="15.75" customHeight="1">
      <c r="A463" s="17" t="s">
        <v>55</v>
      </c>
      <c r="B463" s="473" t="s">
        <v>56</v>
      </c>
      <c r="C463" s="385"/>
      <c r="D463" s="18" t="s">
        <v>57</v>
      </c>
      <c r="E463" s="474">
        <v>21</v>
      </c>
      <c r="F463" s="385"/>
    </row>
    <row r="464" spans="1:6" ht="15.75" customHeight="1">
      <c r="A464" s="17" t="s">
        <v>4</v>
      </c>
      <c r="B464" s="473" t="s">
        <v>33</v>
      </c>
      <c r="C464" s="385"/>
      <c r="D464" s="19"/>
      <c r="E464" s="475"/>
      <c r="F464" s="385"/>
    </row>
    <row r="465" spans="1:6" ht="15.75" customHeight="1">
      <c r="A465" s="17" t="s">
        <v>58</v>
      </c>
      <c r="B465" s="16">
        <v>1354</v>
      </c>
      <c r="C465" s="15"/>
      <c r="D465" s="19"/>
      <c r="E465" s="20"/>
      <c r="F465" s="15"/>
    </row>
    <row r="466" spans="1:6" ht="15.75" customHeight="1">
      <c r="A466" s="17" t="s">
        <v>59</v>
      </c>
      <c r="B466" s="476" t="s">
        <v>113</v>
      </c>
      <c r="C466" s="477"/>
      <c r="D466" s="19" t="s">
        <v>61</v>
      </c>
      <c r="E466" s="478" t="s">
        <v>114</v>
      </c>
      <c r="F466" s="479"/>
    </row>
    <row r="467" spans="1:6" ht="15.75" customHeight="1">
      <c r="A467" s="22" t="s">
        <v>63</v>
      </c>
      <c r="B467" s="19" t="s">
        <v>64</v>
      </c>
      <c r="C467" s="19" t="s">
        <v>65</v>
      </c>
      <c r="D467" s="19" t="s">
        <v>12</v>
      </c>
      <c r="E467" s="480" t="s">
        <v>66</v>
      </c>
      <c r="F467" s="385"/>
    </row>
    <row r="468" spans="1:6" ht="15.75" customHeight="1">
      <c r="A468" s="23">
        <v>1</v>
      </c>
      <c r="B468" s="24" t="s">
        <v>5</v>
      </c>
      <c r="C468" s="32">
        <v>19</v>
      </c>
      <c r="D468" s="26" t="str">
        <f t="shared" ref="D468:D472" si="20">IF(C468&gt;=18,"A1",IF(C468&gt;=16,"A2",IF(C468&gt;=14,"B1",IF(C468&gt;=12,"B2",IF(C468&gt;=10,"C1",IF(C468&gt;=8,"C2",IF(C468&gt;=6.5,"D","E")))))))</f>
        <v>A1</v>
      </c>
      <c r="E468" s="468" t="s">
        <v>198</v>
      </c>
      <c r="F468" s="397"/>
    </row>
    <row r="469" spans="1:6" ht="15.75" customHeight="1">
      <c r="A469" s="23">
        <v>2</v>
      </c>
      <c r="B469" s="24" t="s">
        <v>6</v>
      </c>
      <c r="C469" s="32">
        <v>19.5</v>
      </c>
      <c r="D469" s="26" t="str">
        <f t="shared" si="20"/>
        <v>A1</v>
      </c>
      <c r="E469" s="469"/>
      <c r="F469" s="397"/>
    </row>
    <row r="470" spans="1:6" ht="15.75" customHeight="1">
      <c r="A470" s="23">
        <v>3</v>
      </c>
      <c r="B470" s="24" t="s">
        <v>7</v>
      </c>
      <c r="C470" s="25">
        <v>16.5</v>
      </c>
      <c r="D470" s="26" t="str">
        <f t="shared" si="20"/>
        <v>A2</v>
      </c>
      <c r="E470" s="469"/>
      <c r="F470" s="397"/>
    </row>
    <row r="471" spans="1:6" ht="15.75" customHeight="1">
      <c r="A471" s="23">
        <v>4</v>
      </c>
      <c r="B471" s="24" t="s">
        <v>8</v>
      </c>
      <c r="C471" s="32">
        <v>20</v>
      </c>
      <c r="D471" s="26" t="str">
        <f t="shared" si="20"/>
        <v>A1</v>
      </c>
      <c r="E471" s="469"/>
      <c r="F471" s="397"/>
    </row>
    <row r="472" spans="1:6" ht="15.75" customHeight="1">
      <c r="A472" s="23">
        <v>5</v>
      </c>
      <c r="B472" s="24" t="s">
        <v>9</v>
      </c>
      <c r="C472" s="32">
        <v>17.5</v>
      </c>
      <c r="D472" s="26" t="str">
        <f t="shared" si="20"/>
        <v>A2</v>
      </c>
      <c r="E472" s="469"/>
      <c r="F472" s="397"/>
    </row>
    <row r="473" spans="1:6" ht="15.75" customHeight="1">
      <c r="A473" s="28"/>
      <c r="B473" s="26" t="s">
        <v>10</v>
      </c>
      <c r="C473" s="25">
        <f>SUM(C468:C472)</f>
        <v>92.5</v>
      </c>
      <c r="D473" s="26" t="str">
        <f>IF(C473&gt;=91,"A1",IF(C473&gt;=81,"A2",IF(C473&gt;=71,"B1",IF(C473&gt;=61,"B2",IF(C473&gt;=51,"C1",IF(C473&gt;=41,"C2",IF(C473&gt;=33,"D","E")))))))</f>
        <v>A1</v>
      </c>
      <c r="E473" s="469"/>
      <c r="F473" s="397"/>
    </row>
    <row r="474" spans="1:6" ht="15.75" customHeight="1">
      <c r="A474" s="28"/>
      <c r="B474" s="24"/>
      <c r="C474" s="26">
        <f>(C473/100)*100</f>
        <v>92.5</v>
      </c>
      <c r="D474" s="24"/>
      <c r="E474" s="398"/>
      <c r="F474" s="399"/>
    </row>
    <row r="475" spans="1:6" ht="15.75" customHeight="1">
      <c r="A475" s="483" t="s">
        <v>197</v>
      </c>
      <c r="B475" s="470" t="s">
        <v>68</v>
      </c>
      <c r="C475" s="397"/>
      <c r="D475" s="470" t="s">
        <v>69</v>
      </c>
      <c r="E475" s="469"/>
      <c r="F475" s="397"/>
    </row>
    <row r="476" spans="1:6" ht="15.75" customHeight="1">
      <c r="A476" s="419"/>
      <c r="B476" s="398"/>
      <c r="C476" s="399"/>
      <c r="D476" s="398"/>
      <c r="E476" s="398"/>
      <c r="F476" s="399"/>
    </row>
    <row r="477" spans="1:6" ht="15.75" customHeight="1">
      <c r="A477" s="29"/>
      <c r="B477" s="29"/>
      <c r="C477" s="29"/>
      <c r="D477" s="29"/>
      <c r="E477" s="29"/>
      <c r="F477" s="29"/>
    </row>
    <row r="478" spans="1:6" ht="15.75" customHeight="1">
      <c r="A478" s="29"/>
      <c r="B478" s="29"/>
      <c r="C478" s="29"/>
      <c r="D478" s="29"/>
      <c r="E478" s="466"/>
      <c r="F478" s="466"/>
    </row>
    <row r="479" spans="1:6" ht="15.75" customHeight="1">
      <c r="A479" s="29"/>
      <c r="B479" s="29"/>
      <c r="C479" s="29"/>
      <c r="D479" s="29"/>
      <c r="E479" s="29"/>
      <c r="F479" s="29"/>
    </row>
    <row r="480" spans="1:6" ht="15.75" customHeight="1">
      <c r="A480" s="13"/>
      <c r="B480" s="481" t="s">
        <v>49</v>
      </c>
      <c r="C480" s="381"/>
      <c r="D480" s="381"/>
      <c r="E480" s="381"/>
      <c r="F480" s="382"/>
    </row>
    <row r="481" spans="1:6" ht="15.75" customHeight="1">
      <c r="A481" s="14"/>
      <c r="B481" s="471" t="s">
        <v>50</v>
      </c>
      <c r="C481" s="384"/>
      <c r="D481" s="384"/>
      <c r="E481" s="384"/>
      <c r="F481" s="385"/>
    </row>
    <row r="482" spans="1:6" ht="15.75" customHeight="1">
      <c r="A482" s="14"/>
      <c r="B482" s="471" t="s">
        <v>51</v>
      </c>
      <c r="C482" s="384"/>
      <c r="D482" s="384"/>
      <c r="E482" s="384"/>
      <c r="F482" s="385"/>
    </row>
    <row r="483" spans="1:6" ht="15.75" customHeight="1">
      <c r="A483" s="14"/>
      <c r="B483" s="482" t="s">
        <v>52</v>
      </c>
      <c r="C483" s="384"/>
      <c r="D483" s="384"/>
      <c r="E483" s="384"/>
      <c r="F483" s="385"/>
    </row>
    <row r="484" spans="1:6" ht="15.75" customHeight="1">
      <c r="A484" s="14"/>
      <c r="B484" s="471" t="s">
        <v>207</v>
      </c>
      <c r="C484" s="384"/>
      <c r="D484" s="384"/>
      <c r="E484" s="384"/>
      <c r="F484" s="385"/>
    </row>
    <row r="485" spans="1:6" ht="15.75" customHeight="1">
      <c r="A485" s="472" t="s">
        <v>54</v>
      </c>
      <c r="B485" s="384"/>
      <c r="C485" s="384"/>
      <c r="D485" s="384"/>
      <c r="E485" s="384"/>
      <c r="F485" s="385"/>
    </row>
    <row r="486" spans="1:6" ht="15.75" customHeight="1">
      <c r="A486" s="17" t="s">
        <v>55</v>
      </c>
      <c r="B486" s="473" t="s">
        <v>56</v>
      </c>
      <c r="C486" s="385"/>
      <c r="D486" s="18" t="s">
        <v>57</v>
      </c>
      <c r="E486" s="474">
        <v>22</v>
      </c>
      <c r="F486" s="385"/>
    </row>
    <row r="487" spans="1:6" ht="15.75" customHeight="1">
      <c r="A487" s="17" t="s">
        <v>4</v>
      </c>
      <c r="B487" s="473" t="s">
        <v>115</v>
      </c>
      <c r="C487" s="385"/>
      <c r="D487" s="19"/>
      <c r="E487" s="475"/>
      <c r="F487" s="385"/>
    </row>
    <row r="488" spans="1:6" ht="15.75" customHeight="1">
      <c r="A488" s="17" t="s">
        <v>58</v>
      </c>
      <c r="B488" s="16">
        <v>1468</v>
      </c>
      <c r="C488" s="15"/>
      <c r="D488" s="19"/>
      <c r="E488" s="20"/>
      <c r="F488" s="15"/>
    </row>
    <row r="489" spans="1:6" ht="15.75" customHeight="1">
      <c r="A489" s="17" t="s">
        <v>59</v>
      </c>
      <c r="B489" s="476" t="s">
        <v>116</v>
      </c>
      <c r="C489" s="477"/>
      <c r="D489" s="19" t="s">
        <v>61</v>
      </c>
      <c r="E489" s="478" t="s">
        <v>117</v>
      </c>
      <c r="F489" s="479"/>
    </row>
    <row r="490" spans="1:6" ht="15.75" customHeight="1">
      <c r="A490" s="22" t="s">
        <v>63</v>
      </c>
      <c r="B490" s="19" t="s">
        <v>64</v>
      </c>
      <c r="C490" s="19" t="s">
        <v>65</v>
      </c>
      <c r="D490" s="19" t="s">
        <v>12</v>
      </c>
      <c r="E490" s="480" t="s">
        <v>66</v>
      </c>
      <c r="F490" s="385"/>
    </row>
    <row r="491" spans="1:6" ht="15.75" customHeight="1">
      <c r="A491" s="23">
        <v>1</v>
      </c>
      <c r="B491" s="24" t="s">
        <v>5</v>
      </c>
      <c r="C491" s="32">
        <v>17.5</v>
      </c>
      <c r="D491" s="26" t="str">
        <f t="shared" ref="D491:D495" si="21">IF(C491&gt;=18,"A1",IF(C491&gt;=16,"A2",IF(C491&gt;=14,"B1",IF(C491&gt;=12,"B2",IF(C491&gt;=10,"C1",IF(C491&gt;=8,"C2",IF(C491&gt;=6.5,"D","E")))))))</f>
        <v>A2</v>
      </c>
      <c r="E491" s="468" t="s">
        <v>202</v>
      </c>
      <c r="F491" s="397"/>
    </row>
    <row r="492" spans="1:6" ht="15.75" customHeight="1">
      <c r="A492" s="23">
        <v>2</v>
      </c>
      <c r="B492" s="24" t="s">
        <v>6</v>
      </c>
      <c r="C492" s="32">
        <v>13.5</v>
      </c>
      <c r="D492" s="26" t="str">
        <f t="shared" si="21"/>
        <v>B2</v>
      </c>
      <c r="E492" s="469"/>
      <c r="F492" s="397"/>
    </row>
    <row r="493" spans="1:6" ht="15.75" customHeight="1">
      <c r="A493" s="23">
        <v>3</v>
      </c>
      <c r="B493" s="24" t="s">
        <v>7</v>
      </c>
      <c r="C493" s="25">
        <v>14.5</v>
      </c>
      <c r="D493" s="26" t="str">
        <f t="shared" si="21"/>
        <v>B1</v>
      </c>
      <c r="E493" s="469"/>
      <c r="F493" s="397"/>
    </row>
    <row r="494" spans="1:6" ht="15.75" customHeight="1">
      <c r="A494" s="23">
        <v>4</v>
      </c>
      <c r="B494" s="24" t="s">
        <v>8</v>
      </c>
      <c r="C494" s="32">
        <v>17</v>
      </c>
      <c r="D494" s="26" t="str">
        <f t="shared" si="21"/>
        <v>A2</v>
      </c>
      <c r="E494" s="469"/>
      <c r="F494" s="397"/>
    </row>
    <row r="495" spans="1:6" ht="15.75" customHeight="1">
      <c r="A495" s="23">
        <v>5</v>
      </c>
      <c r="B495" s="24" t="s">
        <v>9</v>
      </c>
      <c r="C495" s="32">
        <v>14.5</v>
      </c>
      <c r="D495" s="26" t="str">
        <f t="shared" si="21"/>
        <v>B1</v>
      </c>
      <c r="E495" s="469"/>
      <c r="F495" s="397"/>
    </row>
    <row r="496" spans="1:6" ht="15.75" customHeight="1">
      <c r="A496" s="28"/>
      <c r="B496" s="26" t="s">
        <v>10</v>
      </c>
      <c r="C496" s="19">
        <v>77</v>
      </c>
      <c r="D496" s="26" t="str">
        <f>IF(C496&gt;=91,"A1",IF(C496&gt;=81,"A2",IF(C496&gt;=71,"B1",IF(C496&gt;=61,"B2",IF(C496&gt;=51,"C1",IF(C496&gt;=41,"C2",IF(C496&gt;=33,"D","E")))))))</f>
        <v>B1</v>
      </c>
      <c r="E496" s="469"/>
      <c r="F496" s="397"/>
    </row>
    <row r="497" spans="1:6" ht="15.75" customHeight="1">
      <c r="A497" s="28"/>
      <c r="B497" s="24"/>
      <c r="C497" s="26">
        <v>77</v>
      </c>
      <c r="D497" s="26" t="str">
        <f>IF(C497&gt;=91,"A1",IF(C497&gt;=81,"A2",IF(C497&gt;=71,"B1",IF(C497&gt;=61,"B2",IF(C497&gt;=51,"C1",IF(C497&gt;=41,"C2",IF(C497&gt;=33,"D","E")))))))</f>
        <v>B1</v>
      </c>
      <c r="E497" s="398"/>
      <c r="F497" s="399"/>
    </row>
    <row r="498" spans="1:6" ht="15.75" customHeight="1">
      <c r="A498" s="483" t="s">
        <v>197</v>
      </c>
      <c r="B498" s="470" t="s">
        <v>68</v>
      </c>
      <c r="C498" s="397"/>
      <c r="D498" s="470" t="s">
        <v>69</v>
      </c>
      <c r="E498" s="469"/>
      <c r="F498" s="397"/>
    </row>
    <row r="499" spans="1:6" ht="15.75" customHeight="1">
      <c r="A499" s="419"/>
      <c r="B499" s="398"/>
      <c r="C499" s="399"/>
      <c r="D499" s="398"/>
      <c r="E499" s="398"/>
      <c r="F499" s="399"/>
    </row>
    <row r="500" spans="1:6" ht="15.75" customHeight="1">
      <c r="A500" s="29"/>
      <c r="B500" s="29"/>
      <c r="C500" s="29"/>
      <c r="D500" s="29"/>
      <c r="E500" s="29"/>
      <c r="F500" s="29"/>
    </row>
    <row r="501" spans="1:6" ht="15.75" customHeight="1">
      <c r="A501" s="29"/>
      <c r="B501" s="29"/>
      <c r="C501" s="29"/>
      <c r="D501" s="29"/>
      <c r="E501" s="466"/>
      <c r="F501" s="466"/>
    </row>
    <row r="502" spans="1:6" ht="15.75" customHeight="1">
      <c r="A502" s="29"/>
      <c r="B502" s="29"/>
      <c r="C502" s="29"/>
      <c r="D502" s="29"/>
      <c r="E502" s="29"/>
      <c r="F502" s="29"/>
    </row>
    <row r="503" spans="1:6" ht="15.75" customHeight="1">
      <c r="A503" s="13"/>
      <c r="B503" s="481" t="s">
        <v>49</v>
      </c>
      <c r="C503" s="381"/>
      <c r="D503" s="381"/>
      <c r="E503" s="381"/>
      <c r="F503" s="382"/>
    </row>
    <row r="504" spans="1:6" ht="15.75" customHeight="1">
      <c r="A504" s="14"/>
      <c r="B504" s="471" t="s">
        <v>50</v>
      </c>
      <c r="C504" s="384"/>
      <c r="D504" s="384"/>
      <c r="E504" s="384"/>
      <c r="F504" s="385"/>
    </row>
    <row r="505" spans="1:6" ht="15.75" customHeight="1">
      <c r="A505" s="14"/>
      <c r="B505" s="471" t="s">
        <v>51</v>
      </c>
      <c r="C505" s="384"/>
      <c r="D505" s="384"/>
      <c r="E505" s="384"/>
      <c r="F505" s="385"/>
    </row>
    <row r="506" spans="1:6" ht="15.75" customHeight="1">
      <c r="A506" s="14"/>
      <c r="B506" s="482" t="s">
        <v>52</v>
      </c>
      <c r="C506" s="384"/>
      <c r="D506" s="384"/>
      <c r="E506" s="384"/>
      <c r="F506" s="385"/>
    </row>
    <row r="507" spans="1:6" ht="15.75" customHeight="1">
      <c r="A507" s="14"/>
      <c r="B507" s="471" t="s">
        <v>207</v>
      </c>
      <c r="C507" s="384"/>
      <c r="D507" s="384"/>
      <c r="E507" s="384"/>
      <c r="F507" s="385"/>
    </row>
    <row r="508" spans="1:6" ht="15.75" customHeight="1">
      <c r="A508" s="472" t="s">
        <v>54</v>
      </c>
      <c r="B508" s="384"/>
      <c r="C508" s="384"/>
      <c r="D508" s="384"/>
      <c r="E508" s="384"/>
      <c r="F508" s="385"/>
    </row>
    <row r="509" spans="1:6" ht="15.75" customHeight="1">
      <c r="A509" s="17" t="s">
        <v>55</v>
      </c>
      <c r="B509" s="473" t="s">
        <v>56</v>
      </c>
      <c r="C509" s="385"/>
      <c r="D509" s="18" t="s">
        <v>57</v>
      </c>
      <c r="E509" s="474">
        <v>23</v>
      </c>
      <c r="F509" s="385"/>
    </row>
    <row r="510" spans="1:6" ht="15.75" customHeight="1">
      <c r="A510" s="17" t="s">
        <v>4</v>
      </c>
      <c r="B510" s="473" t="s">
        <v>35</v>
      </c>
      <c r="C510" s="385"/>
      <c r="D510" s="19"/>
      <c r="E510" s="475"/>
      <c r="F510" s="385"/>
    </row>
    <row r="511" spans="1:6" ht="15.75" customHeight="1">
      <c r="A511" s="17" t="s">
        <v>58</v>
      </c>
      <c r="B511" s="16">
        <v>1398</v>
      </c>
      <c r="C511" s="15"/>
      <c r="D511" s="19"/>
      <c r="E511" s="20"/>
      <c r="F511" s="15"/>
    </row>
    <row r="512" spans="1:6" ht="15.75" customHeight="1">
      <c r="A512" s="17" t="s">
        <v>59</v>
      </c>
      <c r="B512" s="476" t="s">
        <v>156</v>
      </c>
      <c r="C512" s="477"/>
      <c r="D512" s="19" t="s">
        <v>61</v>
      </c>
      <c r="E512" s="478" t="s">
        <v>157</v>
      </c>
      <c r="F512" s="479"/>
    </row>
    <row r="513" spans="1:6" ht="15.75" customHeight="1">
      <c r="A513" s="22" t="s">
        <v>63</v>
      </c>
      <c r="B513" s="19" t="s">
        <v>64</v>
      </c>
      <c r="C513" s="19" t="s">
        <v>65</v>
      </c>
      <c r="D513" s="19" t="s">
        <v>12</v>
      </c>
      <c r="E513" s="480" t="s">
        <v>66</v>
      </c>
      <c r="F513" s="385"/>
    </row>
    <row r="514" spans="1:6" ht="15.75" customHeight="1">
      <c r="A514" s="23">
        <v>1</v>
      </c>
      <c r="B514" s="24" t="s">
        <v>5</v>
      </c>
      <c r="C514" s="32" t="s">
        <v>150</v>
      </c>
      <c r="D514" s="26"/>
      <c r="E514" s="468" t="s">
        <v>209</v>
      </c>
      <c r="F514" s="397"/>
    </row>
    <row r="515" spans="1:6" ht="15.75" customHeight="1">
      <c r="A515" s="23">
        <v>2</v>
      </c>
      <c r="B515" s="24" t="s">
        <v>6</v>
      </c>
      <c r="C515" s="32">
        <v>15</v>
      </c>
      <c r="D515" s="26" t="str">
        <f t="shared" ref="D515:D518" si="22">IF(C515&gt;=18,"A1",IF(C515&gt;=16,"A2",IF(C515&gt;=14,"B1",IF(C515&gt;=12,"B2",IF(C515&gt;=10,"C1",IF(C515&gt;=8,"C2",IF(C515&gt;=6.5,"D","E")))))))</f>
        <v>B1</v>
      </c>
      <c r="E515" s="469"/>
      <c r="F515" s="397"/>
    </row>
    <row r="516" spans="1:6" ht="15.75" customHeight="1">
      <c r="A516" s="23">
        <v>3</v>
      </c>
      <c r="B516" s="24" t="s">
        <v>7</v>
      </c>
      <c r="C516" s="25">
        <v>14.5</v>
      </c>
      <c r="D516" s="26" t="str">
        <f t="shared" si="22"/>
        <v>B1</v>
      </c>
      <c r="E516" s="469"/>
      <c r="F516" s="397"/>
    </row>
    <row r="517" spans="1:6" ht="15.75" customHeight="1">
      <c r="A517" s="23">
        <v>4</v>
      </c>
      <c r="B517" s="24" t="s">
        <v>8</v>
      </c>
      <c r="C517" s="32">
        <v>14.5</v>
      </c>
      <c r="D517" s="26" t="str">
        <f t="shared" si="22"/>
        <v>B1</v>
      </c>
      <c r="E517" s="469"/>
      <c r="F517" s="397"/>
    </row>
    <row r="518" spans="1:6" ht="15.75" customHeight="1">
      <c r="A518" s="23">
        <v>5</v>
      </c>
      <c r="B518" s="24" t="s">
        <v>9</v>
      </c>
      <c r="C518" s="32">
        <v>13</v>
      </c>
      <c r="D518" s="26" t="str">
        <f t="shared" si="22"/>
        <v>B2</v>
      </c>
      <c r="E518" s="469"/>
      <c r="F518" s="397"/>
    </row>
    <row r="519" spans="1:6" ht="15.75" customHeight="1">
      <c r="A519" s="28"/>
      <c r="B519" s="26" t="s">
        <v>10</v>
      </c>
      <c r="C519" s="25">
        <v>57</v>
      </c>
      <c r="D519" s="26"/>
      <c r="E519" s="469"/>
      <c r="F519" s="397"/>
    </row>
    <row r="520" spans="1:6" ht="15.75" customHeight="1">
      <c r="A520" s="28"/>
      <c r="B520" s="24"/>
      <c r="C520" s="26">
        <v>57</v>
      </c>
      <c r="D520" s="26" t="str">
        <f>IF(C520&gt;=91,"A1",IF(C520&gt;=81,"A2",IF(C520&gt;=71,"B1",IF(C520&gt;=61,"B2",IF(C520&gt;=51,"C1",IF(C520&gt;=41,"C2",IF(C520&gt;=33,"D","E")))))))</f>
        <v>C1</v>
      </c>
      <c r="E520" s="398"/>
      <c r="F520" s="399"/>
    </row>
    <row r="521" spans="1:6" ht="15.75" customHeight="1">
      <c r="A521" s="483" t="s">
        <v>197</v>
      </c>
      <c r="B521" s="470" t="s">
        <v>68</v>
      </c>
      <c r="C521" s="397"/>
      <c r="D521" s="470" t="s">
        <v>69</v>
      </c>
      <c r="E521" s="469"/>
      <c r="F521" s="397"/>
    </row>
    <row r="522" spans="1:6" ht="15.75" customHeight="1">
      <c r="A522" s="419"/>
      <c r="B522" s="398"/>
      <c r="C522" s="399"/>
      <c r="D522" s="398"/>
      <c r="E522" s="398"/>
      <c r="F522" s="399"/>
    </row>
    <row r="523" spans="1:6" ht="15.75" customHeight="1">
      <c r="A523" s="29"/>
      <c r="B523" s="29"/>
      <c r="C523" s="29"/>
      <c r="D523" s="29"/>
      <c r="E523" s="29"/>
      <c r="F523" s="29"/>
    </row>
    <row r="524" spans="1:6" ht="15.75" customHeight="1">
      <c r="A524" s="29"/>
      <c r="B524" s="29"/>
      <c r="C524" s="29"/>
      <c r="D524" s="29"/>
      <c r="E524" s="466"/>
      <c r="F524" s="466"/>
    </row>
    <row r="525" spans="1:6" ht="15.75" customHeight="1">
      <c r="A525" s="29"/>
      <c r="B525" s="29"/>
      <c r="C525" s="29"/>
      <c r="D525" s="29"/>
      <c r="E525" s="29"/>
      <c r="F525" s="29"/>
    </row>
    <row r="526" spans="1:6" ht="15.75" customHeight="1">
      <c r="A526" s="13"/>
      <c r="B526" s="481" t="s">
        <v>49</v>
      </c>
      <c r="C526" s="381"/>
      <c r="D526" s="381"/>
      <c r="E526" s="381"/>
      <c r="F526" s="382"/>
    </row>
    <row r="527" spans="1:6" ht="15.75" customHeight="1">
      <c r="A527" s="14"/>
      <c r="B527" s="471" t="s">
        <v>50</v>
      </c>
      <c r="C527" s="384"/>
      <c r="D527" s="384"/>
      <c r="E527" s="384"/>
      <c r="F527" s="385"/>
    </row>
    <row r="528" spans="1:6" ht="15.75" customHeight="1">
      <c r="A528" s="14"/>
      <c r="B528" s="471" t="s">
        <v>51</v>
      </c>
      <c r="C528" s="384"/>
      <c r="D528" s="384"/>
      <c r="E528" s="384"/>
      <c r="F528" s="385"/>
    </row>
    <row r="529" spans="1:6" ht="15.75" customHeight="1">
      <c r="A529" s="14"/>
      <c r="B529" s="482" t="s">
        <v>52</v>
      </c>
      <c r="C529" s="384"/>
      <c r="D529" s="384"/>
      <c r="E529" s="384"/>
      <c r="F529" s="385"/>
    </row>
    <row r="530" spans="1:6" ht="15.75" customHeight="1">
      <c r="A530" s="14"/>
      <c r="B530" s="471" t="s">
        <v>207</v>
      </c>
      <c r="C530" s="384"/>
      <c r="D530" s="384"/>
      <c r="E530" s="384"/>
      <c r="F530" s="385"/>
    </row>
    <row r="531" spans="1:6" ht="15.75" customHeight="1">
      <c r="A531" s="472" t="s">
        <v>54</v>
      </c>
      <c r="B531" s="384"/>
      <c r="C531" s="384"/>
      <c r="D531" s="384"/>
      <c r="E531" s="384"/>
      <c r="F531" s="385"/>
    </row>
    <row r="532" spans="1:6" ht="15.75" customHeight="1">
      <c r="A532" s="17" t="s">
        <v>55</v>
      </c>
      <c r="B532" s="473" t="s">
        <v>56</v>
      </c>
      <c r="C532" s="385"/>
      <c r="D532" s="18" t="s">
        <v>57</v>
      </c>
      <c r="E532" s="474">
        <v>24</v>
      </c>
      <c r="F532" s="385"/>
    </row>
    <row r="533" spans="1:6" ht="15.75" customHeight="1">
      <c r="A533" s="17" t="s">
        <v>4</v>
      </c>
      <c r="B533" s="473" t="s">
        <v>36</v>
      </c>
      <c r="C533" s="385"/>
      <c r="D533" s="19"/>
      <c r="E533" s="475"/>
      <c r="F533" s="385"/>
    </row>
    <row r="534" spans="1:6" ht="15.75" customHeight="1">
      <c r="A534" s="17" t="s">
        <v>58</v>
      </c>
      <c r="B534" s="16">
        <v>1462</v>
      </c>
      <c r="C534" s="15"/>
      <c r="D534" s="19"/>
      <c r="E534" s="20"/>
      <c r="F534" s="15"/>
    </row>
    <row r="535" spans="1:6" ht="15.75" customHeight="1">
      <c r="A535" s="17" t="s">
        <v>59</v>
      </c>
      <c r="B535" s="476" t="s">
        <v>158</v>
      </c>
      <c r="C535" s="477"/>
      <c r="D535" s="19" t="s">
        <v>61</v>
      </c>
      <c r="E535" s="478" t="s">
        <v>159</v>
      </c>
      <c r="F535" s="479"/>
    </row>
    <row r="536" spans="1:6" ht="15.75" customHeight="1">
      <c r="A536" s="22" t="s">
        <v>63</v>
      </c>
      <c r="B536" s="19" t="s">
        <v>64</v>
      </c>
      <c r="C536" s="19" t="s">
        <v>65</v>
      </c>
      <c r="D536" s="19" t="s">
        <v>12</v>
      </c>
      <c r="E536" s="480" t="s">
        <v>66</v>
      </c>
      <c r="F536" s="385"/>
    </row>
    <row r="537" spans="1:6" ht="15.75" customHeight="1">
      <c r="A537" s="23">
        <v>1</v>
      </c>
      <c r="B537" s="24" t="s">
        <v>5</v>
      </c>
      <c r="C537" s="25">
        <v>18.5</v>
      </c>
      <c r="D537" s="26" t="str">
        <f t="shared" ref="D537:D541" si="23">IF(C537&gt;=18,"A1",IF(C537&gt;=16,"A2",IF(C537&gt;=14,"B1",IF(C537&gt;=12,"B2",IF(C537&gt;=10,"C1",IF(C537&gt;=8,"C2",IF(C537&gt;=6.5,"D","E")))))))</f>
        <v>A1</v>
      </c>
      <c r="E537" s="468" t="s">
        <v>210</v>
      </c>
      <c r="F537" s="397"/>
    </row>
    <row r="538" spans="1:6" ht="15.75" customHeight="1">
      <c r="A538" s="23">
        <v>2</v>
      </c>
      <c r="B538" s="24" t="s">
        <v>6</v>
      </c>
      <c r="C538" s="25">
        <v>20</v>
      </c>
      <c r="D538" s="26" t="str">
        <f t="shared" si="23"/>
        <v>A1</v>
      </c>
      <c r="E538" s="469"/>
      <c r="F538" s="397"/>
    </row>
    <row r="539" spans="1:6" ht="15.75" customHeight="1">
      <c r="A539" s="23">
        <v>3</v>
      </c>
      <c r="B539" s="24" t="s">
        <v>7</v>
      </c>
      <c r="C539" s="25">
        <v>19.5</v>
      </c>
      <c r="D539" s="26" t="str">
        <f t="shared" si="23"/>
        <v>A1</v>
      </c>
      <c r="E539" s="469"/>
      <c r="F539" s="397"/>
    </row>
    <row r="540" spans="1:6" ht="15.75" customHeight="1">
      <c r="A540" s="23">
        <v>4</v>
      </c>
      <c r="B540" s="24" t="s">
        <v>8</v>
      </c>
      <c r="C540" s="25">
        <v>20</v>
      </c>
      <c r="D540" s="26" t="str">
        <f t="shared" si="23"/>
        <v>A1</v>
      </c>
      <c r="E540" s="469"/>
      <c r="F540" s="397"/>
    </row>
    <row r="541" spans="1:6" ht="15.75" customHeight="1">
      <c r="A541" s="23">
        <v>5</v>
      </c>
      <c r="B541" s="24" t="s">
        <v>9</v>
      </c>
      <c r="C541" s="25">
        <v>20</v>
      </c>
      <c r="D541" s="26" t="str">
        <f t="shared" si="23"/>
        <v>A1</v>
      </c>
      <c r="E541" s="469"/>
      <c r="F541" s="397"/>
    </row>
    <row r="542" spans="1:6" ht="15.75" customHeight="1">
      <c r="A542" s="28"/>
      <c r="B542" s="26" t="s">
        <v>10</v>
      </c>
      <c r="C542" s="25">
        <f>SUM(C537:C541)</f>
        <v>98</v>
      </c>
      <c r="D542" s="26" t="str">
        <f>IF(C542&gt;=91,"A1",IF(C542&gt;=81,"A2",IF(C542&gt;=71,"B1",IF(C542&gt;=61,"B2",IF(C542&gt;=51,"C1",IF(C542&gt;=41,"C2",IF(C542&gt;=33,"D","E")))))))</f>
        <v>A1</v>
      </c>
      <c r="E542" s="469"/>
      <c r="F542" s="397"/>
    </row>
    <row r="543" spans="1:6" ht="15.75" customHeight="1">
      <c r="A543" s="28"/>
      <c r="B543" s="24"/>
      <c r="C543" s="26">
        <f>(C542/100)*100</f>
        <v>98</v>
      </c>
      <c r="D543" s="24"/>
      <c r="E543" s="398"/>
      <c r="F543" s="399"/>
    </row>
    <row r="544" spans="1:6" ht="15.75" customHeight="1">
      <c r="A544" s="483" t="s">
        <v>197</v>
      </c>
      <c r="B544" s="470" t="s">
        <v>68</v>
      </c>
      <c r="C544" s="397"/>
      <c r="D544" s="470" t="s">
        <v>69</v>
      </c>
      <c r="E544" s="469"/>
      <c r="F544" s="397"/>
    </row>
    <row r="545" spans="1:6" ht="15.75" customHeight="1">
      <c r="A545" s="419"/>
      <c r="B545" s="398"/>
      <c r="C545" s="399"/>
      <c r="D545" s="398"/>
      <c r="E545" s="398"/>
      <c r="F545" s="399"/>
    </row>
    <row r="546" spans="1:6" ht="15.75" customHeight="1">
      <c r="A546" s="30"/>
      <c r="B546" s="30"/>
      <c r="C546" s="30"/>
      <c r="D546" s="30"/>
      <c r="E546" s="30"/>
      <c r="F546" s="30"/>
    </row>
    <row r="547" spans="1:6" ht="15.75" customHeight="1">
      <c r="A547" s="29"/>
      <c r="B547" s="29"/>
      <c r="C547" s="29"/>
      <c r="D547" s="29"/>
      <c r="E547" s="466"/>
      <c r="F547" s="466"/>
    </row>
    <row r="548" spans="1:6" ht="15.75" customHeight="1">
      <c r="A548" s="29"/>
      <c r="B548" s="29"/>
      <c r="C548" s="29"/>
      <c r="D548" s="29"/>
      <c r="E548" s="29"/>
      <c r="F548" s="29"/>
    </row>
    <row r="549" spans="1:6" ht="15.75" customHeight="1">
      <c r="A549" s="13"/>
      <c r="B549" s="481" t="s">
        <v>49</v>
      </c>
      <c r="C549" s="381"/>
      <c r="D549" s="381"/>
      <c r="E549" s="381"/>
      <c r="F549" s="382"/>
    </row>
    <row r="550" spans="1:6" ht="15.75" customHeight="1">
      <c r="A550" s="14"/>
      <c r="B550" s="471" t="s">
        <v>50</v>
      </c>
      <c r="C550" s="384"/>
      <c r="D550" s="384"/>
      <c r="E550" s="384"/>
      <c r="F550" s="385"/>
    </row>
    <row r="551" spans="1:6" ht="15.75" customHeight="1">
      <c r="A551" s="14"/>
      <c r="B551" s="471" t="s">
        <v>51</v>
      </c>
      <c r="C551" s="384"/>
      <c r="D551" s="384"/>
      <c r="E551" s="384"/>
      <c r="F551" s="385"/>
    </row>
    <row r="552" spans="1:6" ht="15.75" customHeight="1">
      <c r="A552" s="14"/>
      <c r="B552" s="482" t="s">
        <v>52</v>
      </c>
      <c r="C552" s="384"/>
      <c r="D552" s="384"/>
      <c r="E552" s="384"/>
      <c r="F552" s="385"/>
    </row>
    <row r="553" spans="1:6" ht="15.75" customHeight="1">
      <c r="A553" s="14"/>
      <c r="B553" s="471" t="s">
        <v>207</v>
      </c>
      <c r="C553" s="384"/>
      <c r="D553" s="384"/>
      <c r="E553" s="384"/>
      <c r="F553" s="385"/>
    </row>
    <row r="554" spans="1:6" ht="15.75" customHeight="1">
      <c r="A554" s="472" t="s">
        <v>54</v>
      </c>
      <c r="B554" s="384"/>
      <c r="C554" s="384"/>
      <c r="D554" s="384"/>
      <c r="E554" s="384"/>
      <c r="F554" s="385"/>
    </row>
    <row r="555" spans="1:6" ht="15.75" customHeight="1">
      <c r="A555" s="17" t="s">
        <v>55</v>
      </c>
      <c r="B555" s="473" t="s">
        <v>56</v>
      </c>
      <c r="C555" s="385"/>
      <c r="D555" s="18" t="s">
        <v>57</v>
      </c>
      <c r="E555" s="474">
        <v>25</v>
      </c>
      <c r="F555" s="385"/>
    </row>
    <row r="556" spans="1:6" ht="15.75" customHeight="1">
      <c r="A556" s="17" t="s">
        <v>4</v>
      </c>
      <c r="B556" s="473" t="s">
        <v>37</v>
      </c>
      <c r="C556" s="385"/>
      <c r="D556" s="19"/>
      <c r="E556" s="475"/>
      <c r="F556" s="385"/>
    </row>
    <row r="557" spans="1:6" ht="15.75" customHeight="1">
      <c r="A557" s="17" t="s">
        <v>58</v>
      </c>
      <c r="B557" s="16">
        <v>1523</v>
      </c>
      <c r="C557" s="15"/>
      <c r="D557" s="19"/>
      <c r="E557" s="20"/>
      <c r="F557" s="15"/>
    </row>
    <row r="558" spans="1:6" ht="15.75" customHeight="1">
      <c r="A558" s="17" t="s">
        <v>59</v>
      </c>
      <c r="B558" s="476" t="s">
        <v>160</v>
      </c>
      <c r="C558" s="477"/>
      <c r="D558" s="19" t="s">
        <v>61</v>
      </c>
      <c r="E558" s="478" t="s">
        <v>161</v>
      </c>
      <c r="F558" s="479"/>
    </row>
    <row r="559" spans="1:6" ht="15.75" customHeight="1">
      <c r="A559" s="22" t="s">
        <v>63</v>
      </c>
      <c r="B559" s="19" t="s">
        <v>64</v>
      </c>
      <c r="C559" s="19" t="s">
        <v>65</v>
      </c>
      <c r="D559" s="19" t="s">
        <v>12</v>
      </c>
      <c r="E559" s="480" t="s">
        <v>66</v>
      </c>
      <c r="F559" s="385"/>
    </row>
    <row r="560" spans="1:6" ht="15.75" customHeight="1">
      <c r="A560" s="23">
        <v>1</v>
      </c>
      <c r="B560" s="24" t="s">
        <v>5</v>
      </c>
      <c r="C560" s="32">
        <v>10</v>
      </c>
      <c r="D560" s="26" t="str">
        <f t="shared" ref="D560:D564" si="24">IF(C560&gt;=18,"A1",IF(C560&gt;=16,"A2",IF(C560&gt;=14,"B1",IF(C560&gt;=12,"B2",IF(C560&gt;=10,"C1",IF(C560&gt;=8,"C2",IF(C560&gt;=6.5,"D","E")))))))</f>
        <v>C1</v>
      </c>
      <c r="E560" s="468" t="s">
        <v>204</v>
      </c>
      <c r="F560" s="397"/>
    </row>
    <row r="561" spans="1:6" ht="15.75" customHeight="1">
      <c r="A561" s="23">
        <v>2</v>
      </c>
      <c r="B561" s="24" t="s">
        <v>6</v>
      </c>
      <c r="C561" s="32">
        <v>15</v>
      </c>
      <c r="D561" s="26" t="str">
        <f t="shared" si="24"/>
        <v>B1</v>
      </c>
      <c r="E561" s="469"/>
      <c r="F561" s="397"/>
    </row>
    <row r="562" spans="1:6" ht="15.75" customHeight="1">
      <c r="A562" s="23">
        <v>3</v>
      </c>
      <c r="B562" s="24" t="s">
        <v>7</v>
      </c>
      <c r="C562" s="25">
        <v>9.5</v>
      </c>
      <c r="D562" s="26" t="str">
        <f t="shared" si="24"/>
        <v>C2</v>
      </c>
      <c r="E562" s="469"/>
      <c r="F562" s="397"/>
    </row>
    <row r="563" spans="1:6" ht="15.75" customHeight="1">
      <c r="A563" s="23">
        <v>4</v>
      </c>
      <c r="B563" s="24" t="s">
        <v>8</v>
      </c>
      <c r="C563" s="32">
        <v>10.5</v>
      </c>
      <c r="D563" s="26" t="str">
        <f t="shared" si="24"/>
        <v>C1</v>
      </c>
      <c r="E563" s="469"/>
      <c r="F563" s="397"/>
    </row>
    <row r="564" spans="1:6" ht="15.75" customHeight="1">
      <c r="A564" s="23">
        <v>5</v>
      </c>
      <c r="B564" s="24" t="s">
        <v>9</v>
      </c>
      <c r="C564" s="32">
        <v>8</v>
      </c>
      <c r="D564" s="26" t="str">
        <f t="shared" si="24"/>
        <v>C2</v>
      </c>
      <c r="E564" s="469"/>
      <c r="F564" s="397"/>
    </row>
    <row r="565" spans="1:6" ht="15.75" customHeight="1">
      <c r="A565" s="28"/>
      <c r="B565" s="26" t="s">
        <v>10</v>
      </c>
      <c r="C565" s="25">
        <f>SUM(C560:C564)</f>
        <v>53</v>
      </c>
      <c r="D565" s="26" t="str">
        <f>IF(C565&gt;=91,"A1",IF(C565&gt;=81,"A2",IF(C565&gt;=71,"B1",IF(C565&gt;=61,"B2",IF(C565&gt;=51,"C1",IF(C565&gt;=41,"C2",IF(C565&gt;=33,"D","E")))))))</f>
        <v>C1</v>
      </c>
      <c r="E565" s="469"/>
      <c r="F565" s="397"/>
    </row>
    <row r="566" spans="1:6" ht="15.75" customHeight="1">
      <c r="A566" s="28"/>
      <c r="B566" s="24"/>
      <c r="C566" s="26">
        <f>(C565/100)*100</f>
        <v>53</v>
      </c>
      <c r="D566" s="24"/>
      <c r="E566" s="398"/>
      <c r="F566" s="399"/>
    </row>
    <row r="567" spans="1:6" ht="15.75" customHeight="1">
      <c r="A567" s="483" t="s">
        <v>197</v>
      </c>
      <c r="B567" s="470" t="s">
        <v>68</v>
      </c>
      <c r="C567" s="397"/>
      <c r="D567" s="470" t="s">
        <v>69</v>
      </c>
      <c r="E567" s="469"/>
      <c r="F567" s="397"/>
    </row>
    <row r="568" spans="1:6" ht="15.75" customHeight="1">
      <c r="A568" s="419"/>
      <c r="B568" s="398"/>
      <c r="C568" s="399"/>
      <c r="D568" s="398"/>
      <c r="E568" s="398"/>
      <c r="F568" s="399"/>
    </row>
    <row r="569" spans="1:6" ht="15.75" customHeight="1">
      <c r="A569" s="30"/>
      <c r="B569" s="30"/>
      <c r="C569" s="30"/>
      <c r="D569" s="30"/>
      <c r="E569" s="30"/>
      <c r="F569" s="30"/>
    </row>
    <row r="570" spans="1:6" ht="15.75" customHeight="1">
      <c r="A570" s="30"/>
      <c r="B570" s="30"/>
      <c r="C570" s="30"/>
      <c r="D570" s="30"/>
      <c r="E570" s="469"/>
      <c r="F570" s="469"/>
    </row>
    <row r="571" spans="1:6" ht="15.75" customHeight="1">
      <c r="A571" s="29"/>
      <c r="B571" s="29"/>
      <c r="C571" s="29"/>
      <c r="D571" s="29"/>
      <c r="E571" s="29"/>
      <c r="F571" s="29"/>
    </row>
    <row r="572" spans="1:6" ht="15.75" customHeight="1">
      <c r="A572" s="13"/>
      <c r="B572" s="481" t="s">
        <v>49</v>
      </c>
      <c r="C572" s="381"/>
      <c r="D572" s="381"/>
      <c r="E572" s="381"/>
      <c r="F572" s="382"/>
    </row>
    <row r="573" spans="1:6" ht="15.75" customHeight="1">
      <c r="A573" s="14"/>
      <c r="B573" s="471" t="s">
        <v>50</v>
      </c>
      <c r="C573" s="384"/>
      <c r="D573" s="384"/>
      <c r="E573" s="384"/>
      <c r="F573" s="385"/>
    </row>
    <row r="574" spans="1:6" ht="15.75" customHeight="1">
      <c r="A574" s="14"/>
      <c r="B574" s="471" t="s">
        <v>51</v>
      </c>
      <c r="C574" s="384"/>
      <c r="D574" s="384"/>
      <c r="E574" s="384"/>
      <c r="F574" s="385"/>
    </row>
    <row r="575" spans="1:6" ht="15.75" customHeight="1">
      <c r="A575" s="14"/>
      <c r="B575" s="482" t="s">
        <v>52</v>
      </c>
      <c r="C575" s="384"/>
      <c r="D575" s="384"/>
      <c r="E575" s="384"/>
      <c r="F575" s="385"/>
    </row>
    <row r="576" spans="1:6" ht="15.75" customHeight="1">
      <c r="A576" s="14"/>
      <c r="B576" s="471" t="s">
        <v>207</v>
      </c>
      <c r="C576" s="384"/>
      <c r="D576" s="384"/>
      <c r="E576" s="384"/>
      <c r="F576" s="385"/>
    </row>
    <row r="577" spans="1:6" ht="15.75" customHeight="1">
      <c r="A577" s="472" t="s">
        <v>54</v>
      </c>
      <c r="B577" s="384"/>
      <c r="C577" s="384"/>
      <c r="D577" s="384"/>
      <c r="E577" s="384"/>
      <c r="F577" s="385"/>
    </row>
    <row r="578" spans="1:6" ht="15.75" customHeight="1">
      <c r="A578" s="17" t="s">
        <v>55</v>
      </c>
      <c r="B578" s="473" t="s">
        <v>56</v>
      </c>
      <c r="C578" s="385"/>
      <c r="D578" s="18" t="s">
        <v>57</v>
      </c>
      <c r="E578" s="474">
        <v>26</v>
      </c>
      <c r="F578" s="385"/>
    </row>
    <row r="579" spans="1:6" ht="15.75" customHeight="1">
      <c r="A579" s="17" t="s">
        <v>4</v>
      </c>
      <c r="B579" s="473" t="s">
        <v>38</v>
      </c>
      <c r="C579" s="385"/>
      <c r="D579" s="19"/>
      <c r="E579" s="475"/>
      <c r="F579" s="385"/>
    </row>
    <row r="580" spans="1:6" ht="15.75" customHeight="1">
      <c r="A580" s="17" t="s">
        <v>58</v>
      </c>
      <c r="B580" s="16">
        <v>1541</v>
      </c>
      <c r="C580" s="15"/>
      <c r="D580" s="19"/>
      <c r="E580" s="20"/>
      <c r="F580" s="15"/>
    </row>
    <row r="581" spans="1:6" ht="15.75" customHeight="1">
      <c r="A581" s="17" t="s">
        <v>59</v>
      </c>
      <c r="B581" s="476" t="s">
        <v>162</v>
      </c>
      <c r="C581" s="477"/>
      <c r="D581" s="19" t="s">
        <v>61</v>
      </c>
      <c r="E581" s="478" t="s">
        <v>163</v>
      </c>
      <c r="F581" s="479"/>
    </row>
    <row r="582" spans="1:6" ht="15.75" customHeight="1">
      <c r="A582" s="22" t="s">
        <v>63</v>
      </c>
      <c r="B582" s="19" t="s">
        <v>64</v>
      </c>
      <c r="C582" s="19" t="s">
        <v>65</v>
      </c>
      <c r="D582" s="19" t="s">
        <v>12</v>
      </c>
      <c r="E582" s="480" t="s">
        <v>66</v>
      </c>
      <c r="F582" s="385"/>
    </row>
    <row r="583" spans="1:6" ht="15.75" customHeight="1">
      <c r="A583" s="23">
        <v>1</v>
      </c>
      <c r="B583" s="24" t="s">
        <v>5</v>
      </c>
      <c r="C583" s="32">
        <v>18.5</v>
      </c>
      <c r="D583" s="26" t="str">
        <f t="shared" ref="D583:D587" si="25">IF(C583&gt;=18,"A1",IF(C583&gt;=16,"A2",IF(C583&gt;=14,"B1",IF(C583&gt;=12,"B2",IF(C583&gt;=10,"C1",IF(C583&gt;=8,"C2",IF(C583&gt;=6.5,"D","E")))))))</f>
        <v>A1</v>
      </c>
      <c r="E583" s="468" t="s">
        <v>198</v>
      </c>
      <c r="F583" s="397"/>
    </row>
    <row r="584" spans="1:6" ht="15.75" customHeight="1">
      <c r="A584" s="23">
        <v>2</v>
      </c>
      <c r="B584" s="24" t="s">
        <v>6</v>
      </c>
      <c r="C584" s="32">
        <v>19</v>
      </c>
      <c r="D584" s="26" t="str">
        <f t="shared" si="25"/>
        <v>A1</v>
      </c>
      <c r="E584" s="469"/>
      <c r="F584" s="397"/>
    </row>
    <row r="585" spans="1:6" ht="15.75" customHeight="1">
      <c r="A585" s="23">
        <v>3</v>
      </c>
      <c r="B585" s="24" t="s">
        <v>7</v>
      </c>
      <c r="C585" s="25">
        <v>18</v>
      </c>
      <c r="D585" s="26" t="str">
        <f t="shared" si="25"/>
        <v>A1</v>
      </c>
      <c r="E585" s="469"/>
      <c r="F585" s="397"/>
    </row>
    <row r="586" spans="1:6" ht="15.75" customHeight="1">
      <c r="A586" s="23">
        <v>4</v>
      </c>
      <c r="B586" s="24" t="s">
        <v>8</v>
      </c>
      <c r="C586" s="32">
        <v>19.5</v>
      </c>
      <c r="D586" s="26" t="str">
        <f t="shared" si="25"/>
        <v>A1</v>
      </c>
      <c r="E586" s="469"/>
      <c r="F586" s="397"/>
    </row>
    <row r="587" spans="1:6" ht="15.75" customHeight="1">
      <c r="A587" s="23">
        <v>5</v>
      </c>
      <c r="B587" s="24" t="s">
        <v>9</v>
      </c>
      <c r="C587" s="32">
        <v>16.5</v>
      </c>
      <c r="D587" s="26" t="str">
        <f t="shared" si="25"/>
        <v>A2</v>
      </c>
      <c r="E587" s="469"/>
      <c r="F587" s="397"/>
    </row>
    <row r="588" spans="1:6" ht="15.75" customHeight="1">
      <c r="A588" s="28"/>
      <c r="B588" s="26" t="s">
        <v>10</v>
      </c>
      <c r="C588" s="25">
        <f>SUM(C583:C587)</f>
        <v>91.5</v>
      </c>
      <c r="D588" s="26" t="str">
        <f>IF(C588&gt;=91,"A1",IF(C588&gt;=81,"A2",IF(C588&gt;=71,"B1",IF(C588&gt;=61,"B2",IF(C588&gt;=51,"C1",IF(C588&gt;=41,"C2",IF(C588&gt;=33,"D","E")))))))</f>
        <v>A1</v>
      </c>
      <c r="E588" s="469"/>
      <c r="F588" s="397"/>
    </row>
    <row r="589" spans="1:6" ht="15.75" customHeight="1">
      <c r="A589" s="28"/>
      <c r="B589" s="24"/>
      <c r="C589" s="26">
        <f>(C588/100)*100</f>
        <v>91.5</v>
      </c>
      <c r="D589" s="24"/>
      <c r="E589" s="398"/>
      <c r="F589" s="399"/>
    </row>
    <row r="590" spans="1:6" ht="15.75" customHeight="1">
      <c r="A590" s="483" t="s">
        <v>197</v>
      </c>
      <c r="B590" s="470" t="s">
        <v>68</v>
      </c>
      <c r="C590" s="397"/>
      <c r="D590" s="470" t="s">
        <v>69</v>
      </c>
      <c r="E590" s="469"/>
      <c r="F590" s="397"/>
    </row>
    <row r="591" spans="1:6" ht="15.75" customHeight="1">
      <c r="A591" s="419"/>
      <c r="B591" s="398"/>
      <c r="C591" s="399"/>
      <c r="D591" s="398"/>
      <c r="E591" s="398"/>
      <c r="F591" s="399"/>
    </row>
    <row r="592" spans="1:6" ht="15.75" customHeight="1">
      <c r="A592" s="30"/>
      <c r="B592" s="30"/>
      <c r="C592" s="30"/>
      <c r="D592" s="30"/>
      <c r="E592" s="30"/>
      <c r="F592" s="30"/>
    </row>
    <row r="593" spans="1:6" ht="15.75" customHeight="1">
      <c r="A593" s="30"/>
      <c r="B593" s="30"/>
      <c r="C593" s="30"/>
      <c r="D593" s="30"/>
      <c r="E593" s="469"/>
      <c r="F593" s="469"/>
    </row>
    <row r="594" spans="1:6" ht="15.75" customHeight="1">
      <c r="A594" s="29"/>
      <c r="B594" s="29"/>
      <c r="C594" s="29"/>
      <c r="D594" s="29"/>
      <c r="E594" s="29"/>
      <c r="F594" s="29"/>
    </row>
    <row r="595" spans="1:6" ht="15.75" customHeight="1">
      <c r="A595" s="13"/>
      <c r="B595" s="481" t="s">
        <v>49</v>
      </c>
      <c r="C595" s="381"/>
      <c r="D595" s="381"/>
      <c r="E595" s="381"/>
      <c r="F595" s="382"/>
    </row>
    <row r="596" spans="1:6" ht="15.75" customHeight="1">
      <c r="A596" s="14"/>
      <c r="B596" s="471" t="s">
        <v>50</v>
      </c>
      <c r="C596" s="384"/>
      <c r="D596" s="384"/>
      <c r="E596" s="384"/>
      <c r="F596" s="385"/>
    </row>
    <row r="597" spans="1:6" ht="15.75" customHeight="1">
      <c r="A597" s="14"/>
      <c r="B597" s="471" t="s">
        <v>51</v>
      </c>
      <c r="C597" s="384"/>
      <c r="D597" s="384"/>
      <c r="E597" s="384"/>
      <c r="F597" s="385"/>
    </row>
    <row r="598" spans="1:6" ht="15.75" customHeight="1">
      <c r="A598" s="14"/>
      <c r="B598" s="482" t="s">
        <v>52</v>
      </c>
      <c r="C598" s="384"/>
      <c r="D598" s="384"/>
      <c r="E598" s="384"/>
      <c r="F598" s="385"/>
    </row>
    <row r="599" spans="1:6" ht="15.75" customHeight="1">
      <c r="A599" s="14"/>
      <c r="B599" s="471" t="s">
        <v>207</v>
      </c>
      <c r="C599" s="384"/>
      <c r="D599" s="384"/>
      <c r="E599" s="384"/>
      <c r="F599" s="385"/>
    </row>
    <row r="600" spans="1:6" ht="15.75" customHeight="1">
      <c r="A600" s="472" t="s">
        <v>54</v>
      </c>
      <c r="B600" s="384"/>
      <c r="C600" s="384"/>
      <c r="D600" s="384"/>
      <c r="E600" s="384"/>
      <c r="F600" s="385"/>
    </row>
    <row r="601" spans="1:6" ht="15.75" customHeight="1">
      <c r="A601" s="17" t="s">
        <v>55</v>
      </c>
      <c r="B601" s="473" t="s">
        <v>56</v>
      </c>
      <c r="C601" s="385"/>
      <c r="D601" s="18" t="s">
        <v>57</v>
      </c>
      <c r="E601" s="474">
        <v>27</v>
      </c>
      <c r="F601" s="385"/>
    </row>
    <row r="602" spans="1:6" ht="15.75" customHeight="1">
      <c r="A602" s="17" t="s">
        <v>4</v>
      </c>
      <c r="B602" s="473" t="s">
        <v>39</v>
      </c>
      <c r="C602" s="385"/>
      <c r="D602" s="19"/>
      <c r="E602" s="475"/>
      <c r="F602" s="385"/>
    </row>
    <row r="603" spans="1:6" ht="15.75" customHeight="1">
      <c r="A603" s="17" t="s">
        <v>58</v>
      </c>
      <c r="B603" s="16">
        <v>1400</v>
      </c>
      <c r="C603" s="15"/>
      <c r="D603" s="19"/>
      <c r="E603" s="20"/>
      <c r="F603" s="15"/>
    </row>
    <row r="604" spans="1:6" ht="15.75" customHeight="1">
      <c r="A604" s="17" t="s">
        <v>59</v>
      </c>
      <c r="B604" s="476" t="s">
        <v>164</v>
      </c>
      <c r="C604" s="477"/>
      <c r="D604" s="19" t="s">
        <v>61</v>
      </c>
      <c r="E604" s="478" t="s">
        <v>165</v>
      </c>
      <c r="F604" s="479"/>
    </row>
    <row r="605" spans="1:6" ht="15.75" customHeight="1">
      <c r="A605" s="22" t="s">
        <v>63</v>
      </c>
      <c r="B605" s="19" t="s">
        <v>64</v>
      </c>
      <c r="C605" s="19" t="s">
        <v>65</v>
      </c>
      <c r="D605" s="19" t="s">
        <v>12</v>
      </c>
      <c r="E605" s="480" t="s">
        <v>66</v>
      </c>
      <c r="F605" s="385"/>
    </row>
    <row r="606" spans="1:6" ht="15.75" customHeight="1">
      <c r="A606" s="23">
        <v>1</v>
      </c>
      <c r="B606" s="24" t="s">
        <v>5</v>
      </c>
      <c r="C606" s="32">
        <v>9</v>
      </c>
      <c r="D606" s="26" t="str">
        <f t="shared" ref="D606:D610" si="26">IF(C606&gt;=18,"A1",IF(C606&gt;=16,"A2",IF(C606&gt;=14,"B1",IF(C606&gt;=12,"B2",IF(C606&gt;=10,"C1",IF(C606&gt;=8,"C2",IF(C606&gt;=6.5,"D","E")))))))</f>
        <v>C2</v>
      </c>
      <c r="E606" s="468" t="s">
        <v>211</v>
      </c>
      <c r="F606" s="397"/>
    </row>
    <row r="607" spans="1:6" ht="15.75" customHeight="1">
      <c r="A607" s="23">
        <v>2</v>
      </c>
      <c r="B607" s="24" t="s">
        <v>6</v>
      </c>
      <c r="C607" s="32">
        <v>7</v>
      </c>
      <c r="D607" s="26" t="str">
        <f t="shared" si="26"/>
        <v>D</v>
      </c>
      <c r="E607" s="469"/>
      <c r="F607" s="397"/>
    </row>
    <row r="608" spans="1:6" ht="15.75" customHeight="1">
      <c r="A608" s="23">
        <v>3</v>
      </c>
      <c r="B608" s="24" t="s">
        <v>7</v>
      </c>
      <c r="C608" s="25">
        <v>8.5</v>
      </c>
      <c r="D608" s="26" t="str">
        <f t="shared" si="26"/>
        <v>C2</v>
      </c>
      <c r="E608" s="469"/>
      <c r="F608" s="397"/>
    </row>
    <row r="609" spans="1:6" ht="15.75" customHeight="1">
      <c r="A609" s="23">
        <v>4</v>
      </c>
      <c r="B609" s="24" t="s">
        <v>8</v>
      </c>
      <c r="C609" s="32">
        <v>11</v>
      </c>
      <c r="D609" s="26" t="str">
        <f t="shared" si="26"/>
        <v>C1</v>
      </c>
      <c r="E609" s="469"/>
      <c r="F609" s="397"/>
    </row>
    <row r="610" spans="1:6" ht="15.75" customHeight="1">
      <c r="A610" s="23">
        <v>5</v>
      </c>
      <c r="B610" s="24" t="s">
        <v>9</v>
      </c>
      <c r="C610" s="32">
        <v>7.5</v>
      </c>
      <c r="D610" s="26" t="str">
        <f t="shared" si="26"/>
        <v>D</v>
      </c>
      <c r="E610" s="469"/>
      <c r="F610" s="397"/>
    </row>
    <row r="611" spans="1:6" ht="15.75" customHeight="1">
      <c r="A611" s="28"/>
      <c r="B611" s="26" t="s">
        <v>10</v>
      </c>
      <c r="C611" s="25">
        <f>SUM(C606:C610)</f>
        <v>43</v>
      </c>
      <c r="D611" s="26" t="str">
        <f>IF(C611&gt;=91,"A1",IF(C611&gt;=81,"A2",IF(C611&gt;=71,"B1",IF(C611&gt;=61,"B2",IF(C611&gt;=51,"C1",IF(C611&gt;=41,"C2",IF(C611&gt;=33,"D","E")))))))</f>
        <v>C2</v>
      </c>
      <c r="E611" s="469"/>
      <c r="F611" s="397"/>
    </row>
    <row r="612" spans="1:6" ht="15.75" customHeight="1">
      <c r="A612" s="28"/>
      <c r="B612" s="24"/>
      <c r="C612" s="26">
        <f>(C611/100)*100</f>
        <v>43</v>
      </c>
      <c r="D612" s="24"/>
      <c r="E612" s="398"/>
      <c r="F612" s="399"/>
    </row>
    <row r="613" spans="1:6" ht="15.75" customHeight="1">
      <c r="A613" s="483" t="s">
        <v>197</v>
      </c>
      <c r="B613" s="470" t="s">
        <v>68</v>
      </c>
      <c r="C613" s="397"/>
      <c r="D613" s="470" t="s">
        <v>69</v>
      </c>
      <c r="E613" s="469"/>
      <c r="F613" s="397"/>
    </row>
    <row r="614" spans="1:6" ht="15.75" customHeight="1">
      <c r="A614" s="419"/>
      <c r="B614" s="398"/>
      <c r="C614" s="399"/>
      <c r="D614" s="398"/>
      <c r="E614" s="398"/>
      <c r="F614" s="399"/>
    </row>
    <row r="615" spans="1:6" ht="15.75" customHeight="1">
      <c r="A615" s="30"/>
      <c r="B615" s="30"/>
      <c r="C615" s="30"/>
      <c r="D615" s="30"/>
      <c r="E615" s="30"/>
      <c r="F615" s="30"/>
    </row>
    <row r="616" spans="1:6" ht="15.75" customHeight="1">
      <c r="A616" s="30"/>
      <c r="B616" s="30"/>
      <c r="C616" s="30"/>
      <c r="D616" s="30"/>
      <c r="E616" s="469"/>
      <c r="F616" s="469"/>
    </row>
    <row r="617" spans="1:6" ht="15.75" customHeight="1">
      <c r="A617" s="30"/>
      <c r="B617" s="30"/>
      <c r="C617" s="30"/>
      <c r="D617" s="30"/>
      <c r="E617" s="30"/>
      <c r="F617" s="30"/>
    </row>
    <row r="618" spans="1:6" ht="15.75" customHeight="1">
      <c r="A618" s="33"/>
      <c r="B618" s="490" t="s">
        <v>49</v>
      </c>
      <c r="C618" s="491"/>
      <c r="D618" s="491"/>
      <c r="E618" s="491"/>
      <c r="F618" s="492"/>
    </row>
    <row r="619" spans="1:6" ht="15.75" customHeight="1">
      <c r="A619" s="14"/>
      <c r="B619" s="471" t="s">
        <v>50</v>
      </c>
      <c r="C619" s="384"/>
      <c r="D619" s="384"/>
      <c r="E619" s="384"/>
      <c r="F619" s="385"/>
    </row>
    <row r="620" spans="1:6" ht="15.75" customHeight="1">
      <c r="A620" s="14"/>
      <c r="B620" s="471" t="s">
        <v>51</v>
      </c>
      <c r="C620" s="384"/>
      <c r="D620" s="384"/>
      <c r="E620" s="384"/>
      <c r="F620" s="385"/>
    </row>
    <row r="621" spans="1:6" ht="15.75" customHeight="1">
      <c r="A621" s="14"/>
      <c r="B621" s="482" t="s">
        <v>52</v>
      </c>
      <c r="C621" s="384"/>
      <c r="D621" s="384"/>
      <c r="E621" s="384"/>
      <c r="F621" s="385"/>
    </row>
    <row r="622" spans="1:6" ht="15.75" customHeight="1">
      <c r="A622" s="14"/>
      <c r="B622" s="471" t="s">
        <v>207</v>
      </c>
      <c r="C622" s="384"/>
      <c r="D622" s="384"/>
      <c r="E622" s="384"/>
      <c r="F622" s="385"/>
    </row>
    <row r="623" spans="1:6" ht="15.75" customHeight="1">
      <c r="A623" s="472" t="s">
        <v>54</v>
      </c>
      <c r="B623" s="384"/>
      <c r="C623" s="384"/>
      <c r="D623" s="384"/>
      <c r="E623" s="384"/>
      <c r="F623" s="385"/>
    </row>
    <row r="624" spans="1:6" ht="15.75" customHeight="1">
      <c r="A624" s="17" t="s">
        <v>55</v>
      </c>
      <c r="B624" s="473" t="s">
        <v>56</v>
      </c>
      <c r="C624" s="385"/>
      <c r="D624" s="18" t="s">
        <v>57</v>
      </c>
      <c r="E624" s="474">
        <v>28</v>
      </c>
      <c r="F624" s="385"/>
    </row>
    <row r="625" spans="1:6" ht="15.75" customHeight="1">
      <c r="A625" s="17" t="s">
        <v>4</v>
      </c>
      <c r="B625" s="473" t="s">
        <v>40</v>
      </c>
      <c r="C625" s="385"/>
      <c r="D625" s="19"/>
      <c r="E625" s="475"/>
      <c r="F625" s="385"/>
    </row>
    <row r="626" spans="1:6" ht="15.75" customHeight="1">
      <c r="A626" s="17" t="s">
        <v>58</v>
      </c>
      <c r="B626" s="16">
        <v>1508</v>
      </c>
      <c r="C626" s="15"/>
      <c r="D626" s="19"/>
      <c r="E626" s="20"/>
      <c r="F626" s="15"/>
    </row>
    <row r="627" spans="1:6" ht="15.75" customHeight="1">
      <c r="A627" s="17" t="s">
        <v>59</v>
      </c>
      <c r="B627" s="476" t="s">
        <v>166</v>
      </c>
      <c r="C627" s="477"/>
      <c r="D627" s="19" t="s">
        <v>61</v>
      </c>
      <c r="E627" s="478" t="s">
        <v>167</v>
      </c>
      <c r="F627" s="479"/>
    </row>
    <row r="628" spans="1:6" ht="15.75" customHeight="1">
      <c r="A628" s="22" t="s">
        <v>63</v>
      </c>
      <c r="B628" s="19" t="s">
        <v>64</v>
      </c>
      <c r="C628" s="19" t="s">
        <v>65</v>
      </c>
      <c r="D628" s="19" t="s">
        <v>12</v>
      </c>
      <c r="E628" s="480" t="s">
        <v>66</v>
      </c>
      <c r="F628" s="385"/>
    </row>
    <row r="629" spans="1:6" ht="15.75" customHeight="1">
      <c r="A629" s="23">
        <v>1</v>
      </c>
      <c r="B629" s="24" t="s">
        <v>5</v>
      </c>
      <c r="C629" s="32">
        <v>16</v>
      </c>
      <c r="D629" s="26" t="str">
        <f t="shared" ref="D629:D633" si="27">IF(C629&gt;=18,"A1",IF(C629&gt;=16,"A2",IF(C629&gt;=14,"B1",IF(C629&gt;=12,"B2",IF(C629&gt;=10,"C1",IF(C629&gt;=8,"C2",IF(C629&gt;=6.5,"D","E")))))))</f>
        <v>A2</v>
      </c>
      <c r="E629" s="468" t="s">
        <v>202</v>
      </c>
      <c r="F629" s="397"/>
    </row>
    <row r="630" spans="1:6" ht="15.75" customHeight="1">
      <c r="A630" s="23">
        <v>2</v>
      </c>
      <c r="B630" s="24" t="s">
        <v>6</v>
      </c>
      <c r="C630" s="32">
        <v>15.5</v>
      </c>
      <c r="D630" s="26" t="str">
        <f t="shared" si="27"/>
        <v>B1</v>
      </c>
      <c r="E630" s="469"/>
      <c r="F630" s="397"/>
    </row>
    <row r="631" spans="1:6" ht="15.75" customHeight="1">
      <c r="A631" s="23">
        <v>3</v>
      </c>
      <c r="B631" s="24" t="s">
        <v>7</v>
      </c>
      <c r="C631" s="25">
        <v>17</v>
      </c>
      <c r="D631" s="26" t="str">
        <f t="shared" si="27"/>
        <v>A2</v>
      </c>
      <c r="E631" s="469"/>
      <c r="F631" s="397"/>
    </row>
    <row r="632" spans="1:6" ht="15.75" customHeight="1">
      <c r="A632" s="23">
        <v>4</v>
      </c>
      <c r="B632" s="24" t="s">
        <v>8</v>
      </c>
      <c r="C632" s="32">
        <v>18</v>
      </c>
      <c r="D632" s="26" t="str">
        <f t="shared" si="27"/>
        <v>A1</v>
      </c>
      <c r="E632" s="469"/>
      <c r="F632" s="397"/>
    </row>
    <row r="633" spans="1:6" ht="15.75" customHeight="1">
      <c r="A633" s="23">
        <v>5</v>
      </c>
      <c r="B633" s="24" t="s">
        <v>9</v>
      </c>
      <c r="C633" s="32">
        <v>13.5</v>
      </c>
      <c r="D633" s="26" t="str">
        <f t="shared" si="27"/>
        <v>B2</v>
      </c>
      <c r="E633" s="469"/>
      <c r="F633" s="397"/>
    </row>
    <row r="634" spans="1:6" ht="15.75" customHeight="1">
      <c r="A634" s="28"/>
      <c r="B634" s="26" t="s">
        <v>10</v>
      </c>
      <c r="C634" s="25">
        <f>SUM(C629:C633)</f>
        <v>80</v>
      </c>
      <c r="D634" s="26" t="str">
        <f>IF(C634&gt;=91,"A1",IF(C634&gt;=81,"A2",IF(C634&gt;=71,"B1",IF(C634&gt;=61,"B2",IF(C634&gt;=51,"C1",IF(C634&gt;=41,"C2",IF(C634&gt;=33,"D","E")))))))</f>
        <v>B1</v>
      </c>
      <c r="E634" s="469"/>
      <c r="F634" s="397"/>
    </row>
    <row r="635" spans="1:6" ht="15.75" customHeight="1">
      <c r="A635" s="28"/>
      <c r="B635" s="24"/>
      <c r="C635" s="26">
        <f>(C634/100)*100</f>
        <v>80</v>
      </c>
      <c r="D635" s="24"/>
      <c r="E635" s="398"/>
      <c r="F635" s="399"/>
    </row>
    <row r="636" spans="1:6" ht="15.75" customHeight="1">
      <c r="A636" s="483" t="s">
        <v>197</v>
      </c>
      <c r="B636" s="470" t="s">
        <v>68</v>
      </c>
      <c r="C636" s="397"/>
      <c r="D636" s="470" t="s">
        <v>69</v>
      </c>
      <c r="E636" s="469"/>
      <c r="F636" s="397"/>
    </row>
    <row r="637" spans="1:6" ht="15.75" customHeight="1">
      <c r="A637" s="419"/>
      <c r="B637" s="398"/>
      <c r="C637" s="399"/>
      <c r="D637" s="398"/>
      <c r="E637" s="398"/>
      <c r="F637" s="399"/>
    </row>
    <row r="638" spans="1:6" ht="15.75" customHeight="1">
      <c r="A638" s="29"/>
      <c r="B638" s="29"/>
      <c r="C638" s="29"/>
      <c r="D638" s="29"/>
      <c r="E638" s="29"/>
      <c r="F638" s="29"/>
    </row>
    <row r="639" spans="1:6" ht="15.75" customHeight="1">
      <c r="A639" s="29"/>
      <c r="B639" s="29"/>
      <c r="C639" s="29"/>
      <c r="D639" s="29"/>
      <c r="E639" s="466"/>
      <c r="F639" s="466"/>
    </row>
    <row r="640" spans="1:6" ht="15.75" customHeight="1">
      <c r="A640" s="29"/>
      <c r="B640" s="29"/>
      <c r="C640" s="29"/>
      <c r="D640" s="29"/>
      <c r="E640" s="29"/>
      <c r="F640" s="29"/>
    </row>
    <row r="641" spans="1:6" ht="15.75" customHeight="1">
      <c r="A641" s="13"/>
      <c r="B641" s="481" t="s">
        <v>49</v>
      </c>
      <c r="C641" s="381"/>
      <c r="D641" s="381"/>
      <c r="E641" s="381"/>
      <c r="F641" s="382"/>
    </row>
    <row r="642" spans="1:6" ht="15.75" customHeight="1">
      <c r="A642" s="14"/>
      <c r="B642" s="471" t="s">
        <v>50</v>
      </c>
      <c r="C642" s="384"/>
      <c r="D642" s="384"/>
      <c r="E642" s="384"/>
      <c r="F642" s="385"/>
    </row>
    <row r="643" spans="1:6" ht="15.75" customHeight="1">
      <c r="A643" s="14"/>
      <c r="B643" s="471" t="s">
        <v>51</v>
      </c>
      <c r="C643" s="384"/>
      <c r="D643" s="384"/>
      <c r="E643" s="384"/>
      <c r="F643" s="385"/>
    </row>
    <row r="644" spans="1:6" ht="15.75" customHeight="1">
      <c r="A644" s="14"/>
      <c r="B644" s="482" t="s">
        <v>52</v>
      </c>
      <c r="C644" s="384"/>
      <c r="D644" s="384"/>
      <c r="E644" s="384"/>
      <c r="F644" s="385"/>
    </row>
    <row r="645" spans="1:6" ht="15.75" customHeight="1">
      <c r="A645" s="14"/>
      <c r="B645" s="471" t="s">
        <v>207</v>
      </c>
      <c r="C645" s="384"/>
      <c r="D645" s="384"/>
      <c r="E645" s="384"/>
      <c r="F645" s="385"/>
    </row>
    <row r="646" spans="1:6" ht="15.75" customHeight="1">
      <c r="A646" s="472" t="s">
        <v>54</v>
      </c>
      <c r="B646" s="384"/>
      <c r="C646" s="384"/>
      <c r="D646" s="384"/>
      <c r="E646" s="384"/>
      <c r="F646" s="385"/>
    </row>
    <row r="647" spans="1:6" ht="15.75" customHeight="1">
      <c r="A647" s="17" t="s">
        <v>55</v>
      </c>
      <c r="B647" s="473" t="s">
        <v>56</v>
      </c>
      <c r="C647" s="385"/>
      <c r="D647" s="18" t="s">
        <v>57</v>
      </c>
      <c r="E647" s="474">
        <v>29</v>
      </c>
      <c r="F647" s="385"/>
    </row>
    <row r="648" spans="1:6" ht="15.75" customHeight="1">
      <c r="A648" s="17" t="s">
        <v>4</v>
      </c>
      <c r="B648" s="473" t="s">
        <v>41</v>
      </c>
      <c r="C648" s="385"/>
      <c r="D648" s="19"/>
      <c r="E648" s="475"/>
      <c r="F648" s="385"/>
    </row>
    <row r="649" spans="1:6" ht="15.75" customHeight="1">
      <c r="A649" s="17" t="s">
        <v>58</v>
      </c>
      <c r="B649" s="16">
        <v>1343</v>
      </c>
      <c r="C649" s="15"/>
      <c r="D649" s="19"/>
      <c r="E649" s="20"/>
      <c r="F649" s="15"/>
    </row>
    <row r="650" spans="1:6" ht="15.75" customHeight="1">
      <c r="A650" s="17" t="s">
        <v>59</v>
      </c>
      <c r="B650" s="476" t="s">
        <v>168</v>
      </c>
      <c r="C650" s="477"/>
      <c r="D650" s="19" t="s">
        <v>61</v>
      </c>
      <c r="E650" s="478" t="s">
        <v>169</v>
      </c>
      <c r="F650" s="479"/>
    </row>
    <row r="651" spans="1:6" ht="15.75" customHeight="1">
      <c r="A651" s="22" t="s">
        <v>63</v>
      </c>
      <c r="B651" s="19" t="s">
        <v>64</v>
      </c>
      <c r="C651" s="19" t="s">
        <v>65</v>
      </c>
      <c r="D651" s="19" t="s">
        <v>12</v>
      </c>
      <c r="E651" s="480" t="s">
        <v>66</v>
      </c>
      <c r="F651" s="385"/>
    </row>
    <row r="652" spans="1:6" ht="15.75" customHeight="1">
      <c r="A652" s="23">
        <v>1</v>
      </c>
      <c r="B652" s="24" t="s">
        <v>5</v>
      </c>
      <c r="C652" s="25">
        <v>15.5</v>
      </c>
      <c r="D652" s="26" t="str">
        <f t="shared" ref="D652:D656" si="28">IF(C652&gt;=18,"A1",IF(C652&gt;=16,"A2",IF(C652&gt;=14,"B1",IF(C652&gt;=12,"B2",IF(C652&gt;=10,"C1",IF(C652&gt;=8,"C2",IF(C652&gt;=6.5,"D","E")))))))</f>
        <v>B1</v>
      </c>
      <c r="E652" s="468" t="s">
        <v>202</v>
      </c>
      <c r="F652" s="397"/>
    </row>
    <row r="653" spans="1:6" ht="15.75" customHeight="1">
      <c r="A653" s="23">
        <v>2</v>
      </c>
      <c r="B653" s="24" t="s">
        <v>6</v>
      </c>
      <c r="C653" s="25">
        <v>13.5</v>
      </c>
      <c r="D653" s="26" t="str">
        <f t="shared" si="28"/>
        <v>B2</v>
      </c>
      <c r="E653" s="469"/>
      <c r="F653" s="397"/>
    </row>
    <row r="654" spans="1:6" ht="15.75" customHeight="1">
      <c r="A654" s="23">
        <v>3</v>
      </c>
      <c r="B654" s="24" t="s">
        <v>7</v>
      </c>
      <c r="C654" s="25">
        <v>15.5</v>
      </c>
      <c r="D654" s="26" t="str">
        <f t="shared" si="28"/>
        <v>B1</v>
      </c>
      <c r="E654" s="469"/>
      <c r="F654" s="397"/>
    </row>
    <row r="655" spans="1:6" ht="15.75" customHeight="1">
      <c r="A655" s="23">
        <v>4</v>
      </c>
      <c r="B655" s="24" t="s">
        <v>8</v>
      </c>
      <c r="C655" s="25">
        <v>16</v>
      </c>
      <c r="D655" s="26" t="str">
        <f t="shared" si="28"/>
        <v>A2</v>
      </c>
      <c r="E655" s="469"/>
      <c r="F655" s="397"/>
    </row>
    <row r="656" spans="1:6" ht="15.75" customHeight="1">
      <c r="A656" s="23">
        <v>5</v>
      </c>
      <c r="B656" s="24" t="s">
        <v>9</v>
      </c>
      <c r="C656" s="25">
        <v>14</v>
      </c>
      <c r="D656" s="26" t="str">
        <f t="shared" si="28"/>
        <v>B1</v>
      </c>
      <c r="E656" s="469"/>
      <c r="F656" s="397"/>
    </row>
    <row r="657" spans="1:6" ht="15.75" customHeight="1">
      <c r="A657" s="28"/>
      <c r="B657" s="26" t="s">
        <v>10</v>
      </c>
      <c r="C657" s="25">
        <f>SUM(C652:C656)</f>
        <v>74.5</v>
      </c>
      <c r="D657" s="26" t="str">
        <f>IF(C657&gt;=91,"A1",IF(C657&gt;=81,"A2",IF(C657&gt;=71,"B1",IF(C657&gt;=61,"B2",IF(C657&gt;=51,"C1",IF(C657&gt;=41,"C2",IF(C657&gt;=33,"D","E")))))))</f>
        <v>B1</v>
      </c>
      <c r="E657" s="469"/>
      <c r="F657" s="397"/>
    </row>
    <row r="658" spans="1:6" ht="15.75" customHeight="1">
      <c r="A658" s="28"/>
      <c r="B658" s="24"/>
      <c r="C658" s="26">
        <f>(C657/100)*100</f>
        <v>74.5</v>
      </c>
      <c r="D658" s="24"/>
      <c r="E658" s="398"/>
      <c r="F658" s="399"/>
    </row>
    <row r="659" spans="1:6" ht="15.75" customHeight="1">
      <c r="A659" s="483" t="s">
        <v>197</v>
      </c>
      <c r="B659" s="470" t="s">
        <v>68</v>
      </c>
      <c r="C659" s="397"/>
      <c r="D659" s="470" t="s">
        <v>69</v>
      </c>
      <c r="E659" s="469"/>
      <c r="F659" s="397"/>
    </row>
    <row r="660" spans="1:6" ht="15.75" customHeight="1">
      <c r="A660" s="419"/>
      <c r="B660" s="398"/>
      <c r="C660" s="399"/>
      <c r="D660" s="398"/>
      <c r="E660" s="398"/>
      <c r="F660" s="399"/>
    </row>
    <row r="661" spans="1:6" ht="15.75" customHeight="1">
      <c r="A661" s="29"/>
      <c r="B661" s="29"/>
      <c r="C661" s="29"/>
      <c r="D661" s="29"/>
      <c r="E661" s="29"/>
      <c r="F661" s="29"/>
    </row>
    <row r="662" spans="1:6" ht="15.75" customHeight="1">
      <c r="A662" s="29"/>
      <c r="B662" s="29"/>
      <c r="C662" s="29"/>
      <c r="D662" s="29"/>
      <c r="E662" s="466"/>
      <c r="F662" s="466"/>
    </row>
    <row r="664" spans="1:6" ht="15.75" customHeight="1">
      <c r="A664" s="29"/>
      <c r="B664" s="29"/>
      <c r="C664" s="29"/>
      <c r="D664" s="29"/>
      <c r="E664" s="29"/>
      <c r="F664" s="29"/>
    </row>
    <row r="665" spans="1:6" ht="15.75" customHeight="1">
      <c r="A665" s="13"/>
      <c r="B665" s="481" t="s">
        <v>49</v>
      </c>
      <c r="C665" s="381"/>
      <c r="D665" s="381"/>
      <c r="E665" s="381"/>
      <c r="F665" s="382"/>
    </row>
    <row r="666" spans="1:6" ht="15.75" customHeight="1">
      <c r="A666" s="14"/>
      <c r="B666" s="471" t="s">
        <v>50</v>
      </c>
      <c r="C666" s="384"/>
      <c r="D666" s="384"/>
      <c r="E666" s="384"/>
      <c r="F666" s="385"/>
    </row>
    <row r="667" spans="1:6" ht="15.75" customHeight="1">
      <c r="A667" s="14"/>
      <c r="B667" s="471" t="s">
        <v>51</v>
      </c>
      <c r="C667" s="384"/>
      <c r="D667" s="384"/>
      <c r="E667" s="384"/>
      <c r="F667" s="385"/>
    </row>
    <row r="668" spans="1:6" ht="15.75" customHeight="1">
      <c r="A668" s="14"/>
      <c r="B668" s="482" t="s">
        <v>52</v>
      </c>
      <c r="C668" s="384"/>
      <c r="D668" s="384"/>
      <c r="E668" s="384"/>
      <c r="F668" s="385"/>
    </row>
    <row r="669" spans="1:6" ht="15.75" customHeight="1">
      <c r="A669" s="14"/>
      <c r="B669" s="471" t="s">
        <v>207</v>
      </c>
      <c r="C669" s="384"/>
      <c r="D669" s="384"/>
      <c r="E669" s="384"/>
      <c r="F669" s="385"/>
    </row>
    <row r="670" spans="1:6" ht="15.75" customHeight="1">
      <c r="A670" s="472" t="s">
        <v>54</v>
      </c>
      <c r="B670" s="384"/>
      <c r="C670" s="384"/>
      <c r="D670" s="384"/>
      <c r="E670" s="384"/>
      <c r="F670" s="385"/>
    </row>
    <row r="671" spans="1:6" ht="15.75" customHeight="1">
      <c r="A671" s="17" t="s">
        <v>55</v>
      </c>
      <c r="B671" s="473" t="s">
        <v>56</v>
      </c>
      <c r="C671" s="385"/>
      <c r="D671" s="18" t="s">
        <v>57</v>
      </c>
      <c r="E671" s="474">
        <v>30</v>
      </c>
      <c r="F671" s="385"/>
    </row>
    <row r="672" spans="1:6" ht="15.75" customHeight="1">
      <c r="A672" s="17" t="s">
        <v>4</v>
      </c>
      <c r="B672" s="473" t="s">
        <v>42</v>
      </c>
      <c r="C672" s="385"/>
      <c r="D672" s="19"/>
      <c r="E672" s="475"/>
      <c r="F672" s="385"/>
    </row>
    <row r="673" spans="1:6" ht="15.75" customHeight="1">
      <c r="A673" s="17" t="s">
        <v>58</v>
      </c>
      <c r="B673" s="16">
        <v>1251</v>
      </c>
      <c r="C673" s="15"/>
      <c r="D673" s="19"/>
      <c r="E673" s="20"/>
      <c r="F673" s="15"/>
    </row>
    <row r="674" spans="1:6" ht="15.75" customHeight="1">
      <c r="A674" s="17" t="s">
        <v>59</v>
      </c>
      <c r="B674" s="476" t="s">
        <v>170</v>
      </c>
      <c r="C674" s="477"/>
      <c r="D674" s="19" t="s">
        <v>61</v>
      </c>
      <c r="E674" s="478" t="s">
        <v>171</v>
      </c>
      <c r="F674" s="479"/>
    </row>
    <row r="675" spans="1:6" ht="15.75" customHeight="1">
      <c r="A675" s="22" t="s">
        <v>63</v>
      </c>
      <c r="B675" s="19" t="s">
        <v>64</v>
      </c>
      <c r="C675" s="19" t="s">
        <v>65</v>
      </c>
      <c r="D675" s="19" t="s">
        <v>12</v>
      </c>
      <c r="E675" s="480" t="s">
        <v>66</v>
      </c>
      <c r="F675" s="385"/>
    </row>
    <row r="676" spans="1:6" ht="15.75" customHeight="1">
      <c r="A676" s="23">
        <v>1</v>
      </c>
      <c r="B676" s="24" t="s">
        <v>5</v>
      </c>
      <c r="C676" s="34">
        <v>19</v>
      </c>
      <c r="D676" s="26" t="str">
        <f t="shared" ref="D676:D680" si="29">IF(C676&gt;=18,"A1",IF(C676&gt;=16,"A2",IF(C676&gt;=14,"B1",IF(C676&gt;=12,"B2",IF(C676&gt;=10,"C1",IF(C676&gt;=8,"C2",IF(C676&gt;=6.5,"D","E")))))))</f>
        <v>A1</v>
      </c>
      <c r="E676" s="468" t="s">
        <v>198</v>
      </c>
      <c r="F676" s="397"/>
    </row>
    <row r="677" spans="1:6" ht="15.75" customHeight="1">
      <c r="A677" s="23">
        <v>2</v>
      </c>
      <c r="B677" s="24" t="s">
        <v>6</v>
      </c>
      <c r="C677" s="35">
        <v>17.5</v>
      </c>
      <c r="D677" s="26" t="str">
        <f t="shared" si="29"/>
        <v>A2</v>
      </c>
      <c r="E677" s="469"/>
      <c r="F677" s="397"/>
    </row>
    <row r="678" spans="1:6" ht="15.75" customHeight="1">
      <c r="A678" s="23">
        <v>3</v>
      </c>
      <c r="B678" s="24" t="s">
        <v>7</v>
      </c>
      <c r="C678" s="36">
        <v>18</v>
      </c>
      <c r="D678" s="26" t="str">
        <f t="shared" si="29"/>
        <v>A1</v>
      </c>
      <c r="E678" s="469"/>
      <c r="F678" s="397"/>
    </row>
    <row r="679" spans="1:6" ht="15.75" customHeight="1">
      <c r="A679" s="23">
        <v>4</v>
      </c>
      <c r="B679" s="24" t="s">
        <v>8</v>
      </c>
      <c r="C679" s="35">
        <v>19.5</v>
      </c>
      <c r="D679" s="26" t="str">
        <f t="shared" si="29"/>
        <v>A1</v>
      </c>
      <c r="E679" s="469"/>
      <c r="F679" s="397"/>
    </row>
    <row r="680" spans="1:6" ht="15.75" customHeight="1">
      <c r="A680" s="23">
        <v>5</v>
      </c>
      <c r="B680" s="24" t="s">
        <v>9</v>
      </c>
      <c r="C680" s="35">
        <v>18</v>
      </c>
      <c r="D680" s="26" t="str">
        <f t="shared" si="29"/>
        <v>A1</v>
      </c>
      <c r="E680" s="469"/>
      <c r="F680" s="397"/>
    </row>
    <row r="681" spans="1:6" ht="15.75" customHeight="1">
      <c r="A681" s="28"/>
      <c r="B681" s="26" t="s">
        <v>10</v>
      </c>
      <c r="C681" s="25">
        <f>SUM(C676:C680)</f>
        <v>92</v>
      </c>
      <c r="D681" s="26" t="str">
        <f>IF(C681&gt;=91,"A1",IF(C681&gt;=81,"A2",IF(C681&gt;=71,"B1",IF(C681&gt;=61,"B2",IF(C681&gt;=51,"C1",IF(C681&gt;=41,"C2",IF(C681&gt;=33,"D","E")))))))</f>
        <v>A1</v>
      </c>
      <c r="E681" s="469"/>
      <c r="F681" s="397"/>
    </row>
    <row r="682" spans="1:6" ht="15.75" customHeight="1">
      <c r="A682" s="28"/>
      <c r="B682" s="24"/>
      <c r="C682" s="26">
        <f>(C681/100)*100</f>
        <v>92</v>
      </c>
      <c r="D682" s="24"/>
      <c r="E682" s="398"/>
      <c r="F682" s="399"/>
    </row>
    <row r="683" spans="1:6" ht="15.75" customHeight="1">
      <c r="A683" s="483" t="s">
        <v>197</v>
      </c>
      <c r="B683" s="470" t="s">
        <v>68</v>
      </c>
      <c r="C683" s="397"/>
      <c r="D683" s="470" t="s">
        <v>69</v>
      </c>
      <c r="E683" s="469"/>
      <c r="F683" s="397"/>
    </row>
    <row r="684" spans="1:6" ht="15.75" customHeight="1">
      <c r="A684" s="419"/>
      <c r="B684" s="398"/>
      <c r="C684" s="399"/>
      <c r="D684" s="398"/>
      <c r="E684" s="398"/>
      <c r="F684" s="399"/>
    </row>
    <row r="685" spans="1:6" ht="15.75" customHeight="1">
      <c r="A685" s="29"/>
      <c r="B685" s="29"/>
      <c r="C685" s="29"/>
      <c r="D685" s="29"/>
      <c r="E685" s="29"/>
      <c r="F685" s="29"/>
    </row>
    <row r="686" spans="1:6" ht="15.75" customHeight="1">
      <c r="A686" s="29"/>
      <c r="B686" s="29"/>
      <c r="C686" s="29"/>
      <c r="D686" s="29"/>
      <c r="E686" s="466"/>
      <c r="F686" s="466"/>
    </row>
    <row r="687" spans="1:6" ht="15.75" customHeight="1">
      <c r="A687" s="29"/>
      <c r="B687" s="29"/>
      <c r="C687" s="29"/>
      <c r="D687" s="29"/>
      <c r="E687" s="29"/>
      <c r="F687" s="29"/>
    </row>
    <row r="688" spans="1:6" ht="15.75" customHeight="1">
      <c r="A688" s="13"/>
      <c r="B688" s="481" t="s">
        <v>49</v>
      </c>
      <c r="C688" s="381"/>
      <c r="D688" s="381"/>
      <c r="E688" s="381"/>
      <c r="F688" s="382"/>
    </row>
    <row r="689" spans="1:6" ht="15.75" customHeight="1">
      <c r="A689" s="14"/>
      <c r="B689" s="471" t="s">
        <v>50</v>
      </c>
      <c r="C689" s="384"/>
      <c r="D689" s="384"/>
      <c r="E689" s="384"/>
      <c r="F689" s="385"/>
    </row>
    <row r="690" spans="1:6" ht="15.75" customHeight="1">
      <c r="A690" s="14"/>
      <c r="B690" s="471" t="s">
        <v>51</v>
      </c>
      <c r="C690" s="384"/>
      <c r="D690" s="384"/>
      <c r="E690" s="384"/>
      <c r="F690" s="385"/>
    </row>
    <row r="691" spans="1:6" ht="15.75" customHeight="1">
      <c r="A691" s="14"/>
      <c r="B691" s="482" t="s">
        <v>52</v>
      </c>
      <c r="C691" s="384"/>
      <c r="D691" s="384"/>
      <c r="E691" s="384"/>
      <c r="F691" s="385"/>
    </row>
    <row r="692" spans="1:6" ht="15.75" customHeight="1">
      <c r="A692" s="14"/>
      <c r="B692" s="471" t="s">
        <v>207</v>
      </c>
      <c r="C692" s="384"/>
      <c r="D692" s="384"/>
      <c r="E692" s="384"/>
      <c r="F692" s="385"/>
    </row>
    <row r="693" spans="1:6" ht="15.75" customHeight="1">
      <c r="A693" s="472" t="s">
        <v>54</v>
      </c>
      <c r="B693" s="384"/>
      <c r="C693" s="384"/>
      <c r="D693" s="384"/>
      <c r="E693" s="384"/>
      <c r="F693" s="385"/>
    </row>
    <row r="694" spans="1:6" ht="15.75" customHeight="1">
      <c r="A694" s="17" t="s">
        <v>55</v>
      </c>
      <c r="B694" s="473" t="s">
        <v>56</v>
      </c>
      <c r="C694" s="385"/>
      <c r="D694" s="18" t="s">
        <v>57</v>
      </c>
      <c r="E694" s="474">
        <v>31</v>
      </c>
      <c r="F694" s="385"/>
    </row>
    <row r="695" spans="1:6" ht="15.75" customHeight="1">
      <c r="A695" s="17" t="s">
        <v>4</v>
      </c>
      <c r="B695" s="473" t="s">
        <v>43</v>
      </c>
      <c r="C695" s="385"/>
      <c r="D695" s="19"/>
      <c r="E695" s="475"/>
      <c r="F695" s="385"/>
    </row>
    <row r="696" spans="1:6" ht="15.75" customHeight="1">
      <c r="A696" s="17" t="s">
        <v>58</v>
      </c>
      <c r="B696" s="16">
        <v>1389</v>
      </c>
      <c r="C696" s="15"/>
      <c r="D696" s="19"/>
      <c r="E696" s="20"/>
      <c r="F696" s="15"/>
    </row>
    <row r="697" spans="1:6" ht="15.75" customHeight="1">
      <c r="A697" s="17" t="s">
        <v>59</v>
      </c>
      <c r="B697" s="476" t="s">
        <v>172</v>
      </c>
      <c r="C697" s="477"/>
      <c r="D697" s="19" t="s">
        <v>61</v>
      </c>
      <c r="E697" s="478" t="s">
        <v>173</v>
      </c>
      <c r="F697" s="479"/>
    </row>
    <row r="698" spans="1:6" ht="15.75" customHeight="1">
      <c r="A698" s="22" t="s">
        <v>63</v>
      </c>
      <c r="B698" s="19" t="s">
        <v>64</v>
      </c>
      <c r="C698" s="19" t="s">
        <v>65</v>
      </c>
      <c r="D698" s="19" t="s">
        <v>12</v>
      </c>
      <c r="E698" s="480" t="s">
        <v>66</v>
      </c>
      <c r="F698" s="385"/>
    </row>
    <row r="699" spans="1:6" ht="15.75" customHeight="1">
      <c r="A699" s="23">
        <v>1</v>
      </c>
      <c r="B699" s="24" t="s">
        <v>5</v>
      </c>
      <c r="C699" s="34">
        <v>17</v>
      </c>
      <c r="D699" s="26" t="str">
        <f t="shared" ref="D699:D703" si="30">IF(C699&gt;=18,"A1",IF(C699&gt;=16,"A2",IF(C699&gt;=14,"B1",IF(C699&gt;=12,"B2",IF(C699&gt;=10,"C1",IF(C699&gt;=8,"C2",IF(C699&gt;=6.5,"D","E")))))))</f>
        <v>A2</v>
      </c>
      <c r="E699" s="468" t="s">
        <v>202</v>
      </c>
      <c r="F699" s="397"/>
    </row>
    <row r="700" spans="1:6" ht="15.75" customHeight="1">
      <c r="A700" s="23">
        <v>2</v>
      </c>
      <c r="B700" s="24" t="s">
        <v>6</v>
      </c>
      <c r="C700" s="35">
        <v>18</v>
      </c>
      <c r="D700" s="26" t="str">
        <f t="shared" si="30"/>
        <v>A1</v>
      </c>
      <c r="E700" s="469"/>
      <c r="F700" s="397"/>
    </row>
    <row r="701" spans="1:6" ht="15.75" customHeight="1">
      <c r="A701" s="23">
        <v>3</v>
      </c>
      <c r="B701" s="24" t="s">
        <v>7</v>
      </c>
      <c r="C701" s="36">
        <v>16.5</v>
      </c>
      <c r="D701" s="26" t="str">
        <f t="shared" si="30"/>
        <v>A2</v>
      </c>
      <c r="E701" s="469"/>
      <c r="F701" s="397"/>
    </row>
    <row r="702" spans="1:6" ht="15.75" customHeight="1">
      <c r="A702" s="23">
        <v>4</v>
      </c>
      <c r="B702" s="24" t="s">
        <v>8</v>
      </c>
      <c r="C702" s="35">
        <v>18</v>
      </c>
      <c r="D702" s="26" t="str">
        <f t="shared" si="30"/>
        <v>A1</v>
      </c>
      <c r="E702" s="469"/>
      <c r="F702" s="397"/>
    </row>
    <row r="703" spans="1:6" ht="15.75" customHeight="1">
      <c r="A703" s="23">
        <v>5</v>
      </c>
      <c r="B703" s="24" t="s">
        <v>9</v>
      </c>
      <c r="C703" s="35">
        <v>16.5</v>
      </c>
      <c r="D703" s="26" t="str">
        <f t="shared" si="30"/>
        <v>A2</v>
      </c>
      <c r="E703" s="469"/>
      <c r="F703" s="397"/>
    </row>
    <row r="704" spans="1:6" ht="15.75" customHeight="1">
      <c r="A704" s="28"/>
      <c r="B704" s="26" t="s">
        <v>10</v>
      </c>
      <c r="C704" s="25">
        <f>SUM(C699:C703)</f>
        <v>86</v>
      </c>
      <c r="D704" s="26" t="str">
        <f>IF(C704&gt;=91,"A1",IF(C704&gt;=81,"A2",IF(C704&gt;=71,"B1",IF(C704&gt;=61,"B2",IF(C704&gt;=51,"C1",IF(C704&gt;=41,"C2",IF(C704&gt;=33,"D","E")))))))</f>
        <v>A2</v>
      </c>
      <c r="E704" s="469"/>
      <c r="F704" s="397"/>
    </row>
    <row r="705" spans="1:6" ht="15.75" customHeight="1">
      <c r="A705" s="28"/>
      <c r="B705" s="24"/>
      <c r="C705" s="26">
        <f>(C704/100)*100</f>
        <v>86</v>
      </c>
      <c r="D705" s="24"/>
      <c r="E705" s="398"/>
      <c r="F705" s="399"/>
    </row>
    <row r="706" spans="1:6" ht="15.75" customHeight="1">
      <c r="A706" s="483" t="s">
        <v>197</v>
      </c>
      <c r="B706" s="470" t="s">
        <v>68</v>
      </c>
      <c r="C706" s="397"/>
      <c r="D706" s="470" t="s">
        <v>69</v>
      </c>
      <c r="E706" s="469"/>
      <c r="F706" s="397"/>
    </row>
    <row r="707" spans="1:6" ht="15.75" customHeight="1">
      <c r="A707" s="419"/>
      <c r="B707" s="398"/>
      <c r="C707" s="399"/>
      <c r="D707" s="398"/>
      <c r="E707" s="398"/>
      <c r="F707" s="399"/>
    </row>
    <row r="708" spans="1:6" ht="15.75" customHeight="1">
      <c r="A708" s="29"/>
      <c r="B708" s="29"/>
      <c r="C708" s="29"/>
      <c r="D708" s="29"/>
      <c r="E708" s="29"/>
      <c r="F708" s="29"/>
    </row>
    <row r="709" spans="1:6" ht="15.75" customHeight="1">
      <c r="A709" s="29"/>
      <c r="B709" s="29"/>
      <c r="C709" s="29"/>
      <c r="D709" s="29"/>
      <c r="E709" s="466"/>
      <c r="F709" s="466"/>
    </row>
    <row r="710" spans="1:6" ht="15.75" customHeight="1">
      <c r="A710" s="29"/>
      <c r="B710" s="29"/>
      <c r="C710" s="29"/>
      <c r="D710" s="29"/>
      <c r="E710" s="29"/>
      <c r="F710" s="29"/>
    </row>
    <row r="711" spans="1:6" ht="15.75" customHeight="1">
      <c r="A711" s="13"/>
      <c r="B711" s="481" t="s">
        <v>49</v>
      </c>
      <c r="C711" s="381"/>
      <c r="D711" s="381"/>
      <c r="E711" s="381"/>
      <c r="F711" s="382"/>
    </row>
    <row r="712" spans="1:6" ht="15.75" customHeight="1">
      <c r="A712" s="14"/>
      <c r="B712" s="471" t="s">
        <v>50</v>
      </c>
      <c r="C712" s="384"/>
      <c r="D712" s="384"/>
      <c r="E712" s="384"/>
      <c r="F712" s="385"/>
    </row>
    <row r="713" spans="1:6" ht="15.75" customHeight="1">
      <c r="A713" s="14"/>
      <c r="B713" s="471" t="s">
        <v>51</v>
      </c>
      <c r="C713" s="384"/>
      <c r="D713" s="384"/>
      <c r="E713" s="384"/>
      <c r="F713" s="385"/>
    </row>
    <row r="714" spans="1:6" ht="15.75" customHeight="1">
      <c r="A714" s="14"/>
      <c r="B714" s="482" t="s">
        <v>52</v>
      </c>
      <c r="C714" s="384"/>
      <c r="D714" s="384"/>
      <c r="E714" s="384"/>
      <c r="F714" s="385"/>
    </row>
    <row r="715" spans="1:6" ht="15.75" customHeight="1">
      <c r="A715" s="14"/>
      <c r="B715" s="471" t="s">
        <v>207</v>
      </c>
      <c r="C715" s="384"/>
      <c r="D715" s="384"/>
      <c r="E715" s="384"/>
      <c r="F715" s="385"/>
    </row>
    <row r="716" spans="1:6" ht="15.75" customHeight="1">
      <c r="A716" s="472" t="s">
        <v>54</v>
      </c>
      <c r="B716" s="384"/>
      <c r="C716" s="384"/>
      <c r="D716" s="384"/>
      <c r="E716" s="384"/>
      <c r="F716" s="385"/>
    </row>
    <row r="717" spans="1:6" ht="15.75" customHeight="1">
      <c r="A717" s="17" t="s">
        <v>55</v>
      </c>
      <c r="B717" s="473" t="s">
        <v>56</v>
      </c>
      <c r="C717" s="385"/>
      <c r="D717" s="18" t="s">
        <v>57</v>
      </c>
      <c r="E717" s="474">
        <v>32</v>
      </c>
      <c r="F717" s="385"/>
    </row>
    <row r="718" spans="1:6" ht="15.75" customHeight="1">
      <c r="A718" s="17" t="s">
        <v>4</v>
      </c>
      <c r="B718" s="473" t="s">
        <v>44</v>
      </c>
      <c r="C718" s="385"/>
      <c r="D718" s="19"/>
      <c r="E718" s="475"/>
      <c r="F718" s="385"/>
    </row>
    <row r="719" spans="1:6" ht="15.75" customHeight="1">
      <c r="A719" s="17" t="s">
        <v>58</v>
      </c>
      <c r="B719" s="16">
        <v>1461</v>
      </c>
      <c r="C719" s="15"/>
      <c r="D719" s="19"/>
      <c r="E719" s="20"/>
      <c r="F719" s="15"/>
    </row>
    <row r="720" spans="1:6" ht="15.75" customHeight="1">
      <c r="A720" s="17" t="s">
        <v>59</v>
      </c>
      <c r="B720" s="476" t="s">
        <v>174</v>
      </c>
      <c r="C720" s="477"/>
      <c r="D720" s="19" t="s">
        <v>61</v>
      </c>
      <c r="E720" s="478" t="s">
        <v>175</v>
      </c>
      <c r="F720" s="479"/>
    </row>
    <row r="721" spans="1:6" ht="15.75" customHeight="1">
      <c r="A721" s="22" t="s">
        <v>63</v>
      </c>
      <c r="B721" s="19" t="s">
        <v>64</v>
      </c>
      <c r="C721" s="19" t="s">
        <v>65</v>
      </c>
      <c r="D721" s="19" t="s">
        <v>12</v>
      </c>
      <c r="E721" s="480" t="s">
        <v>66</v>
      </c>
      <c r="F721" s="385"/>
    </row>
    <row r="722" spans="1:6" ht="15.75" customHeight="1">
      <c r="A722" s="23">
        <v>1</v>
      </c>
      <c r="B722" s="24" t="s">
        <v>5</v>
      </c>
      <c r="C722" s="34">
        <v>18.5</v>
      </c>
      <c r="D722" s="26" t="str">
        <f t="shared" ref="D722:D726" si="31">IF(C722&gt;=18,"A1",IF(C722&gt;=16,"A2",IF(C722&gt;=14,"B1",IF(C722&gt;=12,"B2",IF(C722&gt;=10,"C1",IF(C722&gt;=8,"C2",IF(C722&gt;=6.5,"D","E")))))))</f>
        <v>A1</v>
      </c>
      <c r="E722" s="468" t="s">
        <v>201</v>
      </c>
      <c r="F722" s="397"/>
    </row>
    <row r="723" spans="1:6" ht="15.75" customHeight="1">
      <c r="A723" s="23">
        <v>2</v>
      </c>
      <c r="B723" s="24" t="s">
        <v>6</v>
      </c>
      <c r="C723" s="35">
        <v>19</v>
      </c>
      <c r="D723" s="26" t="str">
        <f t="shared" si="31"/>
        <v>A1</v>
      </c>
      <c r="E723" s="469"/>
      <c r="F723" s="397"/>
    </row>
    <row r="724" spans="1:6" ht="15.75" customHeight="1">
      <c r="A724" s="23">
        <v>3</v>
      </c>
      <c r="B724" s="24" t="s">
        <v>7</v>
      </c>
      <c r="C724" s="36">
        <v>18</v>
      </c>
      <c r="D724" s="26" t="str">
        <f t="shared" si="31"/>
        <v>A1</v>
      </c>
      <c r="E724" s="469"/>
      <c r="F724" s="397"/>
    </row>
    <row r="725" spans="1:6" ht="15.75" customHeight="1">
      <c r="A725" s="23">
        <v>4</v>
      </c>
      <c r="B725" s="24" t="s">
        <v>8</v>
      </c>
      <c r="C725" s="35">
        <v>17</v>
      </c>
      <c r="D725" s="26" t="str">
        <f t="shared" si="31"/>
        <v>A2</v>
      </c>
      <c r="E725" s="469"/>
      <c r="F725" s="397"/>
    </row>
    <row r="726" spans="1:6" ht="15.75" customHeight="1">
      <c r="A726" s="23">
        <v>5</v>
      </c>
      <c r="B726" s="24" t="s">
        <v>9</v>
      </c>
      <c r="C726" s="35">
        <v>15.5</v>
      </c>
      <c r="D726" s="26" t="str">
        <f t="shared" si="31"/>
        <v>B1</v>
      </c>
      <c r="E726" s="469"/>
      <c r="F726" s="397"/>
    </row>
    <row r="727" spans="1:6" ht="15.75" customHeight="1">
      <c r="A727" s="28"/>
      <c r="B727" s="26" t="s">
        <v>10</v>
      </c>
      <c r="C727" s="25">
        <f>SUM(C722:C726)</f>
        <v>88</v>
      </c>
      <c r="D727" s="26" t="str">
        <f>IF(C727&gt;=91,"A1",IF(C727&gt;=81,"A2",IF(C727&gt;=71,"B1",IF(C727&gt;=61,"B2",IF(C727&gt;=51,"C1",IF(C727&gt;=41,"C2",IF(C727&gt;=33,"D","E")))))))</f>
        <v>A2</v>
      </c>
      <c r="E727" s="469"/>
      <c r="F727" s="397"/>
    </row>
    <row r="728" spans="1:6" ht="15.75" customHeight="1">
      <c r="A728" s="28"/>
      <c r="B728" s="24"/>
      <c r="C728" s="26">
        <f>(C727/100)*100</f>
        <v>88</v>
      </c>
      <c r="D728" s="24"/>
      <c r="E728" s="398"/>
      <c r="F728" s="399"/>
    </row>
    <row r="729" spans="1:6" ht="15.75" customHeight="1">
      <c r="A729" s="483" t="s">
        <v>197</v>
      </c>
      <c r="B729" s="470" t="s">
        <v>68</v>
      </c>
      <c r="C729" s="397"/>
      <c r="D729" s="470" t="s">
        <v>69</v>
      </c>
      <c r="E729" s="469"/>
      <c r="F729" s="397"/>
    </row>
    <row r="730" spans="1:6" ht="15.75" customHeight="1">
      <c r="A730" s="419"/>
      <c r="B730" s="398"/>
      <c r="C730" s="399"/>
      <c r="D730" s="398"/>
      <c r="E730" s="398"/>
      <c r="F730" s="399"/>
    </row>
    <row r="731" spans="1:6" ht="15.75" customHeight="1">
      <c r="A731" s="29"/>
      <c r="B731" s="29"/>
      <c r="C731" s="29"/>
      <c r="D731" s="29"/>
      <c r="E731" s="29"/>
      <c r="F731" s="29"/>
    </row>
    <row r="732" spans="1:6" ht="15.75" customHeight="1">
      <c r="A732" s="29"/>
      <c r="B732" s="29"/>
      <c r="C732" s="29"/>
      <c r="D732" s="29"/>
      <c r="E732" s="466"/>
      <c r="F732" s="466"/>
    </row>
    <row r="733" spans="1:6" ht="15.75" customHeight="1">
      <c r="A733" s="29"/>
      <c r="B733" s="29"/>
      <c r="C733" s="29"/>
      <c r="D733" s="29"/>
      <c r="E733" s="29"/>
      <c r="F733" s="29"/>
    </row>
    <row r="734" spans="1:6" ht="15.75" customHeight="1">
      <c r="A734" s="13"/>
      <c r="B734" s="481" t="s">
        <v>49</v>
      </c>
      <c r="C734" s="381"/>
      <c r="D734" s="381"/>
      <c r="E734" s="381"/>
      <c r="F734" s="382"/>
    </row>
    <row r="735" spans="1:6" ht="15.75" customHeight="1">
      <c r="A735" s="14"/>
      <c r="B735" s="471" t="s">
        <v>50</v>
      </c>
      <c r="C735" s="384"/>
      <c r="D735" s="384"/>
      <c r="E735" s="384"/>
      <c r="F735" s="385"/>
    </row>
    <row r="736" spans="1:6" ht="15.75" customHeight="1">
      <c r="A736" s="14"/>
      <c r="B736" s="471" t="s">
        <v>51</v>
      </c>
      <c r="C736" s="384"/>
      <c r="D736" s="384"/>
      <c r="E736" s="384"/>
      <c r="F736" s="385"/>
    </row>
    <row r="737" spans="1:6" ht="15.75" customHeight="1">
      <c r="A737" s="14"/>
      <c r="B737" s="482" t="s">
        <v>52</v>
      </c>
      <c r="C737" s="384"/>
      <c r="D737" s="384"/>
      <c r="E737" s="384"/>
      <c r="F737" s="385"/>
    </row>
    <row r="738" spans="1:6" ht="15.75" customHeight="1">
      <c r="A738" s="14"/>
      <c r="B738" s="471" t="s">
        <v>207</v>
      </c>
      <c r="C738" s="384"/>
      <c r="D738" s="384"/>
      <c r="E738" s="384"/>
      <c r="F738" s="385"/>
    </row>
    <row r="739" spans="1:6" ht="15.75" customHeight="1">
      <c r="A739" s="472" t="s">
        <v>54</v>
      </c>
      <c r="B739" s="384"/>
      <c r="C739" s="384"/>
      <c r="D739" s="384"/>
      <c r="E739" s="384"/>
      <c r="F739" s="385"/>
    </row>
    <row r="740" spans="1:6" ht="15.75" customHeight="1">
      <c r="A740" s="17" t="s">
        <v>55</v>
      </c>
      <c r="B740" s="473" t="s">
        <v>56</v>
      </c>
      <c r="C740" s="385"/>
      <c r="D740" s="18" t="s">
        <v>57</v>
      </c>
      <c r="E740" s="474">
        <v>33</v>
      </c>
      <c r="F740" s="385"/>
    </row>
    <row r="741" spans="1:6" ht="15.75" customHeight="1">
      <c r="A741" s="17" t="s">
        <v>4</v>
      </c>
      <c r="B741" s="473" t="s">
        <v>45</v>
      </c>
      <c r="C741" s="385"/>
      <c r="D741" s="19"/>
      <c r="E741" s="475"/>
      <c r="F741" s="385"/>
    </row>
    <row r="742" spans="1:6" ht="15.75" customHeight="1">
      <c r="A742" s="17" t="s">
        <v>58</v>
      </c>
      <c r="B742" s="16">
        <v>1424</v>
      </c>
      <c r="C742" s="15"/>
      <c r="D742" s="19"/>
      <c r="E742" s="20"/>
      <c r="F742" s="15"/>
    </row>
    <row r="743" spans="1:6" ht="15.75" customHeight="1">
      <c r="A743" s="17" t="s">
        <v>59</v>
      </c>
      <c r="B743" s="476" t="s">
        <v>176</v>
      </c>
      <c r="C743" s="477"/>
      <c r="D743" s="19" t="s">
        <v>61</v>
      </c>
      <c r="E743" s="478" t="s">
        <v>177</v>
      </c>
      <c r="F743" s="479"/>
    </row>
    <row r="744" spans="1:6" ht="15.75" customHeight="1">
      <c r="A744" s="22" t="s">
        <v>63</v>
      </c>
      <c r="B744" s="19" t="s">
        <v>64</v>
      </c>
      <c r="C744" s="19" t="s">
        <v>65</v>
      </c>
      <c r="D744" s="19" t="s">
        <v>12</v>
      </c>
      <c r="E744" s="480" t="s">
        <v>66</v>
      </c>
      <c r="F744" s="385"/>
    </row>
    <row r="745" spans="1:6" ht="15.75" customHeight="1">
      <c r="A745" s="23">
        <v>1</v>
      </c>
      <c r="B745" s="24" t="s">
        <v>5</v>
      </c>
      <c r="C745" s="34">
        <v>18</v>
      </c>
      <c r="D745" s="26" t="str">
        <f t="shared" ref="D745:D749" si="32">IF(C745&gt;=18,"A1",IF(C745&gt;=16,"A2",IF(C745&gt;=14,"B1",IF(C745&gt;=12,"B2",IF(C745&gt;=10,"C1",IF(C745&gt;=8,"C2",IF(C745&gt;=6.5,"D","E")))))))</f>
        <v>A1</v>
      </c>
      <c r="E745" s="468" t="s">
        <v>198</v>
      </c>
      <c r="F745" s="397"/>
    </row>
    <row r="746" spans="1:6" ht="15.75" customHeight="1">
      <c r="A746" s="23">
        <v>2</v>
      </c>
      <c r="B746" s="24" t="s">
        <v>6</v>
      </c>
      <c r="C746" s="35">
        <v>20</v>
      </c>
      <c r="D746" s="26" t="str">
        <f t="shared" si="32"/>
        <v>A1</v>
      </c>
      <c r="E746" s="469"/>
      <c r="F746" s="397"/>
    </row>
    <row r="747" spans="1:6" ht="15.75" customHeight="1">
      <c r="A747" s="23">
        <v>3</v>
      </c>
      <c r="B747" s="24" t="s">
        <v>7</v>
      </c>
      <c r="C747" s="36">
        <v>17.5</v>
      </c>
      <c r="D747" s="26" t="str">
        <f t="shared" si="32"/>
        <v>A2</v>
      </c>
      <c r="E747" s="469"/>
      <c r="F747" s="397"/>
    </row>
    <row r="748" spans="1:6" ht="15.75" customHeight="1">
      <c r="A748" s="23">
        <v>4</v>
      </c>
      <c r="B748" s="24" t="s">
        <v>8</v>
      </c>
      <c r="C748" s="35">
        <v>19</v>
      </c>
      <c r="D748" s="26" t="str">
        <f t="shared" si="32"/>
        <v>A1</v>
      </c>
      <c r="E748" s="469"/>
      <c r="F748" s="397"/>
    </row>
    <row r="749" spans="1:6" ht="15.75" customHeight="1">
      <c r="A749" s="23">
        <v>5</v>
      </c>
      <c r="B749" s="24" t="s">
        <v>9</v>
      </c>
      <c r="C749" s="35">
        <v>15.5</v>
      </c>
      <c r="D749" s="26" t="str">
        <f t="shared" si="32"/>
        <v>B1</v>
      </c>
      <c r="E749" s="469"/>
      <c r="F749" s="397"/>
    </row>
    <row r="750" spans="1:6" ht="15.75" customHeight="1">
      <c r="A750" s="28"/>
      <c r="B750" s="26" t="s">
        <v>10</v>
      </c>
      <c r="C750" s="25">
        <f>SUM(C745:C749)</f>
        <v>90</v>
      </c>
      <c r="D750" s="26" t="str">
        <f>IF(C750&gt;=91,"A1",IF(C750&gt;=81,"A2",IF(C750&gt;=71,"B1",IF(C750&gt;=61,"B2",IF(C750&gt;=51,"C1",IF(C750&gt;=41,"C2",IF(C750&gt;=33,"D","E")))))))</f>
        <v>A2</v>
      </c>
      <c r="E750" s="469"/>
      <c r="F750" s="397"/>
    </row>
    <row r="751" spans="1:6" ht="15.75" customHeight="1">
      <c r="A751" s="28"/>
      <c r="B751" s="24"/>
      <c r="C751" s="26">
        <f>(C750/100)*100</f>
        <v>90</v>
      </c>
      <c r="D751" s="24"/>
      <c r="E751" s="398"/>
      <c r="F751" s="399"/>
    </row>
    <row r="752" spans="1:6" ht="15.75" customHeight="1">
      <c r="A752" s="483" t="s">
        <v>197</v>
      </c>
      <c r="B752" s="470" t="s">
        <v>68</v>
      </c>
      <c r="C752" s="397"/>
      <c r="D752" s="470" t="s">
        <v>69</v>
      </c>
      <c r="E752" s="469"/>
      <c r="F752" s="397"/>
    </row>
    <row r="753" spans="1:6" ht="15.75" customHeight="1">
      <c r="A753" s="419"/>
      <c r="B753" s="398"/>
      <c r="C753" s="399"/>
      <c r="D753" s="398"/>
      <c r="E753" s="398"/>
      <c r="F753" s="399"/>
    </row>
    <row r="754" spans="1:6" ht="15.75" customHeight="1">
      <c r="A754" s="30"/>
      <c r="B754" s="30"/>
      <c r="C754" s="30"/>
      <c r="D754" s="30"/>
      <c r="E754" s="30"/>
      <c r="F754" s="30"/>
    </row>
    <row r="755" spans="1:6" ht="15.75" customHeight="1">
      <c r="A755" s="29"/>
      <c r="B755" s="29"/>
      <c r="C755" s="29"/>
      <c r="D755" s="29"/>
      <c r="E755" s="466"/>
      <c r="F755" s="466"/>
    </row>
    <row r="756" spans="1:6" ht="15.75" customHeight="1">
      <c r="A756" s="29"/>
      <c r="B756" s="29"/>
      <c r="C756" s="29"/>
      <c r="D756" s="29"/>
      <c r="E756" s="29"/>
      <c r="F756" s="29"/>
    </row>
    <row r="757" spans="1:6" ht="15.75" customHeight="1">
      <c r="A757" s="13"/>
      <c r="B757" s="481" t="s">
        <v>49</v>
      </c>
      <c r="C757" s="381"/>
      <c r="D757" s="381"/>
      <c r="E757" s="381"/>
      <c r="F757" s="382"/>
    </row>
    <row r="758" spans="1:6" ht="15.75" customHeight="1">
      <c r="A758" s="14"/>
      <c r="B758" s="471" t="s">
        <v>50</v>
      </c>
      <c r="C758" s="384"/>
      <c r="D758" s="384"/>
      <c r="E758" s="384"/>
      <c r="F758" s="385"/>
    </row>
    <row r="759" spans="1:6" ht="15.75" customHeight="1">
      <c r="A759" s="14"/>
      <c r="B759" s="471" t="s">
        <v>51</v>
      </c>
      <c r="C759" s="384"/>
      <c r="D759" s="384"/>
      <c r="E759" s="384"/>
      <c r="F759" s="385"/>
    </row>
    <row r="760" spans="1:6" ht="15.75" customHeight="1">
      <c r="A760" s="14"/>
      <c r="B760" s="482" t="s">
        <v>52</v>
      </c>
      <c r="C760" s="384"/>
      <c r="D760" s="384"/>
      <c r="E760" s="384"/>
      <c r="F760" s="385"/>
    </row>
    <row r="761" spans="1:6" ht="15.75" customHeight="1">
      <c r="A761" s="14"/>
      <c r="B761" s="471" t="s">
        <v>207</v>
      </c>
      <c r="C761" s="384"/>
      <c r="D761" s="384"/>
      <c r="E761" s="384"/>
      <c r="F761" s="385"/>
    </row>
    <row r="762" spans="1:6" ht="15.75" customHeight="1">
      <c r="A762" s="472" t="s">
        <v>54</v>
      </c>
      <c r="B762" s="384"/>
      <c r="C762" s="384"/>
      <c r="D762" s="384"/>
      <c r="E762" s="384"/>
      <c r="F762" s="385"/>
    </row>
    <row r="763" spans="1:6" ht="15.75" customHeight="1">
      <c r="A763" s="17" t="s">
        <v>55</v>
      </c>
      <c r="B763" s="473" t="s">
        <v>56</v>
      </c>
      <c r="C763" s="385"/>
      <c r="D763" s="18" t="s">
        <v>57</v>
      </c>
      <c r="E763" s="474">
        <v>34</v>
      </c>
      <c r="F763" s="385"/>
    </row>
    <row r="764" spans="1:6" ht="15.75" customHeight="1">
      <c r="A764" s="17" t="s">
        <v>4</v>
      </c>
      <c r="B764" s="473" t="s">
        <v>46</v>
      </c>
      <c r="C764" s="385"/>
      <c r="D764" s="19"/>
      <c r="E764" s="475"/>
      <c r="F764" s="385"/>
    </row>
    <row r="765" spans="1:6" ht="15.75" customHeight="1">
      <c r="A765" s="17" t="s">
        <v>58</v>
      </c>
      <c r="B765" s="16">
        <v>1475</v>
      </c>
      <c r="C765" s="15"/>
      <c r="D765" s="19"/>
      <c r="E765" s="20"/>
      <c r="F765" s="15"/>
    </row>
    <row r="766" spans="1:6" ht="15.75" customHeight="1">
      <c r="A766" s="17" t="s">
        <v>59</v>
      </c>
      <c r="B766" s="476" t="s">
        <v>178</v>
      </c>
      <c r="C766" s="477"/>
      <c r="D766" s="19" t="s">
        <v>61</v>
      </c>
      <c r="E766" s="478" t="s">
        <v>179</v>
      </c>
      <c r="F766" s="479"/>
    </row>
    <row r="767" spans="1:6" ht="15.75" customHeight="1">
      <c r="A767" s="22" t="s">
        <v>63</v>
      </c>
      <c r="B767" s="19" t="s">
        <v>64</v>
      </c>
      <c r="C767" s="19" t="s">
        <v>65</v>
      </c>
      <c r="D767" s="19" t="s">
        <v>12</v>
      </c>
      <c r="E767" s="480" t="s">
        <v>66</v>
      </c>
      <c r="F767" s="385"/>
    </row>
    <row r="768" spans="1:6" ht="15.75" customHeight="1">
      <c r="A768" s="23">
        <v>1</v>
      </c>
      <c r="B768" s="24" t="s">
        <v>5</v>
      </c>
      <c r="C768" s="34">
        <v>18</v>
      </c>
      <c r="D768" s="26" t="str">
        <f t="shared" ref="D768:D772" si="33">IF(C768&gt;=18,"A1",IF(C768&gt;=16,"A2",IF(C768&gt;=14,"B1",IF(C768&gt;=12,"B2",IF(C768&gt;=10,"C1",IF(C768&gt;=8,"C2",IF(C768&gt;=6.5,"D","E")))))))</f>
        <v>A1</v>
      </c>
      <c r="E768" s="468" t="s">
        <v>202</v>
      </c>
      <c r="F768" s="397"/>
    </row>
    <row r="769" spans="1:6" ht="15.75" customHeight="1">
      <c r="A769" s="23">
        <v>2</v>
      </c>
      <c r="B769" s="24" t="s">
        <v>6</v>
      </c>
      <c r="C769" s="35">
        <v>16.5</v>
      </c>
      <c r="D769" s="26" t="str">
        <f t="shared" si="33"/>
        <v>A2</v>
      </c>
      <c r="E769" s="469"/>
      <c r="F769" s="397"/>
    </row>
    <row r="770" spans="1:6" ht="15.75" customHeight="1">
      <c r="A770" s="23">
        <v>3</v>
      </c>
      <c r="B770" s="24" t="s">
        <v>7</v>
      </c>
      <c r="C770" s="36">
        <v>16.5</v>
      </c>
      <c r="D770" s="26" t="str">
        <f t="shared" si="33"/>
        <v>A2</v>
      </c>
      <c r="E770" s="469"/>
      <c r="F770" s="397"/>
    </row>
    <row r="771" spans="1:6" ht="15.75" customHeight="1">
      <c r="A771" s="23">
        <v>4</v>
      </c>
      <c r="B771" s="24" t="s">
        <v>8</v>
      </c>
      <c r="C771" s="35">
        <v>19.5</v>
      </c>
      <c r="D771" s="26" t="str">
        <f t="shared" si="33"/>
        <v>A1</v>
      </c>
      <c r="E771" s="469"/>
      <c r="F771" s="397"/>
    </row>
    <row r="772" spans="1:6" ht="15.75" customHeight="1">
      <c r="A772" s="23">
        <v>5</v>
      </c>
      <c r="B772" s="24" t="s">
        <v>9</v>
      </c>
      <c r="C772" s="35">
        <v>17.5</v>
      </c>
      <c r="D772" s="26" t="str">
        <f t="shared" si="33"/>
        <v>A2</v>
      </c>
      <c r="E772" s="469"/>
      <c r="F772" s="397"/>
    </row>
    <row r="773" spans="1:6" ht="15.75" customHeight="1">
      <c r="A773" s="28"/>
      <c r="B773" s="26" t="s">
        <v>10</v>
      </c>
      <c r="C773" s="25">
        <f>SUM(C768:C772)</f>
        <v>88</v>
      </c>
      <c r="D773" s="26" t="str">
        <f>IF(C773&gt;=91,"A1",IF(C773&gt;=81,"A2",IF(C773&gt;=71,"B1",IF(C773&gt;=61,"B2",IF(C773&gt;=51,"C1",IF(C773&gt;=41,"C2",IF(C773&gt;=33,"D","E")))))))</f>
        <v>A2</v>
      </c>
      <c r="E773" s="469"/>
      <c r="F773" s="397"/>
    </row>
    <row r="774" spans="1:6" ht="15.75" customHeight="1">
      <c r="A774" s="28"/>
      <c r="B774" s="24"/>
      <c r="C774" s="26">
        <f>(C773/100)*100</f>
        <v>88</v>
      </c>
      <c r="D774" s="24"/>
      <c r="E774" s="398"/>
      <c r="F774" s="399"/>
    </row>
    <row r="775" spans="1:6" ht="15.75" customHeight="1">
      <c r="A775" s="483" t="s">
        <v>197</v>
      </c>
      <c r="B775" s="470" t="s">
        <v>68</v>
      </c>
      <c r="C775" s="397"/>
      <c r="D775" s="470" t="s">
        <v>69</v>
      </c>
      <c r="E775" s="469"/>
      <c r="F775" s="397"/>
    </row>
    <row r="776" spans="1:6" ht="15.75" customHeight="1">
      <c r="A776" s="419"/>
      <c r="B776" s="398"/>
      <c r="C776" s="399"/>
      <c r="D776" s="398"/>
      <c r="E776" s="398"/>
      <c r="F776" s="399"/>
    </row>
    <row r="777" spans="1:6" ht="15.75" customHeight="1">
      <c r="A777" s="29"/>
      <c r="B777" s="29"/>
      <c r="C777" s="29"/>
      <c r="D777" s="29"/>
      <c r="E777" s="29"/>
      <c r="F777" s="29"/>
    </row>
    <row r="778" spans="1:6" ht="15.75" customHeight="1">
      <c r="A778" s="29"/>
      <c r="B778" s="29"/>
      <c r="C778" s="29"/>
      <c r="D778" s="29"/>
      <c r="E778" s="29"/>
      <c r="F778" s="29"/>
    </row>
    <row r="779" spans="1:6" ht="15.75" customHeight="1">
      <c r="A779" s="13"/>
      <c r="B779" s="481" t="s">
        <v>49</v>
      </c>
      <c r="C779" s="381"/>
      <c r="D779" s="381"/>
      <c r="E779" s="381"/>
      <c r="F779" s="382"/>
    </row>
    <row r="780" spans="1:6" ht="15.75" customHeight="1">
      <c r="A780" s="14"/>
      <c r="B780" s="471" t="s">
        <v>50</v>
      </c>
      <c r="C780" s="384"/>
      <c r="D780" s="384"/>
      <c r="E780" s="384"/>
      <c r="F780" s="385"/>
    </row>
    <row r="781" spans="1:6" ht="15.75" customHeight="1">
      <c r="A781" s="14"/>
      <c r="B781" s="471" t="s">
        <v>51</v>
      </c>
      <c r="C781" s="384"/>
      <c r="D781" s="384"/>
      <c r="E781" s="384"/>
      <c r="F781" s="385"/>
    </row>
    <row r="782" spans="1:6" ht="15.75" customHeight="1">
      <c r="A782" s="14"/>
      <c r="B782" s="482" t="s">
        <v>52</v>
      </c>
      <c r="C782" s="384"/>
      <c r="D782" s="384"/>
      <c r="E782" s="384"/>
      <c r="F782" s="385"/>
    </row>
    <row r="783" spans="1:6" ht="15.75" customHeight="1">
      <c r="A783" s="14"/>
      <c r="B783" s="471" t="s">
        <v>207</v>
      </c>
      <c r="C783" s="384"/>
      <c r="D783" s="384"/>
      <c r="E783" s="384"/>
      <c r="F783" s="385"/>
    </row>
    <row r="784" spans="1:6" ht="15.75" customHeight="1">
      <c r="A784" s="472" t="s">
        <v>54</v>
      </c>
      <c r="B784" s="384"/>
      <c r="C784" s="384"/>
      <c r="D784" s="384"/>
      <c r="E784" s="384"/>
      <c r="F784" s="385"/>
    </row>
    <row r="785" spans="1:6" ht="15.75" customHeight="1">
      <c r="A785" s="17" t="s">
        <v>55</v>
      </c>
      <c r="B785" s="473" t="s">
        <v>56</v>
      </c>
      <c r="C785" s="385"/>
      <c r="D785" s="18" t="s">
        <v>57</v>
      </c>
      <c r="E785" s="474">
        <v>35</v>
      </c>
      <c r="F785" s="385"/>
    </row>
    <row r="786" spans="1:6" ht="15.75" customHeight="1">
      <c r="A786" s="17" t="s">
        <v>4</v>
      </c>
      <c r="B786" s="473" t="s">
        <v>47</v>
      </c>
      <c r="C786" s="385"/>
      <c r="D786" s="19"/>
      <c r="E786" s="475"/>
      <c r="F786" s="385"/>
    </row>
    <row r="787" spans="1:6" ht="15.75" customHeight="1">
      <c r="A787" s="17" t="s">
        <v>58</v>
      </c>
      <c r="B787" s="16">
        <v>1589</v>
      </c>
      <c r="C787" s="15"/>
      <c r="D787" s="19"/>
      <c r="E787" s="20"/>
      <c r="F787" s="15"/>
    </row>
    <row r="788" spans="1:6" ht="15.75" customHeight="1">
      <c r="A788" s="17" t="s">
        <v>59</v>
      </c>
      <c r="B788" s="476" t="s">
        <v>180</v>
      </c>
      <c r="C788" s="477"/>
      <c r="D788" s="19" t="s">
        <v>61</v>
      </c>
      <c r="E788" s="478" t="s">
        <v>181</v>
      </c>
      <c r="F788" s="479"/>
    </row>
    <row r="789" spans="1:6" ht="15.75" customHeight="1">
      <c r="A789" s="22" t="s">
        <v>63</v>
      </c>
      <c r="B789" s="19" t="s">
        <v>64</v>
      </c>
      <c r="C789" s="19" t="s">
        <v>65</v>
      </c>
      <c r="D789" s="19" t="s">
        <v>12</v>
      </c>
      <c r="E789" s="480" t="s">
        <v>66</v>
      </c>
      <c r="F789" s="385"/>
    </row>
    <row r="790" spans="1:6" ht="15.75" customHeight="1">
      <c r="A790" s="23">
        <v>1</v>
      </c>
      <c r="B790" s="24" t="s">
        <v>5</v>
      </c>
      <c r="C790" s="34">
        <v>18</v>
      </c>
      <c r="D790" s="26" t="str">
        <f t="shared" ref="D790:D794" si="34">IF(C790&gt;=18,"A1",IF(C790&gt;=16,"A2",IF(C790&gt;=14,"B1",IF(C790&gt;=12,"B2",IF(C790&gt;=10,"C1",IF(C790&gt;=8,"C2",IF(C790&gt;=6.5,"D","E")))))))</f>
        <v>A1</v>
      </c>
      <c r="E790" s="468" t="s">
        <v>202</v>
      </c>
      <c r="F790" s="397"/>
    </row>
    <row r="791" spans="1:6" ht="15.75" customHeight="1">
      <c r="A791" s="23">
        <v>2</v>
      </c>
      <c r="B791" s="24" t="s">
        <v>6</v>
      </c>
      <c r="C791" s="35">
        <v>16.5</v>
      </c>
      <c r="D791" s="26" t="str">
        <f t="shared" si="34"/>
        <v>A2</v>
      </c>
      <c r="E791" s="469"/>
      <c r="F791" s="397"/>
    </row>
    <row r="792" spans="1:6" ht="15.75" customHeight="1">
      <c r="A792" s="23">
        <v>3</v>
      </c>
      <c r="B792" s="24" t="s">
        <v>7</v>
      </c>
      <c r="C792" s="36">
        <v>13</v>
      </c>
      <c r="D792" s="26" t="str">
        <f t="shared" si="34"/>
        <v>B2</v>
      </c>
      <c r="E792" s="469"/>
      <c r="F792" s="397"/>
    </row>
    <row r="793" spans="1:6" ht="15.75" customHeight="1">
      <c r="A793" s="23">
        <v>4</v>
      </c>
      <c r="B793" s="24" t="s">
        <v>8</v>
      </c>
      <c r="C793" s="35">
        <v>18.5</v>
      </c>
      <c r="D793" s="26" t="str">
        <f t="shared" si="34"/>
        <v>A1</v>
      </c>
      <c r="E793" s="469"/>
      <c r="F793" s="397"/>
    </row>
    <row r="794" spans="1:6" ht="15.75" customHeight="1">
      <c r="A794" s="23">
        <v>5</v>
      </c>
      <c r="B794" s="24" t="s">
        <v>9</v>
      </c>
      <c r="C794" s="35">
        <v>16</v>
      </c>
      <c r="D794" s="26" t="str">
        <f t="shared" si="34"/>
        <v>A2</v>
      </c>
      <c r="E794" s="469"/>
      <c r="F794" s="397"/>
    </row>
    <row r="795" spans="1:6" ht="15.75" customHeight="1">
      <c r="A795" s="28"/>
      <c r="B795" s="26" t="s">
        <v>10</v>
      </c>
      <c r="C795" s="25">
        <f>SUM(C790:C794)</f>
        <v>82</v>
      </c>
      <c r="D795" s="26" t="str">
        <f>IF(C795&gt;=91,"A1",IF(C795&gt;=81,"A2",IF(C795&gt;=71,"B1",IF(C795&gt;=61,"B2",IF(C795&gt;=51,"C1",IF(C795&gt;=41,"C2",IF(C795&gt;=33,"D","E")))))))</f>
        <v>A2</v>
      </c>
      <c r="E795" s="469"/>
      <c r="F795" s="397"/>
    </row>
    <row r="796" spans="1:6" ht="15.75" customHeight="1">
      <c r="A796" s="28"/>
      <c r="B796" s="24"/>
      <c r="C796" s="26">
        <f>(C795/100)*100</f>
        <v>82</v>
      </c>
      <c r="D796" s="24"/>
      <c r="E796" s="398"/>
      <c r="F796" s="399"/>
    </row>
    <row r="797" spans="1:6" ht="15.75" customHeight="1">
      <c r="A797" s="483" t="s">
        <v>197</v>
      </c>
      <c r="B797" s="470" t="s">
        <v>68</v>
      </c>
      <c r="C797" s="397"/>
      <c r="D797" s="470" t="s">
        <v>69</v>
      </c>
      <c r="E797" s="469"/>
      <c r="F797" s="397"/>
    </row>
    <row r="798" spans="1:6" ht="15.75" customHeight="1">
      <c r="A798" s="419"/>
      <c r="B798" s="398"/>
      <c r="C798" s="399"/>
      <c r="D798" s="398"/>
      <c r="E798" s="398"/>
      <c r="F798" s="399"/>
    </row>
    <row r="799" spans="1:6" ht="15.75" customHeight="1">
      <c r="A799" s="29"/>
      <c r="B799" s="29"/>
      <c r="C799" s="29"/>
      <c r="D799" s="29"/>
      <c r="E799" s="29"/>
      <c r="F799" s="29"/>
    </row>
    <row r="800" spans="1:6" ht="15.75" customHeight="1">
      <c r="A800" s="29"/>
      <c r="B800" s="29"/>
      <c r="C800" s="29"/>
      <c r="D800" s="29"/>
      <c r="E800" s="466"/>
      <c r="F800" s="466"/>
    </row>
    <row r="801" spans="1:6" ht="15.75" customHeight="1">
      <c r="A801" s="29"/>
      <c r="B801" s="29"/>
      <c r="C801" s="29"/>
      <c r="D801" s="29"/>
      <c r="E801" s="29"/>
      <c r="F801" s="29"/>
    </row>
    <row r="802" spans="1:6" ht="15.75" customHeight="1">
      <c r="A802" s="13"/>
      <c r="B802" s="481" t="s">
        <v>49</v>
      </c>
      <c r="C802" s="381"/>
      <c r="D802" s="381"/>
      <c r="E802" s="381"/>
      <c r="F802" s="382"/>
    </row>
    <row r="803" spans="1:6" ht="15.75" customHeight="1">
      <c r="A803" s="14"/>
      <c r="B803" s="471" t="s">
        <v>50</v>
      </c>
      <c r="C803" s="384"/>
      <c r="D803" s="384"/>
      <c r="E803" s="384"/>
      <c r="F803" s="385"/>
    </row>
    <row r="804" spans="1:6" ht="15.75" customHeight="1">
      <c r="A804" s="14"/>
      <c r="B804" s="471" t="s">
        <v>51</v>
      </c>
      <c r="C804" s="384"/>
      <c r="D804" s="384"/>
      <c r="E804" s="384"/>
      <c r="F804" s="385"/>
    </row>
    <row r="805" spans="1:6" ht="15.75" customHeight="1">
      <c r="A805" s="14"/>
      <c r="B805" s="482" t="s">
        <v>52</v>
      </c>
      <c r="C805" s="384"/>
      <c r="D805" s="384"/>
      <c r="E805" s="384"/>
      <c r="F805" s="385"/>
    </row>
    <row r="806" spans="1:6" ht="15.75" customHeight="1">
      <c r="A806" s="14"/>
      <c r="B806" s="471" t="s">
        <v>207</v>
      </c>
      <c r="C806" s="384"/>
      <c r="D806" s="384"/>
      <c r="E806" s="384"/>
      <c r="F806" s="385"/>
    </row>
    <row r="807" spans="1:6" ht="15.75" customHeight="1">
      <c r="A807" s="472" t="s">
        <v>54</v>
      </c>
      <c r="B807" s="384"/>
      <c r="C807" s="384"/>
      <c r="D807" s="384"/>
      <c r="E807" s="384"/>
      <c r="F807" s="385"/>
    </row>
    <row r="808" spans="1:6" ht="15.75" customHeight="1">
      <c r="A808" s="17" t="s">
        <v>55</v>
      </c>
      <c r="B808" s="473" t="s">
        <v>56</v>
      </c>
      <c r="C808" s="385"/>
      <c r="D808" s="18" t="s">
        <v>57</v>
      </c>
      <c r="E808" s="474">
        <v>36</v>
      </c>
      <c r="F808" s="385"/>
    </row>
    <row r="809" spans="1:6" ht="15.75" customHeight="1">
      <c r="A809" s="17" t="s">
        <v>4</v>
      </c>
      <c r="B809" s="473" t="s">
        <v>151</v>
      </c>
      <c r="C809" s="385"/>
      <c r="D809" s="19"/>
      <c r="E809" s="475"/>
      <c r="F809" s="385"/>
    </row>
    <row r="810" spans="1:6" ht="15.75" customHeight="1">
      <c r="A810" s="17" t="s">
        <v>58</v>
      </c>
      <c r="B810" s="16">
        <v>1611</v>
      </c>
      <c r="C810" s="15"/>
      <c r="D810" s="19"/>
      <c r="E810" s="20"/>
      <c r="F810" s="15"/>
    </row>
    <row r="811" spans="1:6" ht="15.75" customHeight="1">
      <c r="A811" s="17" t="s">
        <v>59</v>
      </c>
      <c r="B811" s="476" t="s">
        <v>182</v>
      </c>
      <c r="C811" s="477"/>
      <c r="D811" s="19" t="s">
        <v>61</v>
      </c>
      <c r="E811" s="478" t="s">
        <v>183</v>
      </c>
      <c r="F811" s="479"/>
    </row>
    <row r="812" spans="1:6" ht="15.75" customHeight="1">
      <c r="A812" s="22" t="s">
        <v>63</v>
      </c>
      <c r="B812" s="19" t="s">
        <v>64</v>
      </c>
      <c r="C812" s="19" t="s">
        <v>65</v>
      </c>
      <c r="D812" s="19" t="s">
        <v>12</v>
      </c>
      <c r="E812" s="480" t="s">
        <v>66</v>
      </c>
      <c r="F812" s="385"/>
    </row>
    <row r="813" spans="1:6" ht="15.75" customHeight="1">
      <c r="A813" s="23">
        <v>1</v>
      </c>
      <c r="B813" s="24" t="s">
        <v>5</v>
      </c>
      <c r="C813" s="34">
        <v>7.5</v>
      </c>
      <c r="D813" s="26" t="str">
        <f t="shared" ref="D813:D817" si="35">IF(C813&gt;=18,"A1",IF(C813&gt;=16,"A2",IF(C813&gt;=14,"B1",IF(C813&gt;=12,"B2",IF(C813&gt;=10,"C1",IF(C813&gt;=8,"C2",IF(C813&gt;=6.5,"D","E")))))))</f>
        <v>D</v>
      </c>
      <c r="E813" s="468" t="s">
        <v>211</v>
      </c>
      <c r="F813" s="397"/>
    </row>
    <row r="814" spans="1:6" ht="15.75" customHeight="1">
      <c r="A814" s="23">
        <v>2</v>
      </c>
      <c r="B814" s="24" t="s">
        <v>6</v>
      </c>
      <c r="C814" s="35">
        <v>9</v>
      </c>
      <c r="D814" s="26" t="str">
        <f t="shared" si="35"/>
        <v>C2</v>
      </c>
      <c r="E814" s="469"/>
      <c r="F814" s="397"/>
    </row>
    <row r="815" spans="1:6" ht="15.75" customHeight="1">
      <c r="A815" s="23">
        <v>3</v>
      </c>
      <c r="B815" s="24" t="s">
        <v>7</v>
      </c>
      <c r="C815" s="36">
        <v>11.5</v>
      </c>
      <c r="D815" s="26" t="str">
        <f t="shared" si="35"/>
        <v>C1</v>
      </c>
      <c r="E815" s="469"/>
      <c r="F815" s="397"/>
    </row>
    <row r="816" spans="1:6" ht="15.75" customHeight="1">
      <c r="A816" s="23">
        <v>4</v>
      </c>
      <c r="B816" s="24" t="s">
        <v>8</v>
      </c>
      <c r="C816" s="35">
        <v>8</v>
      </c>
      <c r="D816" s="26" t="str">
        <f t="shared" si="35"/>
        <v>C2</v>
      </c>
      <c r="E816" s="469"/>
      <c r="F816" s="397"/>
    </row>
    <row r="817" spans="1:6" ht="15.75" customHeight="1">
      <c r="A817" s="23">
        <v>5</v>
      </c>
      <c r="B817" s="24" t="s">
        <v>9</v>
      </c>
      <c r="C817" s="35">
        <v>9</v>
      </c>
      <c r="D817" s="26" t="str">
        <f t="shared" si="35"/>
        <v>C2</v>
      </c>
      <c r="E817" s="469"/>
      <c r="F817" s="397"/>
    </row>
    <row r="818" spans="1:6" ht="15.75" customHeight="1">
      <c r="A818" s="28"/>
      <c r="B818" s="26" t="s">
        <v>10</v>
      </c>
      <c r="C818" s="25">
        <f>SUM(C813:C817)</f>
        <v>45</v>
      </c>
      <c r="D818" s="26" t="str">
        <f>IF(C818&gt;=91,"A1",IF(C818&gt;=81,"A2",IF(C818&gt;=71,"B1",IF(C818&gt;=61,"B2",IF(C818&gt;=51,"C1",IF(C818&gt;=41,"C2",IF(C818&gt;=33,"D","E")))))))</f>
        <v>C2</v>
      </c>
      <c r="E818" s="469"/>
      <c r="F818" s="397"/>
    </row>
    <row r="819" spans="1:6" ht="15.75" customHeight="1">
      <c r="A819" s="28"/>
      <c r="B819" s="24"/>
      <c r="C819" s="26">
        <f>(C818/100)*100</f>
        <v>45</v>
      </c>
      <c r="D819" s="24"/>
      <c r="E819" s="398"/>
      <c r="F819" s="399"/>
    </row>
    <row r="820" spans="1:6" ht="15.75" customHeight="1">
      <c r="A820" s="483" t="s">
        <v>197</v>
      </c>
      <c r="B820" s="470" t="s">
        <v>68</v>
      </c>
      <c r="C820" s="397"/>
      <c r="D820" s="470" t="s">
        <v>69</v>
      </c>
      <c r="E820" s="469"/>
      <c r="F820" s="397"/>
    </row>
    <row r="821" spans="1:6" ht="15.75" customHeight="1">
      <c r="A821" s="419"/>
      <c r="B821" s="398"/>
      <c r="C821" s="399"/>
      <c r="D821" s="398"/>
      <c r="E821" s="398"/>
      <c r="F821" s="399"/>
    </row>
    <row r="822" spans="1:6" ht="15.75" customHeight="1">
      <c r="A822" s="29"/>
      <c r="B822" s="29"/>
      <c r="C822" s="29"/>
      <c r="D822" s="29"/>
      <c r="E822" s="29"/>
      <c r="F822" s="29"/>
    </row>
    <row r="823" spans="1:6" ht="15.75" customHeight="1">
      <c r="A823" s="29"/>
      <c r="B823" s="29"/>
      <c r="C823" s="29"/>
      <c r="D823" s="29"/>
      <c r="E823" s="466"/>
      <c r="F823" s="466"/>
    </row>
    <row r="824" spans="1:6" ht="15.75" customHeight="1">
      <c r="A824" s="29"/>
      <c r="B824" s="29"/>
      <c r="C824" s="29"/>
      <c r="D824" s="29"/>
      <c r="E824" s="29"/>
      <c r="F824" s="29"/>
    </row>
    <row r="825" spans="1:6" ht="15.75" customHeight="1">
      <c r="A825" s="13"/>
      <c r="B825" s="481" t="s">
        <v>49</v>
      </c>
      <c r="C825" s="381"/>
      <c r="D825" s="381"/>
      <c r="E825" s="381"/>
      <c r="F825" s="382"/>
    </row>
    <row r="826" spans="1:6" ht="15.75" customHeight="1">
      <c r="A826" s="14"/>
      <c r="B826" s="471" t="s">
        <v>50</v>
      </c>
      <c r="C826" s="384"/>
      <c r="D826" s="384"/>
      <c r="E826" s="384"/>
      <c r="F826" s="385"/>
    </row>
    <row r="827" spans="1:6" ht="15.75" customHeight="1">
      <c r="A827" s="14"/>
      <c r="B827" s="471" t="s">
        <v>51</v>
      </c>
      <c r="C827" s="384"/>
      <c r="D827" s="384"/>
      <c r="E827" s="384"/>
      <c r="F827" s="385"/>
    </row>
    <row r="828" spans="1:6" ht="15.75" customHeight="1">
      <c r="A828" s="14"/>
      <c r="B828" s="482" t="s">
        <v>52</v>
      </c>
      <c r="C828" s="384"/>
      <c r="D828" s="384"/>
      <c r="E828" s="384"/>
      <c r="F828" s="385"/>
    </row>
    <row r="829" spans="1:6" ht="15.75" customHeight="1">
      <c r="A829" s="14"/>
      <c r="B829" s="471" t="s">
        <v>207</v>
      </c>
      <c r="C829" s="384"/>
      <c r="D829" s="384"/>
      <c r="E829" s="384"/>
      <c r="F829" s="385"/>
    </row>
    <row r="830" spans="1:6" ht="15.75" customHeight="1">
      <c r="A830" s="472" t="s">
        <v>54</v>
      </c>
      <c r="B830" s="384"/>
      <c r="C830" s="384"/>
      <c r="D830" s="384"/>
      <c r="E830" s="384"/>
      <c r="F830" s="385"/>
    </row>
    <row r="831" spans="1:6" ht="15.75" customHeight="1">
      <c r="A831" s="17" t="s">
        <v>55</v>
      </c>
      <c r="B831" s="473" t="s">
        <v>56</v>
      </c>
      <c r="C831" s="385"/>
      <c r="D831" s="18" t="s">
        <v>57</v>
      </c>
      <c r="E831" s="474">
        <v>37</v>
      </c>
      <c r="F831" s="385"/>
    </row>
    <row r="832" spans="1:6" ht="15.75" customHeight="1">
      <c r="A832" s="17" t="s">
        <v>4</v>
      </c>
      <c r="B832" s="473" t="s">
        <v>152</v>
      </c>
      <c r="C832" s="385"/>
      <c r="D832" s="19"/>
      <c r="E832" s="475"/>
      <c r="F832" s="385"/>
    </row>
    <row r="833" spans="1:6" ht="15.75" customHeight="1">
      <c r="A833" s="17" t="s">
        <v>58</v>
      </c>
      <c r="B833" s="16">
        <v>1613</v>
      </c>
      <c r="C833" s="15"/>
      <c r="D833" s="19"/>
      <c r="E833" s="20"/>
      <c r="F833" s="15"/>
    </row>
    <row r="834" spans="1:6" ht="15.75" customHeight="1">
      <c r="A834" s="17" t="s">
        <v>59</v>
      </c>
      <c r="B834" s="476" t="s">
        <v>184</v>
      </c>
      <c r="C834" s="477"/>
      <c r="D834" s="19" t="s">
        <v>61</v>
      </c>
      <c r="E834" s="478" t="s">
        <v>185</v>
      </c>
      <c r="F834" s="479"/>
    </row>
    <row r="835" spans="1:6" ht="15.75" customHeight="1">
      <c r="A835" s="22" t="s">
        <v>63</v>
      </c>
      <c r="B835" s="19" t="s">
        <v>64</v>
      </c>
      <c r="C835" s="19" t="s">
        <v>65</v>
      </c>
      <c r="D835" s="19" t="s">
        <v>12</v>
      </c>
      <c r="E835" s="480" t="s">
        <v>66</v>
      </c>
      <c r="F835" s="385"/>
    </row>
    <row r="836" spans="1:6" ht="15.75" customHeight="1">
      <c r="A836" s="23">
        <v>1</v>
      </c>
      <c r="B836" s="24" t="s">
        <v>5</v>
      </c>
      <c r="C836" s="37">
        <v>18.5</v>
      </c>
      <c r="D836" s="26" t="str">
        <f t="shared" ref="D836:D840" si="36">IF(C836&gt;=18,"A1",IF(C836&gt;=16,"A2",IF(C836&gt;=14,"B1",IF(C836&gt;=12,"B2",IF(C836&gt;=10,"C1",IF(C836&gt;=8,"C2",IF(C836&gt;=6.5,"D","E")))))))</f>
        <v>A1</v>
      </c>
      <c r="E836" s="468" t="s">
        <v>198</v>
      </c>
      <c r="F836" s="397"/>
    </row>
    <row r="837" spans="1:6" ht="15.75" customHeight="1">
      <c r="A837" s="23">
        <v>2</v>
      </c>
      <c r="B837" s="24" t="s">
        <v>6</v>
      </c>
      <c r="C837" s="35">
        <v>19.5</v>
      </c>
      <c r="D837" s="26" t="str">
        <f t="shared" si="36"/>
        <v>A1</v>
      </c>
      <c r="E837" s="469"/>
      <c r="F837" s="397"/>
    </row>
    <row r="838" spans="1:6" ht="15.75" customHeight="1">
      <c r="A838" s="23">
        <v>3</v>
      </c>
      <c r="B838" s="24" t="s">
        <v>7</v>
      </c>
      <c r="C838" s="36">
        <v>17</v>
      </c>
      <c r="D838" s="26" t="str">
        <f t="shared" si="36"/>
        <v>A2</v>
      </c>
      <c r="E838" s="469"/>
      <c r="F838" s="397"/>
    </row>
    <row r="839" spans="1:6" ht="15.75" customHeight="1">
      <c r="A839" s="23">
        <v>4</v>
      </c>
      <c r="B839" s="24" t="s">
        <v>8</v>
      </c>
      <c r="C839" s="35">
        <v>20</v>
      </c>
      <c r="D839" s="26" t="str">
        <f t="shared" si="36"/>
        <v>A1</v>
      </c>
      <c r="E839" s="469"/>
      <c r="F839" s="397"/>
    </row>
    <row r="840" spans="1:6" ht="15.75" customHeight="1">
      <c r="A840" s="23">
        <v>5</v>
      </c>
      <c r="B840" s="24" t="s">
        <v>9</v>
      </c>
      <c r="C840" s="35">
        <v>18</v>
      </c>
      <c r="D840" s="26" t="str">
        <f t="shared" si="36"/>
        <v>A1</v>
      </c>
      <c r="E840" s="469"/>
      <c r="F840" s="397"/>
    </row>
    <row r="841" spans="1:6" ht="15.75" customHeight="1">
      <c r="A841" s="28"/>
      <c r="B841" s="26" t="s">
        <v>10</v>
      </c>
      <c r="C841" s="25">
        <f>SUM(C836:C840)</f>
        <v>93</v>
      </c>
      <c r="D841" s="26" t="str">
        <f>IF(C841&gt;=91,"A1",IF(C841&gt;=81,"A2",IF(C841&gt;=71,"B1",IF(C841&gt;=61,"B2",IF(C841&gt;=51,"C1",IF(C841&gt;=41,"C2",IF(C841&gt;=33,"D","E")))))))</f>
        <v>A1</v>
      </c>
      <c r="E841" s="469"/>
      <c r="F841" s="397"/>
    </row>
    <row r="842" spans="1:6" ht="15.75" customHeight="1">
      <c r="A842" s="28"/>
      <c r="B842" s="24"/>
      <c r="C842" s="26">
        <f>(C841/100)*100</f>
        <v>93</v>
      </c>
      <c r="D842" s="24"/>
      <c r="E842" s="398"/>
      <c r="F842" s="399"/>
    </row>
    <row r="843" spans="1:6" ht="15.75" customHeight="1">
      <c r="A843" s="483" t="s">
        <v>197</v>
      </c>
      <c r="B843" s="470" t="s">
        <v>68</v>
      </c>
      <c r="C843" s="397"/>
      <c r="D843" s="470" t="s">
        <v>69</v>
      </c>
      <c r="E843" s="469"/>
      <c r="F843" s="397"/>
    </row>
    <row r="844" spans="1:6" ht="15.75" customHeight="1">
      <c r="A844" s="419"/>
      <c r="B844" s="398"/>
      <c r="C844" s="399"/>
      <c r="D844" s="398"/>
      <c r="E844" s="398"/>
      <c r="F844" s="399"/>
    </row>
    <row r="845" spans="1:6" ht="15.75" customHeight="1">
      <c r="A845" s="29"/>
      <c r="B845" s="29"/>
      <c r="C845" s="29"/>
      <c r="D845" s="29"/>
      <c r="E845" s="29"/>
      <c r="F845" s="29"/>
    </row>
    <row r="846" spans="1:6" ht="15.75" customHeight="1">
      <c r="A846" s="29"/>
      <c r="B846" s="29"/>
      <c r="C846" s="29"/>
      <c r="D846" s="29"/>
      <c r="E846" s="466"/>
      <c r="F846" s="466"/>
    </row>
    <row r="847" spans="1:6" ht="15.75" customHeight="1">
      <c r="A847" s="29"/>
      <c r="B847" s="29"/>
      <c r="C847" s="29"/>
      <c r="D847" s="29"/>
      <c r="E847" s="29"/>
      <c r="F847" s="29"/>
    </row>
    <row r="848" spans="1:6" ht="15.75" customHeight="1">
      <c r="A848" s="13"/>
      <c r="B848" s="481" t="s">
        <v>49</v>
      </c>
      <c r="C848" s="381"/>
      <c r="D848" s="381"/>
      <c r="E848" s="381"/>
      <c r="F848" s="382"/>
    </row>
    <row r="849" spans="1:6" ht="15.75" customHeight="1">
      <c r="A849" s="14"/>
      <c r="B849" s="471" t="s">
        <v>50</v>
      </c>
      <c r="C849" s="384"/>
      <c r="D849" s="384"/>
      <c r="E849" s="384"/>
      <c r="F849" s="385"/>
    </row>
    <row r="850" spans="1:6" ht="15.75" customHeight="1">
      <c r="A850" s="14"/>
      <c r="B850" s="471" t="s">
        <v>51</v>
      </c>
      <c r="C850" s="384"/>
      <c r="D850" s="384"/>
      <c r="E850" s="384"/>
      <c r="F850" s="385"/>
    </row>
    <row r="851" spans="1:6" ht="15.75" customHeight="1">
      <c r="A851" s="14"/>
      <c r="B851" s="482" t="s">
        <v>52</v>
      </c>
      <c r="C851" s="384"/>
      <c r="D851" s="384"/>
      <c r="E851" s="384"/>
      <c r="F851" s="385"/>
    </row>
    <row r="852" spans="1:6" ht="15.75" customHeight="1">
      <c r="A852" s="14"/>
      <c r="B852" s="471" t="s">
        <v>53</v>
      </c>
      <c r="C852" s="384"/>
      <c r="D852" s="384"/>
      <c r="E852" s="384"/>
      <c r="F852" s="385"/>
    </row>
    <row r="853" spans="1:6" ht="15.75" customHeight="1">
      <c r="A853" s="472" t="s">
        <v>54</v>
      </c>
      <c r="B853" s="384"/>
      <c r="C853" s="384"/>
      <c r="D853" s="384"/>
      <c r="E853" s="384"/>
      <c r="F853" s="385"/>
    </row>
    <row r="854" spans="1:6" ht="15.75" customHeight="1">
      <c r="A854" s="17" t="s">
        <v>55</v>
      </c>
      <c r="B854" s="482"/>
      <c r="C854" s="385"/>
      <c r="D854" s="18" t="s">
        <v>57</v>
      </c>
      <c r="E854" s="474"/>
      <c r="F854" s="385"/>
    </row>
    <row r="855" spans="1:6" ht="15.75" customHeight="1">
      <c r="A855" s="17" t="s">
        <v>4</v>
      </c>
      <c r="B855" s="482"/>
      <c r="C855" s="385"/>
      <c r="D855" s="19"/>
      <c r="E855" s="475"/>
      <c r="F855" s="385"/>
    </row>
    <row r="856" spans="1:6" ht="15.75" customHeight="1">
      <c r="A856" s="17" t="s">
        <v>58</v>
      </c>
      <c r="B856" s="16"/>
      <c r="C856" s="15"/>
      <c r="D856" s="19"/>
      <c r="E856" s="20"/>
      <c r="F856" s="15"/>
    </row>
    <row r="857" spans="1:6" ht="15.75" customHeight="1">
      <c r="A857" s="17" t="s">
        <v>59</v>
      </c>
      <c r="B857" s="487"/>
      <c r="C857" s="477"/>
      <c r="D857" s="19" t="s">
        <v>61</v>
      </c>
      <c r="E857" s="488"/>
      <c r="F857" s="489"/>
    </row>
    <row r="858" spans="1:6" ht="15.75" customHeight="1">
      <c r="A858" s="22" t="s">
        <v>63</v>
      </c>
      <c r="B858" s="19" t="s">
        <v>64</v>
      </c>
      <c r="C858" s="19" t="s">
        <v>65</v>
      </c>
      <c r="D858" s="19" t="s">
        <v>12</v>
      </c>
      <c r="E858" s="480" t="s">
        <v>66</v>
      </c>
      <c r="F858" s="385"/>
    </row>
    <row r="859" spans="1:6" ht="15.75" customHeight="1">
      <c r="A859" s="38">
        <v>1</v>
      </c>
      <c r="B859" s="39" t="s">
        <v>5</v>
      </c>
      <c r="C859" s="40"/>
      <c r="D859" s="41" t="str">
        <f t="shared" ref="D859:D863" si="37">IF(C859&gt;=18,"A1",IF(C859&gt;=16,"A2",IF(C859&gt;=14,"B1",IF(C859&gt;=12,"B2",IF(C859&gt;=10,"C1",IF(C859&gt;=8,"C2",IF(C859&gt;=6.5,"D","E")))))))</f>
        <v>E</v>
      </c>
      <c r="E859" s="468"/>
      <c r="F859" s="388"/>
    </row>
    <row r="860" spans="1:6" ht="15.75" customHeight="1">
      <c r="A860" s="38">
        <v>2</v>
      </c>
      <c r="B860" s="39" t="s">
        <v>6</v>
      </c>
      <c r="C860" s="40"/>
      <c r="D860" s="41" t="str">
        <f t="shared" si="37"/>
        <v>E</v>
      </c>
      <c r="E860" s="466"/>
      <c r="F860" s="388"/>
    </row>
    <row r="861" spans="1:6" ht="15.75" customHeight="1">
      <c r="A861" s="38">
        <v>3</v>
      </c>
      <c r="B861" s="39" t="s">
        <v>7</v>
      </c>
      <c r="C861" s="40"/>
      <c r="D861" s="41" t="str">
        <f t="shared" si="37"/>
        <v>E</v>
      </c>
      <c r="E861" s="466"/>
      <c r="F861" s="388"/>
    </row>
    <row r="862" spans="1:6" ht="15.75" customHeight="1">
      <c r="A862" s="38">
        <v>4</v>
      </c>
      <c r="B862" s="39" t="s">
        <v>8</v>
      </c>
      <c r="C862" s="40"/>
      <c r="D862" s="41" t="str">
        <f t="shared" si="37"/>
        <v>E</v>
      </c>
      <c r="E862" s="466"/>
      <c r="F862" s="388"/>
    </row>
    <row r="863" spans="1:6" ht="15.75" customHeight="1">
      <c r="A863" s="38">
        <v>5</v>
      </c>
      <c r="B863" s="39" t="s">
        <v>9</v>
      </c>
      <c r="C863" s="40"/>
      <c r="D863" s="41" t="str">
        <f t="shared" si="37"/>
        <v>E</v>
      </c>
      <c r="E863" s="466"/>
      <c r="F863" s="388"/>
    </row>
    <row r="864" spans="1:6" ht="15.75" customHeight="1">
      <c r="A864" s="14"/>
      <c r="B864" s="42" t="s">
        <v>10</v>
      </c>
      <c r="C864" s="40">
        <f>SUM(C859:C863)</f>
        <v>0</v>
      </c>
      <c r="D864" s="41" t="str">
        <f>IF(C864&gt;=91,"A1",IF(C864&gt;=81,"A2",IF(C864&gt;=71,"B1",IF(C864&gt;=61,"B2",IF(C864&gt;=51,"C1",IF(C864&gt;=41,"C2",IF(C864&gt;=33,"D","E")))))))</f>
        <v>E</v>
      </c>
      <c r="E864" s="466"/>
      <c r="F864" s="388"/>
    </row>
    <row r="865" spans="1:6" ht="15.75" customHeight="1">
      <c r="A865" s="14"/>
      <c r="B865" s="39"/>
      <c r="C865" s="41">
        <f>(C864/100)*100</f>
        <v>0</v>
      </c>
      <c r="D865" s="39"/>
      <c r="E865" s="384"/>
      <c r="F865" s="385"/>
    </row>
    <row r="866" spans="1:6" ht="15.75" customHeight="1">
      <c r="A866" s="484" t="s">
        <v>67</v>
      </c>
      <c r="B866" s="486" t="s">
        <v>68</v>
      </c>
      <c r="C866" s="388"/>
      <c r="D866" s="486" t="s">
        <v>69</v>
      </c>
      <c r="E866" s="466"/>
      <c r="F866" s="388"/>
    </row>
    <row r="867" spans="1:6" ht="15.75" customHeight="1">
      <c r="A867" s="485"/>
      <c r="B867" s="384"/>
      <c r="C867" s="385"/>
      <c r="D867" s="384"/>
      <c r="E867" s="384"/>
      <c r="F867" s="385"/>
    </row>
    <row r="868" spans="1:6" ht="15.75" customHeight="1">
      <c r="A868" s="29"/>
      <c r="B868" s="29"/>
      <c r="C868" s="29"/>
      <c r="D868" s="29"/>
      <c r="E868" s="29"/>
      <c r="F868" s="29"/>
    </row>
    <row r="869" spans="1:6" ht="15.75" customHeight="1">
      <c r="A869" s="29"/>
      <c r="B869" s="29"/>
      <c r="C869" s="29"/>
      <c r="D869" s="29"/>
      <c r="E869" s="466"/>
      <c r="F869" s="466"/>
    </row>
    <row r="870" spans="1:6" ht="15.75" customHeight="1">
      <c r="A870" s="29"/>
      <c r="B870" s="29"/>
      <c r="C870" s="29"/>
      <c r="D870" s="29"/>
      <c r="E870" s="29"/>
      <c r="F870" s="29"/>
    </row>
    <row r="871" spans="1:6" ht="15.75" customHeight="1">
      <c r="A871" s="13"/>
      <c r="B871" s="481" t="s">
        <v>49</v>
      </c>
      <c r="C871" s="381"/>
      <c r="D871" s="381"/>
      <c r="E871" s="381"/>
      <c r="F871" s="382"/>
    </row>
    <row r="872" spans="1:6" ht="15.75" customHeight="1">
      <c r="A872" s="14"/>
      <c r="B872" s="471" t="s">
        <v>50</v>
      </c>
      <c r="C872" s="384"/>
      <c r="D872" s="384"/>
      <c r="E872" s="384"/>
      <c r="F872" s="385"/>
    </row>
    <row r="873" spans="1:6" ht="15.75" customHeight="1">
      <c r="A873" s="14"/>
      <c r="B873" s="471" t="s">
        <v>51</v>
      </c>
      <c r="C873" s="384"/>
      <c r="D873" s="384"/>
      <c r="E873" s="384"/>
      <c r="F873" s="385"/>
    </row>
    <row r="874" spans="1:6" ht="15.75" customHeight="1">
      <c r="A874" s="14"/>
      <c r="B874" s="482" t="s">
        <v>52</v>
      </c>
      <c r="C874" s="384"/>
      <c r="D874" s="384"/>
      <c r="E874" s="384"/>
      <c r="F874" s="385"/>
    </row>
    <row r="875" spans="1:6" ht="15.75" customHeight="1">
      <c r="A875" s="14"/>
      <c r="B875" s="471" t="s">
        <v>53</v>
      </c>
      <c r="C875" s="384"/>
      <c r="D875" s="384"/>
      <c r="E875" s="384"/>
      <c r="F875" s="385"/>
    </row>
    <row r="876" spans="1:6" ht="15.75" customHeight="1">
      <c r="A876" s="472" t="s">
        <v>54</v>
      </c>
      <c r="B876" s="384"/>
      <c r="C876" s="384"/>
      <c r="D876" s="384"/>
      <c r="E876" s="384"/>
      <c r="F876" s="385"/>
    </row>
    <row r="877" spans="1:6" ht="15.75" customHeight="1">
      <c r="A877" s="17" t="s">
        <v>55</v>
      </c>
      <c r="B877" s="482"/>
      <c r="C877" s="385"/>
      <c r="D877" s="18" t="s">
        <v>57</v>
      </c>
      <c r="E877" s="474"/>
      <c r="F877" s="385"/>
    </row>
    <row r="878" spans="1:6" ht="15.75" customHeight="1">
      <c r="A878" s="17" t="s">
        <v>4</v>
      </c>
      <c r="B878" s="482"/>
      <c r="C878" s="385"/>
      <c r="D878" s="19"/>
      <c r="E878" s="475"/>
      <c r="F878" s="385"/>
    </row>
    <row r="879" spans="1:6" ht="15.75" customHeight="1">
      <c r="A879" s="17" t="s">
        <v>58</v>
      </c>
      <c r="B879" s="16"/>
      <c r="C879" s="15"/>
      <c r="D879" s="19"/>
      <c r="E879" s="20"/>
      <c r="F879" s="15"/>
    </row>
    <row r="880" spans="1:6" ht="15.75" customHeight="1">
      <c r="A880" s="17" t="s">
        <v>59</v>
      </c>
      <c r="B880" s="487"/>
      <c r="C880" s="477"/>
      <c r="D880" s="19" t="s">
        <v>61</v>
      </c>
      <c r="E880" s="488"/>
      <c r="F880" s="489"/>
    </row>
    <row r="881" spans="1:6" ht="15.75" customHeight="1">
      <c r="A881" s="22" t="s">
        <v>63</v>
      </c>
      <c r="B881" s="19" t="s">
        <v>64</v>
      </c>
      <c r="C881" s="19" t="s">
        <v>65</v>
      </c>
      <c r="D881" s="19" t="s">
        <v>12</v>
      </c>
      <c r="E881" s="480" t="s">
        <v>66</v>
      </c>
      <c r="F881" s="385"/>
    </row>
    <row r="882" spans="1:6" ht="15.75" customHeight="1">
      <c r="A882" s="38">
        <v>1</v>
      </c>
      <c r="B882" s="39" t="s">
        <v>5</v>
      </c>
      <c r="C882" s="40"/>
      <c r="D882" s="41" t="str">
        <f t="shared" ref="D882:D886" si="38">IF(C882&gt;=18,"A1",IF(C882&gt;=16,"A2",IF(C882&gt;=14,"B1",IF(C882&gt;=12,"B2",IF(C882&gt;=10,"C1",IF(C882&gt;=8,"C2",IF(C882&gt;=6.5,"D","E")))))))</f>
        <v>E</v>
      </c>
      <c r="E882" s="468"/>
      <c r="F882" s="388"/>
    </row>
    <row r="883" spans="1:6" ht="15.75" customHeight="1">
      <c r="A883" s="38">
        <v>2</v>
      </c>
      <c r="B883" s="39" t="s">
        <v>6</v>
      </c>
      <c r="C883" s="40"/>
      <c r="D883" s="41" t="str">
        <f t="shared" si="38"/>
        <v>E</v>
      </c>
      <c r="E883" s="466"/>
      <c r="F883" s="388"/>
    </row>
    <row r="884" spans="1:6" ht="15.75" customHeight="1">
      <c r="A884" s="38">
        <v>3</v>
      </c>
      <c r="B884" s="39" t="s">
        <v>7</v>
      </c>
      <c r="C884" s="40"/>
      <c r="D884" s="41" t="str">
        <f t="shared" si="38"/>
        <v>E</v>
      </c>
      <c r="E884" s="466"/>
      <c r="F884" s="388"/>
    </row>
    <row r="885" spans="1:6" ht="15.75" customHeight="1">
      <c r="A885" s="38">
        <v>4</v>
      </c>
      <c r="B885" s="39" t="s">
        <v>8</v>
      </c>
      <c r="C885" s="40"/>
      <c r="D885" s="41" t="str">
        <f t="shared" si="38"/>
        <v>E</v>
      </c>
      <c r="E885" s="466"/>
      <c r="F885" s="388"/>
    </row>
    <row r="886" spans="1:6" ht="15.75" customHeight="1">
      <c r="A886" s="38">
        <v>5</v>
      </c>
      <c r="B886" s="39" t="s">
        <v>9</v>
      </c>
      <c r="C886" s="40"/>
      <c r="D886" s="41" t="str">
        <f t="shared" si="38"/>
        <v>E</v>
      </c>
      <c r="E886" s="466"/>
      <c r="F886" s="388"/>
    </row>
    <row r="887" spans="1:6" ht="15.75" customHeight="1">
      <c r="A887" s="14"/>
      <c r="B887" s="42" t="s">
        <v>10</v>
      </c>
      <c r="C887" s="40">
        <f>SUM(C882:C886)</f>
        <v>0</v>
      </c>
      <c r="D887" s="41" t="str">
        <f>IF(C887&gt;=91,"A1",IF(C887&gt;=81,"A2",IF(C887&gt;=71,"B1",IF(C887&gt;=61,"B2",IF(C887&gt;=51,"C1",IF(C887&gt;=41,"C2",IF(C887&gt;=33,"D","E")))))))</f>
        <v>E</v>
      </c>
      <c r="E887" s="466"/>
      <c r="F887" s="388"/>
    </row>
    <row r="888" spans="1:6" ht="15.75" customHeight="1">
      <c r="A888" s="14"/>
      <c r="B888" s="39"/>
      <c r="C888" s="41">
        <f>(C887/100)*100</f>
        <v>0</v>
      </c>
      <c r="D888" s="39"/>
      <c r="E888" s="384"/>
      <c r="F888" s="385"/>
    </row>
    <row r="889" spans="1:6" ht="15.75" customHeight="1">
      <c r="A889" s="484" t="s">
        <v>67</v>
      </c>
      <c r="B889" s="486" t="s">
        <v>68</v>
      </c>
      <c r="C889" s="388"/>
      <c r="D889" s="486" t="s">
        <v>69</v>
      </c>
      <c r="E889" s="466"/>
      <c r="F889" s="388"/>
    </row>
    <row r="890" spans="1:6" ht="15.75" customHeight="1">
      <c r="A890" s="485"/>
      <c r="B890" s="384"/>
      <c r="C890" s="385"/>
      <c r="D890" s="384"/>
      <c r="E890" s="384"/>
      <c r="F890" s="385"/>
    </row>
    <row r="891" spans="1:6" ht="15.75" customHeight="1">
      <c r="A891" s="29"/>
      <c r="B891" s="29"/>
      <c r="C891" s="29"/>
      <c r="D891" s="29"/>
      <c r="E891" s="29"/>
      <c r="F891" s="29"/>
    </row>
    <row r="892" spans="1:6" ht="15.75" customHeight="1">
      <c r="A892" s="29"/>
      <c r="B892" s="29"/>
      <c r="C892" s="29"/>
      <c r="D892" s="29"/>
      <c r="E892" s="466"/>
      <c r="F892" s="466"/>
    </row>
    <row r="893" spans="1:6" ht="15.75" customHeight="1">
      <c r="A893" s="29"/>
      <c r="B893" s="29"/>
      <c r="C893" s="29"/>
      <c r="D893" s="29"/>
      <c r="E893" s="29"/>
      <c r="F893" s="29"/>
    </row>
    <row r="894" spans="1:6" ht="15.75" customHeight="1">
      <c r="A894" s="13"/>
      <c r="B894" s="481" t="s">
        <v>49</v>
      </c>
      <c r="C894" s="381"/>
      <c r="D894" s="381"/>
      <c r="E894" s="381"/>
      <c r="F894" s="382"/>
    </row>
    <row r="895" spans="1:6" ht="15.75" customHeight="1">
      <c r="A895" s="14"/>
      <c r="B895" s="471" t="s">
        <v>50</v>
      </c>
      <c r="C895" s="384"/>
      <c r="D895" s="384"/>
      <c r="E895" s="384"/>
      <c r="F895" s="385"/>
    </row>
    <row r="896" spans="1:6" ht="15.75" customHeight="1">
      <c r="A896" s="14"/>
      <c r="B896" s="471" t="s">
        <v>51</v>
      </c>
      <c r="C896" s="384"/>
      <c r="D896" s="384"/>
      <c r="E896" s="384"/>
      <c r="F896" s="385"/>
    </row>
    <row r="897" spans="1:6" ht="15.75" customHeight="1">
      <c r="A897" s="14"/>
      <c r="B897" s="482" t="s">
        <v>52</v>
      </c>
      <c r="C897" s="384"/>
      <c r="D897" s="384"/>
      <c r="E897" s="384"/>
      <c r="F897" s="385"/>
    </row>
    <row r="898" spans="1:6" ht="15.75" customHeight="1">
      <c r="A898" s="14"/>
      <c r="B898" s="471" t="s">
        <v>53</v>
      </c>
      <c r="C898" s="384"/>
      <c r="D898" s="384"/>
      <c r="E898" s="384"/>
      <c r="F898" s="385"/>
    </row>
    <row r="899" spans="1:6" ht="15.75" customHeight="1">
      <c r="A899" s="472" t="s">
        <v>54</v>
      </c>
      <c r="B899" s="384"/>
      <c r="C899" s="384"/>
      <c r="D899" s="384"/>
      <c r="E899" s="384"/>
      <c r="F899" s="385"/>
    </row>
    <row r="900" spans="1:6" ht="15.75" customHeight="1">
      <c r="A900" s="17" t="s">
        <v>55</v>
      </c>
      <c r="B900" s="482"/>
      <c r="C900" s="385"/>
      <c r="D900" s="18" t="s">
        <v>57</v>
      </c>
      <c r="E900" s="474"/>
      <c r="F900" s="385"/>
    </row>
    <row r="901" spans="1:6" ht="15.75" customHeight="1">
      <c r="A901" s="17" t="s">
        <v>4</v>
      </c>
      <c r="B901" s="482"/>
      <c r="C901" s="385"/>
      <c r="D901" s="19"/>
      <c r="E901" s="475"/>
      <c r="F901" s="385"/>
    </row>
    <row r="902" spans="1:6" ht="15.75" customHeight="1">
      <c r="A902" s="17" t="s">
        <v>58</v>
      </c>
      <c r="B902" s="16"/>
      <c r="C902" s="15"/>
      <c r="D902" s="19"/>
      <c r="E902" s="20"/>
      <c r="F902" s="15"/>
    </row>
    <row r="903" spans="1:6" ht="15.75" customHeight="1">
      <c r="A903" s="17" t="s">
        <v>59</v>
      </c>
      <c r="B903" s="487"/>
      <c r="C903" s="477"/>
      <c r="D903" s="19" t="s">
        <v>61</v>
      </c>
      <c r="E903" s="488"/>
      <c r="F903" s="489"/>
    </row>
    <row r="904" spans="1:6" ht="15.75" customHeight="1">
      <c r="A904" s="22" t="s">
        <v>63</v>
      </c>
      <c r="B904" s="19" t="s">
        <v>64</v>
      </c>
      <c r="C904" s="19" t="s">
        <v>65</v>
      </c>
      <c r="D904" s="19" t="s">
        <v>12</v>
      </c>
      <c r="E904" s="480" t="s">
        <v>66</v>
      </c>
      <c r="F904" s="385"/>
    </row>
    <row r="905" spans="1:6" ht="15.75" customHeight="1">
      <c r="A905" s="38">
        <v>1</v>
      </c>
      <c r="B905" s="39" t="s">
        <v>5</v>
      </c>
      <c r="C905" s="40"/>
      <c r="D905" s="41" t="str">
        <f t="shared" ref="D905:D909" si="39">IF(C905&gt;=18,"A1",IF(C905&gt;=16,"A2",IF(C905&gt;=14,"B1",IF(C905&gt;=12,"B2",IF(C905&gt;=10,"C1",IF(C905&gt;=8,"C2",IF(C905&gt;=6.5,"D","E")))))))</f>
        <v>E</v>
      </c>
      <c r="E905" s="468"/>
      <c r="F905" s="388"/>
    </row>
    <row r="906" spans="1:6" ht="15.75" customHeight="1">
      <c r="A906" s="38">
        <v>2</v>
      </c>
      <c r="B906" s="39" t="s">
        <v>6</v>
      </c>
      <c r="C906" s="40"/>
      <c r="D906" s="41" t="str">
        <f t="shared" si="39"/>
        <v>E</v>
      </c>
      <c r="E906" s="466"/>
      <c r="F906" s="388"/>
    </row>
    <row r="907" spans="1:6" ht="15.75" customHeight="1">
      <c r="A907" s="38">
        <v>3</v>
      </c>
      <c r="B907" s="39" t="s">
        <v>7</v>
      </c>
      <c r="C907" s="40"/>
      <c r="D907" s="41" t="str">
        <f t="shared" si="39"/>
        <v>E</v>
      </c>
      <c r="E907" s="466"/>
      <c r="F907" s="388"/>
    </row>
    <row r="908" spans="1:6" ht="15.75" customHeight="1">
      <c r="A908" s="38">
        <v>4</v>
      </c>
      <c r="B908" s="39" t="s">
        <v>8</v>
      </c>
      <c r="C908" s="40"/>
      <c r="D908" s="41" t="str">
        <f t="shared" si="39"/>
        <v>E</v>
      </c>
      <c r="E908" s="466"/>
      <c r="F908" s="388"/>
    </row>
    <row r="909" spans="1:6" ht="15.75" customHeight="1">
      <c r="A909" s="38">
        <v>5</v>
      </c>
      <c r="B909" s="39" t="s">
        <v>9</v>
      </c>
      <c r="C909" s="40"/>
      <c r="D909" s="41" t="str">
        <f t="shared" si="39"/>
        <v>E</v>
      </c>
      <c r="E909" s="466"/>
      <c r="F909" s="388"/>
    </row>
    <row r="910" spans="1:6" ht="15.75" customHeight="1">
      <c r="A910" s="14"/>
      <c r="B910" s="42" t="s">
        <v>10</v>
      </c>
      <c r="C910" s="40">
        <f>SUM(C905:C909)</f>
        <v>0</v>
      </c>
      <c r="D910" s="41" t="str">
        <f>IF(C910&gt;=91,"A1",IF(C910&gt;=81,"A2",IF(C910&gt;=71,"B1",IF(C910&gt;=61,"B2",IF(C910&gt;=51,"C1",IF(C910&gt;=41,"C2",IF(C910&gt;=33,"D","E")))))))</f>
        <v>E</v>
      </c>
      <c r="E910" s="466"/>
      <c r="F910" s="388"/>
    </row>
    <row r="911" spans="1:6" ht="15.75" customHeight="1">
      <c r="A911" s="14"/>
      <c r="B911" s="39"/>
      <c r="C911" s="41">
        <f>(C910/100)*100</f>
        <v>0</v>
      </c>
      <c r="D911" s="39"/>
      <c r="E911" s="384"/>
      <c r="F911" s="385"/>
    </row>
    <row r="912" spans="1:6" ht="15.75" customHeight="1">
      <c r="A912" s="484" t="s">
        <v>67</v>
      </c>
      <c r="B912" s="486" t="s">
        <v>68</v>
      </c>
      <c r="C912" s="388"/>
      <c r="D912" s="486" t="s">
        <v>69</v>
      </c>
      <c r="E912" s="466"/>
      <c r="F912" s="388"/>
    </row>
    <row r="913" spans="1:6" ht="15.75" customHeight="1">
      <c r="A913" s="485"/>
      <c r="B913" s="384"/>
      <c r="C913" s="385"/>
      <c r="D913" s="384"/>
      <c r="E913" s="384"/>
      <c r="F913" s="385"/>
    </row>
    <row r="914" spans="1:6" ht="15.75" customHeight="1">
      <c r="A914" s="29"/>
      <c r="B914" s="29"/>
      <c r="C914" s="29"/>
      <c r="D914" s="29"/>
      <c r="E914" s="29"/>
      <c r="F914" s="29"/>
    </row>
    <row r="915" spans="1:6" ht="15.75" customHeight="1">
      <c r="A915" s="29"/>
      <c r="B915" s="29"/>
      <c r="C915" s="29"/>
      <c r="D915" s="29"/>
      <c r="E915" s="466"/>
      <c r="F915" s="466"/>
    </row>
    <row r="916" spans="1:6" ht="15.75" customHeight="1">
      <c r="A916" s="29"/>
      <c r="B916" s="29"/>
      <c r="C916" s="29"/>
      <c r="D916" s="29"/>
      <c r="E916" s="29"/>
      <c r="F916" s="29"/>
    </row>
    <row r="917" spans="1:6" ht="15.75" customHeight="1">
      <c r="A917" s="13"/>
      <c r="B917" s="481" t="s">
        <v>49</v>
      </c>
      <c r="C917" s="381"/>
      <c r="D917" s="381"/>
      <c r="E917" s="381"/>
      <c r="F917" s="382"/>
    </row>
    <row r="918" spans="1:6" ht="15.75" customHeight="1">
      <c r="A918" s="14"/>
      <c r="B918" s="471" t="s">
        <v>50</v>
      </c>
      <c r="C918" s="384"/>
      <c r="D918" s="384"/>
      <c r="E918" s="384"/>
      <c r="F918" s="385"/>
    </row>
    <row r="919" spans="1:6" ht="15.75" customHeight="1">
      <c r="A919" s="14"/>
      <c r="B919" s="471" t="s">
        <v>51</v>
      </c>
      <c r="C919" s="384"/>
      <c r="D919" s="384"/>
      <c r="E919" s="384"/>
      <c r="F919" s="385"/>
    </row>
    <row r="920" spans="1:6" ht="15.75" customHeight="1">
      <c r="A920" s="14"/>
      <c r="B920" s="482" t="s">
        <v>52</v>
      </c>
      <c r="C920" s="384"/>
      <c r="D920" s="384"/>
      <c r="E920" s="384"/>
      <c r="F920" s="385"/>
    </row>
    <row r="921" spans="1:6" ht="15.75" customHeight="1">
      <c r="A921" s="14"/>
      <c r="B921" s="471" t="s">
        <v>53</v>
      </c>
      <c r="C921" s="384"/>
      <c r="D921" s="384"/>
      <c r="E921" s="384"/>
      <c r="F921" s="385"/>
    </row>
    <row r="922" spans="1:6" ht="15.75" customHeight="1">
      <c r="A922" s="472" t="s">
        <v>54</v>
      </c>
      <c r="B922" s="384"/>
      <c r="C922" s="384"/>
      <c r="D922" s="384"/>
      <c r="E922" s="384"/>
      <c r="F922" s="385"/>
    </row>
    <row r="923" spans="1:6" ht="15.75" customHeight="1">
      <c r="A923" s="17" t="s">
        <v>55</v>
      </c>
      <c r="B923" s="482"/>
      <c r="C923" s="385"/>
      <c r="D923" s="18" t="s">
        <v>57</v>
      </c>
      <c r="E923" s="474"/>
      <c r="F923" s="385"/>
    </row>
    <row r="924" spans="1:6" ht="15.75" customHeight="1">
      <c r="A924" s="17" t="s">
        <v>4</v>
      </c>
      <c r="B924" s="482"/>
      <c r="C924" s="385"/>
      <c r="D924" s="19"/>
      <c r="E924" s="475"/>
      <c r="F924" s="385"/>
    </row>
    <row r="925" spans="1:6" ht="15.75" customHeight="1">
      <c r="A925" s="17" t="s">
        <v>58</v>
      </c>
      <c r="B925" s="16"/>
      <c r="C925" s="15"/>
      <c r="D925" s="19"/>
      <c r="E925" s="20"/>
      <c r="F925" s="15"/>
    </row>
    <row r="926" spans="1:6" ht="15.75" customHeight="1">
      <c r="A926" s="17" t="s">
        <v>59</v>
      </c>
      <c r="B926" s="487"/>
      <c r="C926" s="477"/>
      <c r="D926" s="19" t="s">
        <v>61</v>
      </c>
      <c r="E926" s="488"/>
      <c r="F926" s="489"/>
    </row>
    <row r="927" spans="1:6" ht="15.75" customHeight="1">
      <c r="A927" s="22" t="s">
        <v>63</v>
      </c>
      <c r="B927" s="19" t="s">
        <v>64</v>
      </c>
      <c r="C927" s="19" t="s">
        <v>65</v>
      </c>
      <c r="D927" s="19" t="s">
        <v>12</v>
      </c>
      <c r="E927" s="480" t="s">
        <v>66</v>
      </c>
      <c r="F927" s="385"/>
    </row>
    <row r="928" spans="1:6" ht="15.75" customHeight="1">
      <c r="A928" s="38">
        <v>1</v>
      </c>
      <c r="B928" s="39" t="s">
        <v>5</v>
      </c>
      <c r="C928" s="40"/>
      <c r="D928" s="41" t="str">
        <f t="shared" ref="D928:D932" si="40">IF(C928&gt;=18,"A1",IF(C928&gt;=16,"A2",IF(C928&gt;=14,"B1",IF(C928&gt;=12,"B2",IF(C928&gt;=10,"C1",IF(C928&gt;=8,"C2",IF(C928&gt;=6.5,"D","E")))))))</f>
        <v>E</v>
      </c>
      <c r="E928" s="468"/>
      <c r="F928" s="388"/>
    </row>
    <row r="929" spans="1:6" ht="15.75" customHeight="1">
      <c r="A929" s="38">
        <v>2</v>
      </c>
      <c r="B929" s="39" t="s">
        <v>6</v>
      </c>
      <c r="C929" s="40"/>
      <c r="D929" s="41" t="str">
        <f t="shared" si="40"/>
        <v>E</v>
      </c>
      <c r="E929" s="466"/>
      <c r="F929" s="388"/>
    </row>
    <row r="930" spans="1:6" ht="15.75" customHeight="1">
      <c r="A930" s="38">
        <v>3</v>
      </c>
      <c r="B930" s="39" t="s">
        <v>7</v>
      </c>
      <c r="C930" s="40"/>
      <c r="D930" s="41" t="str">
        <f t="shared" si="40"/>
        <v>E</v>
      </c>
      <c r="E930" s="466"/>
      <c r="F930" s="388"/>
    </row>
    <row r="931" spans="1:6" ht="15.75" customHeight="1">
      <c r="A931" s="38">
        <v>4</v>
      </c>
      <c r="B931" s="39" t="s">
        <v>8</v>
      </c>
      <c r="C931" s="40"/>
      <c r="D931" s="41" t="str">
        <f t="shared" si="40"/>
        <v>E</v>
      </c>
      <c r="E931" s="466"/>
      <c r="F931" s="388"/>
    </row>
    <row r="932" spans="1:6" ht="15.75" customHeight="1">
      <c r="A932" s="38">
        <v>5</v>
      </c>
      <c r="B932" s="39" t="s">
        <v>9</v>
      </c>
      <c r="C932" s="40"/>
      <c r="D932" s="41" t="str">
        <f t="shared" si="40"/>
        <v>E</v>
      </c>
      <c r="E932" s="466"/>
      <c r="F932" s="388"/>
    </row>
    <row r="933" spans="1:6" ht="15.75" customHeight="1">
      <c r="A933" s="14"/>
      <c r="B933" s="42" t="s">
        <v>10</v>
      </c>
      <c r="C933" s="40">
        <f>SUM(C928:C932)</f>
        <v>0</v>
      </c>
      <c r="D933" s="41" t="str">
        <f>IF(C933&gt;=91,"A1",IF(C933&gt;=81,"A2",IF(C933&gt;=71,"B1",IF(C933&gt;=61,"B2",IF(C933&gt;=51,"C1",IF(C933&gt;=41,"C2",IF(C933&gt;=33,"D","E")))))))</f>
        <v>E</v>
      </c>
      <c r="E933" s="466"/>
      <c r="F933" s="388"/>
    </row>
    <row r="934" spans="1:6" ht="15.75" customHeight="1">
      <c r="A934" s="14"/>
      <c r="B934" s="39"/>
      <c r="C934" s="41">
        <f>(C933/100)*100</f>
        <v>0</v>
      </c>
      <c r="D934" s="39"/>
      <c r="E934" s="384"/>
      <c r="F934" s="385"/>
    </row>
    <row r="935" spans="1:6" ht="15.75" customHeight="1">
      <c r="A935" s="484" t="s">
        <v>67</v>
      </c>
      <c r="B935" s="486" t="s">
        <v>68</v>
      </c>
      <c r="C935" s="388"/>
      <c r="D935" s="486" t="s">
        <v>69</v>
      </c>
      <c r="E935" s="466"/>
      <c r="F935" s="388"/>
    </row>
    <row r="936" spans="1:6" ht="15.75" customHeight="1">
      <c r="A936" s="485"/>
      <c r="B936" s="384"/>
      <c r="C936" s="385"/>
      <c r="D936" s="384"/>
      <c r="E936" s="384"/>
      <c r="F936" s="385"/>
    </row>
    <row r="937" spans="1:6" ht="15.75" customHeight="1">
      <c r="A937" s="29"/>
      <c r="B937" s="29"/>
      <c r="C937" s="29"/>
      <c r="D937" s="29"/>
      <c r="E937" s="29"/>
      <c r="F937" s="29"/>
    </row>
    <row r="938" spans="1:6" ht="15.75" customHeight="1">
      <c r="A938" s="29"/>
      <c r="B938" s="29"/>
      <c r="C938" s="29"/>
      <c r="D938" s="29"/>
      <c r="E938" s="466"/>
      <c r="F938" s="466"/>
    </row>
    <row r="939" spans="1:6" ht="15.75" customHeight="1">
      <c r="A939" s="29"/>
      <c r="B939" s="29"/>
      <c r="C939" s="29"/>
      <c r="D939" s="29"/>
      <c r="E939" s="29"/>
      <c r="F939" s="29"/>
    </row>
    <row r="940" spans="1:6" ht="15.75" customHeight="1">
      <c r="A940" s="13"/>
      <c r="B940" s="481" t="s">
        <v>49</v>
      </c>
      <c r="C940" s="381"/>
      <c r="D940" s="381"/>
      <c r="E940" s="381"/>
      <c r="F940" s="382"/>
    </row>
    <row r="941" spans="1:6" ht="15.75" customHeight="1">
      <c r="A941" s="14"/>
      <c r="B941" s="471" t="s">
        <v>50</v>
      </c>
      <c r="C941" s="384"/>
      <c r="D941" s="384"/>
      <c r="E941" s="384"/>
      <c r="F941" s="385"/>
    </row>
    <row r="942" spans="1:6" ht="15.75" customHeight="1">
      <c r="A942" s="14"/>
      <c r="B942" s="471" t="s">
        <v>51</v>
      </c>
      <c r="C942" s="384"/>
      <c r="D942" s="384"/>
      <c r="E942" s="384"/>
      <c r="F942" s="385"/>
    </row>
    <row r="943" spans="1:6" ht="15.75" customHeight="1">
      <c r="A943" s="14"/>
      <c r="B943" s="482" t="s">
        <v>52</v>
      </c>
      <c r="C943" s="384"/>
      <c r="D943" s="384"/>
      <c r="E943" s="384"/>
      <c r="F943" s="385"/>
    </row>
    <row r="944" spans="1:6" ht="15.75" customHeight="1">
      <c r="A944" s="14"/>
      <c r="B944" s="471" t="s">
        <v>53</v>
      </c>
      <c r="C944" s="384"/>
      <c r="D944" s="384"/>
      <c r="E944" s="384"/>
      <c r="F944" s="385"/>
    </row>
    <row r="945" spans="1:6" ht="15.75" customHeight="1">
      <c r="A945" s="472" t="s">
        <v>54</v>
      </c>
      <c r="B945" s="384"/>
      <c r="C945" s="384"/>
      <c r="D945" s="384"/>
      <c r="E945" s="384"/>
      <c r="F945" s="385"/>
    </row>
    <row r="946" spans="1:6" ht="15.75" customHeight="1">
      <c r="A946" s="17" t="s">
        <v>55</v>
      </c>
      <c r="B946" s="482"/>
      <c r="C946" s="385"/>
      <c r="D946" s="18" t="s">
        <v>57</v>
      </c>
      <c r="E946" s="474"/>
      <c r="F946" s="385"/>
    </row>
    <row r="947" spans="1:6" ht="15.75" customHeight="1">
      <c r="A947" s="17" t="s">
        <v>4</v>
      </c>
      <c r="B947" s="482"/>
      <c r="C947" s="385"/>
      <c r="D947" s="19"/>
      <c r="E947" s="475"/>
      <c r="F947" s="385"/>
    </row>
    <row r="948" spans="1:6" ht="15.75" customHeight="1">
      <c r="A948" s="17" t="s">
        <v>58</v>
      </c>
      <c r="B948" s="16"/>
      <c r="C948" s="15"/>
      <c r="D948" s="19"/>
      <c r="E948" s="20"/>
      <c r="F948" s="15"/>
    </row>
    <row r="949" spans="1:6" ht="15.75" customHeight="1">
      <c r="A949" s="17" t="s">
        <v>59</v>
      </c>
      <c r="B949" s="487"/>
      <c r="C949" s="477"/>
      <c r="D949" s="19" t="s">
        <v>61</v>
      </c>
      <c r="E949" s="488"/>
      <c r="F949" s="489"/>
    </row>
    <row r="950" spans="1:6" ht="15.75" customHeight="1">
      <c r="A950" s="22" t="s">
        <v>63</v>
      </c>
      <c r="B950" s="19" t="s">
        <v>64</v>
      </c>
      <c r="C950" s="19" t="s">
        <v>65</v>
      </c>
      <c r="D950" s="19" t="s">
        <v>12</v>
      </c>
      <c r="E950" s="480" t="s">
        <v>66</v>
      </c>
      <c r="F950" s="385"/>
    </row>
    <row r="951" spans="1:6" ht="15.75" customHeight="1">
      <c r="A951" s="38">
        <v>1</v>
      </c>
      <c r="B951" s="39" t="s">
        <v>5</v>
      </c>
      <c r="C951" s="40"/>
      <c r="D951" s="41" t="str">
        <f t="shared" ref="D951:D955" si="41">IF(C951&gt;=18,"A1",IF(C951&gt;=16,"A2",IF(C951&gt;=14,"B1",IF(C951&gt;=12,"B2",IF(C951&gt;=10,"C1",IF(C951&gt;=8,"C2",IF(C951&gt;=6.5,"D","E")))))))</f>
        <v>E</v>
      </c>
      <c r="E951" s="468"/>
      <c r="F951" s="388"/>
    </row>
    <row r="952" spans="1:6" ht="15.75" customHeight="1">
      <c r="A952" s="38">
        <v>2</v>
      </c>
      <c r="B952" s="39" t="s">
        <v>6</v>
      </c>
      <c r="C952" s="40"/>
      <c r="D952" s="41" t="str">
        <f t="shared" si="41"/>
        <v>E</v>
      </c>
      <c r="E952" s="466"/>
      <c r="F952" s="388"/>
    </row>
    <row r="953" spans="1:6" ht="15.75" customHeight="1">
      <c r="A953" s="38">
        <v>3</v>
      </c>
      <c r="B953" s="39" t="s">
        <v>7</v>
      </c>
      <c r="C953" s="40"/>
      <c r="D953" s="41" t="str">
        <f t="shared" si="41"/>
        <v>E</v>
      </c>
      <c r="E953" s="466"/>
      <c r="F953" s="388"/>
    </row>
    <row r="954" spans="1:6" ht="15.75" customHeight="1">
      <c r="A954" s="38">
        <v>4</v>
      </c>
      <c r="B954" s="39" t="s">
        <v>8</v>
      </c>
      <c r="C954" s="40"/>
      <c r="D954" s="41" t="str">
        <f t="shared" si="41"/>
        <v>E</v>
      </c>
      <c r="E954" s="466"/>
      <c r="F954" s="388"/>
    </row>
    <row r="955" spans="1:6" ht="15.75" customHeight="1">
      <c r="A955" s="38">
        <v>5</v>
      </c>
      <c r="B955" s="39" t="s">
        <v>9</v>
      </c>
      <c r="C955" s="40"/>
      <c r="D955" s="41" t="str">
        <f t="shared" si="41"/>
        <v>E</v>
      </c>
      <c r="E955" s="466"/>
      <c r="F955" s="388"/>
    </row>
    <row r="956" spans="1:6" ht="15.75" customHeight="1">
      <c r="A956" s="14"/>
      <c r="B956" s="42" t="s">
        <v>10</v>
      </c>
      <c r="C956" s="40">
        <f>SUM(C951:C955)</f>
        <v>0</v>
      </c>
      <c r="D956" s="41" t="str">
        <f>IF(C956&gt;=91,"A1",IF(C956&gt;=81,"A2",IF(C956&gt;=71,"B1",IF(C956&gt;=61,"B2",IF(C956&gt;=51,"C1",IF(C956&gt;=41,"C2",IF(C956&gt;=33,"D","E")))))))</f>
        <v>E</v>
      </c>
      <c r="E956" s="466"/>
      <c r="F956" s="388"/>
    </row>
    <row r="957" spans="1:6" ht="15.75" customHeight="1">
      <c r="A957" s="14"/>
      <c r="B957" s="39"/>
      <c r="C957" s="41">
        <f>(C956/100)*100</f>
        <v>0</v>
      </c>
      <c r="D957" s="39"/>
      <c r="E957" s="384"/>
      <c r="F957" s="385"/>
    </row>
    <row r="958" spans="1:6" ht="15.75" customHeight="1">
      <c r="A958" s="484" t="s">
        <v>67</v>
      </c>
      <c r="B958" s="486" t="s">
        <v>68</v>
      </c>
      <c r="C958" s="388"/>
      <c r="D958" s="486" t="s">
        <v>69</v>
      </c>
      <c r="E958" s="466"/>
      <c r="F958" s="388"/>
    </row>
    <row r="959" spans="1:6" ht="15.75" customHeight="1">
      <c r="A959" s="485"/>
      <c r="B959" s="384"/>
      <c r="C959" s="385"/>
      <c r="D959" s="384"/>
      <c r="E959" s="384"/>
      <c r="F959" s="385"/>
    </row>
    <row r="960" spans="1:6" ht="15.75" customHeight="1">
      <c r="A960" s="29"/>
      <c r="B960" s="29"/>
      <c r="C960" s="29"/>
      <c r="D960" s="29"/>
      <c r="E960" s="29"/>
      <c r="F960" s="29"/>
    </row>
    <row r="961" spans="1:6" ht="15.75" customHeight="1">
      <c r="A961" s="29"/>
      <c r="B961" s="29"/>
      <c r="C961" s="29"/>
      <c r="D961" s="29"/>
      <c r="E961" s="466"/>
      <c r="F961" s="466"/>
    </row>
  </sheetData>
  <mergeCells count="752">
    <mergeCell ref="B1:F1"/>
    <mergeCell ref="B2:F2"/>
    <mergeCell ref="B3:F3"/>
    <mergeCell ref="B4:F4"/>
    <mergeCell ref="B5:F5"/>
    <mergeCell ref="A6:F6"/>
    <mergeCell ref="B7:C7"/>
    <mergeCell ref="E7:F7"/>
    <mergeCell ref="B8:C8"/>
    <mergeCell ref="E8:F8"/>
    <mergeCell ref="B10:C10"/>
    <mergeCell ref="E10:F10"/>
    <mergeCell ref="E11:F11"/>
    <mergeCell ref="E22:F22"/>
    <mergeCell ref="B26:F26"/>
    <mergeCell ref="B27:F27"/>
    <mergeCell ref="B28:F28"/>
    <mergeCell ref="B29:F29"/>
    <mergeCell ref="B30:F30"/>
    <mergeCell ref="B23:C24"/>
    <mergeCell ref="D23:F24"/>
    <mergeCell ref="E12:F18"/>
    <mergeCell ref="B19:C20"/>
    <mergeCell ref="D19:F20"/>
    <mergeCell ref="A31:F31"/>
    <mergeCell ref="B32:C32"/>
    <mergeCell ref="E32:F32"/>
    <mergeCell ref="B33:C33"/>
    <mergeCell ref="E33:F33"/>
    <mergeCell ref="B35:C35"/>
    <mergeCell ref="E35:F35"/>
    <mergeCell ref="E36:F36"/>
    <mergeCell ref="E47:F47"/>
    <mergeCell ref="E37:F43"/>
    <mergeCell ref="B44:C45"/>
    <mergeCell ref="D44:F45"/>
    <mergeCell ref="B50:F50"/>
    <mergeCell ref="B51:F51"/>
    <mergeCell ref="B52:F52"/>
    <mergeCell ref="B53:F53"/>
    <mergeCell ref="B54:F54"/>
    <mergeCell ref="A55:F55"/>
    <mergeCell ref="B56:C56"/>
    <mergeCell ref="E56:F56"/>
    <mergeCell ref="B57:C57"/>
    <mergeCell ref="E57:F57"/>
    <mergeCell ref="B59:C59"/>
    <mergeCell ref="E59:F59"/>
    <mergeCell ref="E60:F60"/>
    <mergeCell ref="E71:F71"/>
    <mergeCell ref="B74:F74"/>
    <mergeCell ref="B75:F75"/>
    <mergeCell ref="B76:F76"/>
    <mergeCell ref="B77:F77"/>
    <mergeCell ref="B78:F78"/>
    <mergeCell ref="E61:F67"/>
    <mergeCell ref="B68:C69"/>
    <mergeCell ref="D68:F69"/>
    <mergeCell ref="A79:F79"/>
    <mergeCell ref="B80:C80"/>
    <mergeCell ref="E80:F80"/>
    <mergeCell ref="B81:C81"/>
    <mergeCell ref="E81:F81"/>
    <mergeCell ref="B83:C83"/>
    <mergeCell ref="E83:F83"/>
    <mergeCell ref="E84:F84"/>
    <mergeCell ref="E95:F95"/>
    <mergeCell ref="E85:F91"/>
    <mergeCell ref="B92:C93"/>
    <mergeCell ref="D92:F93"/>
    <mergeCell ref="B98:F98"/>
    <mergeCell ref="B99:F99"/>
    <mergeCell ref="B100:F100"/>
    <mergeCell ref="B101:F101"/>
    <mergeCell ref="B102:F102"/>
    <mergeCell ref="A103:F103"/>
    <mergeCell ref="B104:C104"/>
    <mergeCell ref="E104:F104"/>
    <mergeCell ref="B105:C105"/>
    <mergeCell ref="E105:F105"/>
    <mergeCell ref="B107:C107"/>
    <mergeCell ref="E107:F107"/>
    <mergeCell ref="E108:F108"/>
    <mergeCell ref="E119:F119"/>
    <mergeCell ref="B122:F122"/>
    <mergeCell ref="B123:F123"/>
    <mergeCell ref="B124:F124"/>
    <mergeCell ref="B125:F125"/>
    <mergeCell ref="B126:F126"/>
    <mergeCell ref="E109:F115"/>
    <mergeCell ref="B116:C117"/>
    <mergeCell ref="D116:F117"/>
    <mergeCell ref="A127:F127"/>
    <mergeCell ref="B128:C128"/>
    <mergeCell ref="E128:F128"/>
    <mergeCell ref="B129:C129"/>
    <mergeCell ref="E129:F129"/>
    <mergeCell ref="B131:C131"/>
    <mergeCell ref="E131:F131"/>
    <mergeCell ref="E132:F132"/>
    <mergeCell ref="E143:F143"/>
    <mergeCell ref="E133:F139"/>
    <mergeCell ref="B140:C141"/>
    <mergeCell ref="D140:F141"/>
    <mergeCell ref="B146:F146"/>
    <mergeCell ref="B147:F147"/>
    <mergeCell ref="B148:F148"/>
    <mergeCell ref="B149:F149"/>
    <mergeCell ref="B150:F150"/>
    <mergeCell ref="A151:F151"/>
    <mergeCell ref="B152:C152"/>
    <mergeCell ref="E152:F152"/>
    <mergeCell ref="B153:C153"/>
    <mergeCell ref="E153:F153"/>
    <mergeCell ref="B155:C155"/>
    <mergeCell ref="E155:F155"/>
    <mergeCell ref="E156:F156"/>
    <mergeCell ref="E167:F167"/>
    <mergeCell ref="B168:F168"/>
    <mergeCell ref="B169:F169"/>
    <mergeCell ref="B170:F170"/>
    <mergeCell ref="B171:F171"/>
    <mergeCell ref="B172:F172"/>
    <mergeCell ref="E157:F163"/>
    <mergeCell ref="B164:C165"/>
    <mergeCell ref="D164:F165"/>
    <mergeCell ref="A173:F173"/>
    <mergeCell ref="B174:C174"/>
    <mergeCell ref="E174:F174"/>
    <mergeCell ref="B175:C175"/>
    <mergeCell ref="E175:F175"/>
    <mergeCell ref="B177:C177"/>
    <mergeCell ref="E177:F177"/>
    <mergeCell ref="E178:F178"/>
    <mergeCell ref="E189:F189"/>
    <mergeCell ref="E179:F185"/>
    <mergeCell ref="B186:C187"/>
    <mergeCell ref="D186:F187"/>
    <mergeCell ref="B190:F190"/>
    <mergeCell ref="B191:F191"/>
    <mergeCell ref="B192:F192"/>
    <mergeCell ref="B193:F193"/>
    <mergeCell ref="B194:F194"/>
    <mergeCell ref="A195:F195"/>
    <mergeCell ref="B196:C196"/>
    <mergeCell ref="E196:F196"/>
    <mergeCell ref="B197:C197"/>
    <mergeCell ref="E197:F197"/>
    <mergeCell ref="B199:C199"/>
    <mergeCell ref="E199:F199"/>
    <mergeCell ref="E200:F200"/>
    <mergeCell ref="B211:F211"/>
    <mergeCell ref="B212:F212"/>
    <mergeCell ref="B213:F213"/>
    <mergeCell ref="B214:F214"/>
    <mergeCell ref="B215:F215"/>
    <mergeCell ref="A216:F216"/>
    <mergeCell ref="E201:F207"/>
    <mergeCell ref="B208:C209"/>
    <mergeCell ref="D208:F209"/>
    <mergeCell ref="B217:C217"/>
    <mergeCell ref="E217:F217"/>
    <mergeCell ref="B218:C218"/>
    <mergeCell ref="E218:F218"/>
    <mergeCell ref="B220:C220"/>
    <mergeCell ref="E220:F220"/>
    <mergeCell ref="E221:F221"/>
    <mergeCell ref="B232:F232"/>
    <mergeCell ref="B233:F233"/>
    <mergeCell ref="E222:F228"/>
    <mergeCell ref="B229:C230"/>
    <mergeCell ref="D229:F230"/>
    <mergeCell ref="B234:F234"/>
    <mergeCell ref="B235:F235"/>
    <mergeCell ref="B236:F236"/>
    <mergeCell ref="A237:F237"/>
    <mergeCell ref="B238:C238"/>
    <mergeCell ref="E238:F238"/>
    <mergeCell ref="B239:C239"/>
    <mergeCell ref="E239:F239"/>
    <mergeCell ref="B241:C241"/>
    <mergeCell ref="E241:F241"/>
    <mergeCell ref="B275:F275"/>
    <mergeCell ref="B276:F276"/>
    <mergeCell ref="B277:F277"/>
    <mergeCell ref="E242:F242"/>
    <mergeCell ref="B253:F253"/>
    <mergeCell ref="B254:F254"/>
    <mergeCell ref="B255:F255"/>
    <mergeCell ref="B256:F256"/>
    <mergeCell ref="B257:F257"/>
    <mergeCell ref="A258:F258"/>
    <mergeCell ref="B259:C259"/>
    <mergeCell ref="E259:F259"/>
    <mergeCell ref="E295:F295"/>
    <mergeCell ref="B298:F298"/>
    <mergeCell ref="B299:F299"/>
    <mergeCell ref="B300:F300"/>
    <mergeCell ref="B301:F301"/>
    <mergeCell ref="B302:F302"/>
    <mergeCell ref="A303:F303"/>
    <mergeCell ref="B304:C304"/>
    <mergeCell ref="E304:F304"/>
    <mergeCell ref="B305:C305"/>
    <mergeCell ref="E305:F305"/>
    <mergeCell ref="B307:C307"/>
    <mergeCell ref="E307:F307"/>
    <mergeCell ref="E308:F308"/>
    <mergeCell ref="E319:F319"/>
    <mergeCell ref="B321:F321"/>
    <mergeCell ref="B322:F322"/>
    <mergeCell ref="B323:F323"/>
    <mergeCell ref="E309:F315"/>
    <mergeCell ref="B316:C317"/>
    <mergeCell ref="D316:F317"/>
    <mergeCell ref="B324:F324"/>
    <mergeCell ref="B325:F325"/>
    <mergeCell ref="A326:F326"/>
    <mergeCell ref="B327:C327"/>
    <mergeCell ref="E327:F327"/>
    <mergeCell ref="B328:C328"/>
    <mergeCell ref="E328:F328"/>
    <mergeCell ref="B330:C330"/>
    <mergeCell ref="E330:F330"/>
    <mergeCell ref="E331:F331"/>
    <mergeCell ref="E342:F342"/>
    <mergeCell ref="B344:F344"/>
    <mergeCell ref="B345:F345"/>
    <mergeCell ref="B346:F346"/>
    <mergeCell ref="B347:F347"/>
    <mergeCell ref="B348:F348"/>
    <mergeCell ref="A349:F349"/>
    <mergeCell ref="B350:C350"/>
    <mergeCell ref="E350:F350"/>
    <mergeCell ref="E332:F338"/>
    <mergeCell ref="B339:C340"/>
    <mergeCell ref="D339:F340"/>
    <mergeCell ref="B351:C351"/>
    <mergeCell ref="E351:F351"/>
    <mergeCell ref="B353:C353"/>
    <mergeCell ref="E353:F353"/>
    <mergeCell ref="E354:F354"/>
    <mergeCell ref="B366:F366"/>
    <mergeCell ref="B367:F367"/>
    <mergeCell ref="B368:F368"/>
    <mergeCell ref="B369:F369"/>
    <mergeCell ref="E355:F361"/>
    <mergeCell ref="B362:C363"/>
    <mergeCell ref="D362:F363"/>
    <mergeCell ref="B370:F370"/>
    <mergeCell ref="A371:F371"/>
    <mergeCell ref="B372:C372"/>
    <mergeCell ref="E372:F372"/>
    <mergeCell ref="B373:C373"/>
    <mergeCell ref="E373:F373"/>
    <mergeCell ref="B375:C375"/>
    <mergeCell ref="E375:F375"/>
    <mergeCell ref="E376:F376"/>
    <mergeCell ref="E432:F432"/>
    <mergeCell ref="B434:F434"/>
    <mergeCell ref="B435:F435"/>
    <mergeCell ref="B436:F436"/>
    <mergeCell ref="B437:F437"/>
    <mergeCell ref="B438:F438"/>
    <mergeCell ref="A439:F439"/>
    <mergeCell ref="B440:C440"/>
    <mergeCell ref="E440:F440"/>
    <mergeCell ref="B441:C441"/>
    <mergeCell ref="E441:F441"/>
    <mergeCell ref="B443:C443"/>
    <mergeCell ref="E443:F443"/>
    <mergeCell ref="E444:F444"/>
    <mergeCell ref="E455:F455"/>
    <mergeCell ref="B457:F457"/>
    <mergeCell ref="B458:F458"/>
    <mergeCell ref="B459:F459"/>
    <mergeCell ref="E445:F451"/>
    <mergeCell ref="B452:C453"/>
    <mergeCell ref="D452:F453"/>
    <mergeCell ref="B460:F460"/>
    <mergeCell ref="B461:F461"/>
    <mergeCell ref="A462:F462"/>
    <mergeCell ref="B463:C463"/>
    <mergeCell ref="E463:F463"/>
    <mergeCell ref="B464:C464"/>
    <mergeCell ref="E464:F464"/>
    <mergeCell ref="B466:C466"/>
    <mergeCell ref="E466:F466"/>
    <mergeCell ref="E467:F467"/>
    <mergeCell ref="E478:F478"/>
    <mergeCell ref="B480:F480"/>
    <mergeCell ref="B481:F481"/>
    <mergeCell ref="B482:F482"/>
    <mergeCell ref="B483:F483"/>
    <mergeCell ref="B484:F484"/>
    <mergeCell ref="A485:F485"/>
    <mergeCell ref="B486:C486"/>
    <mergeCell ref="E486:F486"/>
    <mergeCell ref="E468:F474"/>
    <mergeCell ref="B475:C476"/>
    <mergeCell ref="D475:F476"/>
    <mergeCell ref="B487:C487"/>
    <mergeCell ref="E487:F487"/>
    <mergeCell ref="B489:C489"/>
    <mergeCell ref="E489:F489"/>
    <mergeCell ref="E490:F490"/>
    <mergeCell ref="E501:F501"/>
    <mergeCell ref="B503:F503"/>
    <mergeCell ref="B504:F504"/>
    <mergeCell ref="B505:F505"/>
    <mergeCell ref="E491:F497"/>
    <mergeCell ref="B498:C499"/>
    <mergeCell ref="D498:F499"/>
    <mergeCell ref="B506:F506"/>
    <mergeCell ref="B507:F507"/>
    <mergeCell ref="A508:F508"/>
    <mergeCell ref="B509:C509"/>
    <mergeCell ref="E509:F509"/>
    <mergeCell ref="B510:C510"/>
    <mergeCell ref="E510:F510"/>
    <mergeCell ref="B512:C512"/>
    <mergeCell ref="E512:F512"/>
    <mergeCell ref="E513:F513"/>
    <mergeCell ref="E524:F524"/>
    <mergeCell ref="B526:F526"/>
    <mergeCell ref="B527:F527"/>
    <mergeCell ref="B528:F528"/>
    <mergeCell ref="B529:F529"/>
    <mergeCell ref="B530:F530"/>
    <mergeCell ref="A531:F531"/>
    <mergeCell ref="B532:C532"/>
    <mergeCell ref="E532:F532"/>
    <mergeCell ref="E514:F520"/>
    <mergeCell ref="B521:C522"/>
    <mergeCell ref="D521:F522"/>
    <mergeCell ref="B555:C555"/>
    <mergeCell ref="E555:F555"/>
    <mergeCell ref="B556:C556"/>
    <mergeCell ref="E556:F556"/>
    <mergeCell ref="B558:C558"/>
    <mergeCell ref="E558:F558"/>
    <mergeCell ref="B533:C533"/>
    <mergeCell ref="E533:F533"/>
    <mergeCell ref="B535:C535"/>
    <mergeCell ref="E535:F535"/>
    <mergeCell ref="E536:F536"/>
    <mergeCell ref="E547:F547"/>
    <mergeCell ref="B549:F549"/>
    <mergeCell ref="B550:F550"/>
    <mergeCell ref="B551:F551"/>
    <mergeCell ref="E537:F543"/>
    <mergeCell ref="B544:C545"/>
    <mergeCell ref="D544:F545"/>
    <mergeCell ref="E593:F593"/>
    <mergeCell ref="B595:F595"/>
    <mergeCell ref="B596:F596"/>
    <mergeCell ref="B597:F597"/>
    <mergeCell ref="E583:F589"/>
    <mergeCell ref="B590:C591"/>
    <mergeCell ref="D590:F591"/>
    <mergeCell ref="E559:F559"/>
    <mergeCell ref="E570:F570"/>
    <mergeCell ref="B572:F572"/>
    <mergeCell ref="B573:F573"/>
    <mergeCell ref="B574:F574"/>
    <mergeCell ref="B575:F575"/>
    <mergeCell ref="B576:F576"/>
    <mergeCell ref="A577:F577"/>
    <mergeCell ref="B578:C578"/>
    <mergeCell ref="E578:F578"/>
    <mergeCell ref="E560:F566"/>
    <mergeCell ref="B567:C568"/>
    <mergeCell ref="D567:F568"/>
    <mergeCell ref="B598:F598"/>
    <mergeCell ref="B599:F599"/>
    <mergeCell ref="A600:F600"/>
    <mergeCell ref="B601:C601"/>
    <mergeCell ref="E601:F601"/>
    <mergeCell ref="B602:C602"/>
    <mergeCell ref="E602:F602"/>
    <mergeCell ref="B604:C604"/>
    <mergeCell ref="E604:F604"/>
    <mergeCell ref="E605:F605"/>
    <mergeCell ref="E616:F616"/>
    <mergeCell ref="B618:F618"/>
    <mergeCell ref="B619:F619"/>
    <mergeCell ref="B620:F620"/>
    <mergeCell ref="B621:F621"/>
    <mergeCell ref="B622:F622"/>
    <mergeCell ref="A623:F623"/>
    <mergeCell ref="B624:C624"/>
    <mergeCell ref="E624:F624"/>
    <mergeCell ref="A613:A614"/>
    <mergeCell ref="E606:F612"/>
    <mergeCell ref="B613:C614"/>
    <mergeCell ref="D613:F614"/>
    <mergeCell ref="B625:C625"/>
    <mergeCell ref="E625:F625"/>
    <mergeCell ref="B627:C627"/>
    <mergeCell ref="E627:F627"/>
    <mergeCell ref="E628:F628"/>
    <mergeCell ref="E639:F639"/>
    <mergeCell ref="B641:F641"/>
    <mergeCell ref="B642:F642"/>
    <mergeCell ref="B643:F643"/>
    <mergeCell ref="E629:F635"/>
    <mergeCell ref="B636:C637"/>
    <mergeCell ref="D636:F637"/>
    <mergeCell ref="B644:F644"/>
    <mergeCell ref="B645:F645"/>
    <mergeCell ref="A646:F646"/>
    <mergeCell ref="B647:C647"/>
    <mergeCell ref="E647:F647"/>
    <mergeCell ref="B648:C648"/>
    <mergeCell ref="E648:F648"/>
    <mergeCell ref="B650:C650"/>
    <mergeCell ref="E650:F650"/>
    <mergeCell ref="E651:F651"/>
    <mergeCell ref="E662:F662"/>
    <mergeCell ref="B665:F665"/>
    <mergeCell ref="B666:F666"/>
    <mergeCell ref="B667:F667"/>
    <mergeCell ref="B668:F668"/>
    <mergeCell ref="B669:F669"/>
    <mergeCell ref="A670:F670"/>
    <mergeCell ref="B671:C671"/>
    <mergeCell ref="E671:F671"/>
    <mergeCell ref="E652:F658"/>
    <mergeCell ref="B659:C660"/>
    <mergeCell ref="D659:F660"/>
    <mergeCell ref="B672:C672"/>
    <mergeCell ref="E672:F672"/>
    <mergeCell ref="B674:C674"/>
    <mergeCell ref="E674:F674"/>
    <mergeCell ref="E675:F675"/>
    <mergeCell ref="E686:F686"/>
    <mergeCell ref="B688:F688"/>
    <mergeCell ref="B689:F689"/>
    <mergeCell ref="B690:F690"/>
    <mergeCell ref="E676:F682"/>
    <mergeCell ref="B683:C684"/>
    <mergeCell ref="D683:F684"/>
    <mergeCell ref="B691:F691"/>
    <mergeCell ref="B692:F692"/>
    <mergeCell ref="A693:F693"/>
    <mergeCell ref="B694:C694"/>
    <mergeCell ref="E694:F694"/>
    <mergeCell ref="B695:C695"/>
    <mergeCell ref="E695:F695"/>
    <mergeCell ref="B697:C697"/>
    <mergeCell ref="E697:F697"/>
    <mergeCell ref="E698:F698"/>
    <mergeCell ref="E709:F709"/>
    <mergeCell ref="B711:F711"/>
    <mergeCell ref="B712:F712"/>
    <mergeCell ref="B713:F713"/>
    <mergeCell ref="B714:F714"/>
    <mergeCell ref="B715:F715"/>
    <mergeCell ref="A716:F716"/>
    <mergeCell ref="B717:C717"/>
    <mergeCell ref="E717:F717"/>
    <mergeCell ref="E699:F705"/>
    <mergeCell ref="B706:C707"/>
    <mergeCell ref="D706:F707"/>
    <mergeCell ref="B718:C718"/>
    <mergeCell ref="E718:F718"/>
    <mergeCell ref="B720:C720"/>
    <mergeCell ref="E720:F720"/>
    <mergeCell ref="E721:F721"/>
    <mergeCell ref="E732:F732"/>
    <mergeCell ref="B734:F734"/>
    <mergeCell ref="B735:F735"/>
    <mergeCell ref="B736:F736"/>
    <mergeCell ref="E722:F728"/>
    <mergeCell ref="B729:C730"/>
    <mergeCell ref="D729:F730"/>
    <mergeCell ref="B737:F737"/>
    <mergeCell ref="B738:F738"/>
    <mergeCell ref="A739:F739"/>
    <mergeCell ref="B740:C740"/>
    <mergeCell ref="E740:F740"/>
    <mergeCell ref="B741:C741"/>
    <mergeCell ref="E741:F741"/>
    <mergeCell ref="B743:C743"/>
    <mergeCell ref="E743:F743"/>
    <mergeCell ref="E744:F744"/>
    <mergeCell ref="E755:F755"/>
    <mergeCell ref="B757:F757"/>
    <mergeCell ref="B758:F758"/>
    <mergeCell ref="B759:F759"/>
    <mergeCell ref="B760:F760"/>
    <mergeCell ref="B761:F761"/>
    <mergeCell ref="A762:F762"/>
    <mergeCell ref="B763:C763"/>
    <mergeCell ref="E763:F763"/>
    <mergeCell ref="E800:F800"/>
    <mergeCell ref="B802:F802"/>
    <mergeCell ref="B803:F803"/>
    <mergeCell ref="B804:F804"/>
    <mergeCell ref="B805:F805"/>
    <mergeCell ref="B806:F806"/>
    <mergeCell ref="A807:F807"/>
    <mergeCell ref="B808:C808"/>
    <mergeCell ref="E808:F808"/>
    <mergeCell ref="B809:C809"/>
    <mergeCell ref="E809:F809"/>
    <mergeCell ref="B811:C811"/>
    <mergeCell ref="E811:F811"/>
    <mergeCell ref="E812:F812"/>
    <mergeCell ref="E823:F823"/>
    <mergeCell ref="B825:F825"/>
    <mergeCell ref="B826:F826"/>
    <mergeCell ref="B827:F827"/>
    <mergeCell ref="E813:F819"/>
    <mergeCell ref="B820:C821"/>
    <mergeCell ref="D820:F821"/>
    <mergeCell ref="B828:F828"/>
    <mergeCell ref="B829:F829"/>
    <mergeCell ref="A830:F830"/>
    <mergeCell ref="B831:C831"/>
    <mergeCell ref="E831:F831"/>
    <mergeCell ref="B832:C832"/>
    <mergeCell ref="E832:F832"/>
    <mergeCell ref="B834:C834"/>
    <mergeCell ref="E834:F834"/>
    <mergeCell ref="E835:F835"/>
    <mergeCell ref="E846:F846"/>
    <mergeCell ref="B848:F848"/>
    <mergeCell ref="B849:F849"/>
    <mergeCell ref="B850:F850"/>
    <mergeCell ref="B851:F851"/>
    <mergeCell ref="B852:F852"/>
    <mergeCell ref="A853:F853"/>
    <mergeCell ref="B854:C854"/>
    <mergeCell ref="E854:F854"/>
    <mergeCell ref="A843:A844"/>
    <mergeCell ref="E836:F842"/>
    <mergeCell ref="B843:C844"/>
    <mergeCell ref="D843:F844"/>
    <mergeCell ref="B855:C855"/>
    <mergeCell ref="E855:F855"/>
    <mergeCell ref="B857:C857"/>
    <mergeCell ref="E857:F857"/>
    <mergeCell ref="E858:F858"/>
    <mergeCell ref="E869:F869"/>
    <mergeCell ref="B871:F871"/>
    <mergeCell ref="B872:F872"/>
    <mergeCell ref="B873:F873"/>
    <mergeCell ref="E859:F865"/>
    <mergeCell ref="B874:F874"/>
    <mergeCell ref="B875:F875"/>
    <mergeCell ref="A876:F876"/>
    <mergeCell ref="B877:C877"/>
    <mergeCell ref="E877:F877"/>
    <mergeCell ref="B878:C878"/>
    <mergeCell ref="E878:F878"/>
    <mergeCell ref="B880:C880"/>
    <mergeCell ref="E880:F880"/>
    <mergeCell ref="E881:F881"/>
    <mergeCell ref="E892:F892"/>
    <mergeCell ref="B894:F894"/>
    <mergeCell ref="B895:F895"/>
    <mergeCell ref="B896:F896"/>
    <mergeCell ref="B897:F897"/>
    <mergeCell ref="B898:F898"/>
    <mergeCell ref="A899:F899"/>
    <mergeCell ref="B900:C900"/>
    <mergeCell ref="E900:F900"/>
    <mergeCell ref="B901:C901"/>
    <mergeCell ref="E901:F901"/>
    <mergeCell ref="B903:C903"/>
    <mergeCell ref="E903:F903"/>
    <mergeCell ref="E904:F904"/>
    <mergeCell ref="E915:F915"/>
    <mergeCell ref="B917:F917"/>
    <mergeCell ref="B918:F918"/>
    <mergeCell ref="B919:F919"/>
    <mergeCell ref="B920:F920"/>
    <mergeCell ref="B921:F921"/>
    <mergeCell ref="A922:F922"/>
    <mergeCell ref="B923:C923"/>
    <mergeCell ref="E923:F923"/>
    <mergeCell ref="B924:C924"/>
    <mergeCell ref="E924:F924"/>
    <mergeCell ref="B926:C926"/>
    <mergeCell ref="E926:F926"/>
    <mergeCell ref="E927:F927"/>
    <mergeCell ref="E938:F938"/>
    <mergeCell ref="B940:F940"/>
    <mergeCell ref="B941:F941"/>
    <mergeCell ref="B942:F942"/>
    <mergeCell ref="B943:F943"/>
    <mergeCell ref="B944:F944"/>
    <mergeCell ref="A945:F945"/>
    <mergeCell ref="B946:C946"/>
    <mergeCell ref="E946:F946"/>
    <mergeCell ref="B413:F413"/>
    <mergeCell ref="B414:F414"/>
    <mergeCell ref="E422:F428"/>
    <mergeCell ref="B429:C430"/>
    <mergeCell ref="D429:F430"/>
    <mergeCell ref="E961:F961"/>
    <mergeCell ref="A19:A20"/>
    <mergeCell ref="A23:A24"/>
    <mergeCell ref="A44:A45"/>
    <mergeCell ref="A68:A69"/>
    <mergeCell ref="A92:A93"/>
    <mergeCell ref="A116:A117"/>
    <mergeCell ref="A140:A141"/>
    <mergeCell ref="A164:A165"/>
    <mergeCell ref="A186:A187"/>
    <mergeCell ref="A208:A209"/>
    <mergeCell ref="A229:A230"/>
    <mergeCell ref="A250:A251"/>
    <mergeCell ref="A271:A272"/>
    <mergeCell ref="A292:A293"/>
    <mergeCell ref="A316:A317"/>
    <mergeCell ref="A339:A340"/>
    <mergeCell ref="A362:A363"/>
    <mergeCell ref="A384:A385"/>
    <mergeCell ref="A429:A430"/>
    <mergeCell ref="A452:A453"/>
    <mergeCell ref="A475:A476"/>
    <mergeCell ref="A498:A499"/>
    <mergeCell ref="A521:A522"/>
    <mergeCell ref="A544:A545"/>
    <mergeCell ref="A567:A568"/>
    <mergeCell ref="A590:A591"/>
    <mergeCell ref="A416:F416"/>
    <mergeCell ref="B417:C417"/>
    <mergeCell ref="E417:F417"/>
    <mergeCell ref="B418:C418"/>
    <mergeCell ref="E418:F418"/>
    <mergeCell ref="B420:C420"/>
    <mergeCell ref="E420:F420"/>
    <mergeCell ref="E421:F421"/>
    <mergeCell ref="B579:C579"/>
    <mergeCell ref="E579:F579"/>
    <mergeCell ref="B581:C581"/>
    <mergeCell ref="E581:F581"/>
    <mergeCell ref="E582:F582"/>
    <mergeCell ref="B552:F552"/>
    <mergeCell ref="B553:F553"/>
    <mergeCell ref="A554:F554"/>
    <mergeCell ref="A636:A637"/>
    <mergeCell ref="A659:A660"/>
    <mergeCell ref="A683:A684"/>
    <mergeCell ref="A706:A707"/>
    <mergeCell ref="A729:A730"/>
    <mergeCell ref="A752:A753"/>
    <mergeCell ref="A775:A776"/>
    <mergeCell ref="A797:A798"/>
    <mergeCell ref="A820:A821"/>
    <mergeCell ref="A784:F784"/>
    <mergeCell ref="B785:C785"/>
    <mergeCell ref="E785:F785"/>
    <mergeCell ref="B786:C786"/>
    <mergeCell ref="E786:F786"/>
    <mergeCell ref="B788:C788"/>
    <mergeCell ref="E788:F788"/>
    <mergeCell ref="E789:F789"/>
    <mergeCell ref="B764:C764"/>
    <mergeCell ref="E764:F764"/>
    <mergeCell ref="B766:C766"/>
    <mergeCell ref="E766:F766"/>
    <mergeCell ref="E767:F767"/>
    <mergeCell ref="B779:F779"/>
    <mergeCell ref="B780:F780"/>
    <mergeCell ref="A866:A867"/>
    <mergeCell ref="A889:A890"/>
    <mergeCell ref="A912:A913"/>
    <mergeCell ref="A935:A936"/>
    <mergeCell ref="A958:A959"/>
    <mergeCell ref="E951:F957"/>
    <mergeCell ref="B958:C959"/>
    <mergeCell ref="D958:F959"/>
    <mergeCell ref="E928:F934"/>
    <mergeCell ref="B935:C936"/>
    <mergeCell ref="D935:F936"/>
    <mergeCell ref="E905:F911"/>
    <mergeCell ref="B912:C913"/>
    <mergeCell ref="D912:F913"/>
    <mergeCell ref="E882:F888"/>
    <mergeCell ref="B889:C890"/>
    <mergeCell ref="D889:F890"/>
    <mergeCell ref="B866:C867"/>
    <mergeCell ref="D866:F867"/>
    <mergeCell ref="B947:C947"/>
    <mergeCell ref="E947:F947"/>
    <mergeCell ref="B949:C949"/>
    <mergeCell ref="E949:F949"/>
    <mergeCell ref="E950:F950"/>
    <mergeCell ref="E790:F796"/>
    <mergeCell ref="B797:C798"/>
    <mergeCell ref="D797:F798"/>
    <mergeCell ref="E768:F774"/>
    <mergeCell ref="B775:C776"/>
    <mergeCell ref="D775:F776"/>
    <mergeCell ref="E745:F751"/>
    <mergeCell ref="B752:C753"/>
    <mergeCell ref="D752:F753"/>
    <mergeCell ref="B783:F783"/>
    <mergeCell ref="B781:F781"/>
    <mergeCell ref="B782:F782"/>
    <mergeCell ref="E400:F406"/>
    <mergeCell ref="B407:C408"/>
    <mergeCell ref="D407:F408"/>
    <mergeCell ref="E377:F383"/>
    <mergeCell ref="B384:C385"/>
    <mergeCell ref="D384:F385"/>
    <mergeCell ref="B415:F415"/>
    <mergeCell ref="B396:C396"/>
    <mergeCell ref="E396:F396"/>
    <mergeCell ref="B398:C398"/>
    <mergeCell ref="E398:F398"/>
    <mergeCell ref="E399:F399"/>
    <mergeCell ref="E387:F387"/>
    <mergeCell ref="B389:F389"/>
    <mergeCell ref="B390:F390"/>
    <mergeCell ref="B391:F391"/>
    <mergeCell ref="B392:F392"/>
    <mergeCell ref="B393:F393"/>
    <mergeCell ref="A394:F394"/>
    <mergeCell ref="B395:C395"/>
    <mergeCell ref="E395:F395"/>
    <mergeCell ref="A407:A408"/>
    <mergeCell ref="B411:F411"/>
    <mergeCell ref="B412:F412"/>
    <mergeCell ref="E285:F291"/>
    <mergeCell ref="B292:C293"/>
    <mergeCell ref="D292:F293"/>
    <mergeCell ref="E264:F270"/>
    <mergeCell ref="B271:C272"/>
    <mergeCell ref="D271:F272"/>
    <mergeCell ref="E243:F249"/>
    <mergeCell ref="B250:C251"/>
    <mergeCell ref="D250:F251"/>
    <mergeCell ref="B278:F278"/>
    <mergeCell ref="A279:F279"/>
    <mergeCell ref="B280:C280"/>
    <mergeCell ref="E280:F280"/>
    <mergeCell ref="B281:C281"/>
    <mergeCell ref="E281:F281"/>
    <mergeCell ref="B283:C283"/>
    <mergeCell ref="E283:F283"/>
    <mergeCell ref="E284:F284"/>
    <mergeCell ref="B260:C260"/>
    <mergeCell ref="E260:F260"/>
    <mergeCell ref="B262:C262"/>
    <mergeCell ref="E262:F262"/>
    <mergeCell ref="E263:F263"/>
    <mergeCell ref="B274:F27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L14" sqref="L14"/>
    </sheetView>
  </sheetViews>
  <sheetFormatPr defaultColWidth="8.85546875" defaultRowHeight="15.75"/>
  <cols>
    <col min="1" max="1" width="6" style="1" customWidth="1"/>
    <col min="2" max="3" width="24.5703125" style="1" customWidth="1"/>
    <col min="4" max="5" width="10.85546875" style="1" customWidth="1"/>
    <col min="6" max="7" width="9.28515625" style="1" customWidth="1"/>
    <col min="8" max="9" width="8.85546875" style="1" customWidth="1"/>
    <col min="10" max="10" width="9" style="1" customWidth="1"/>
    <col min="11" max="11" width="13.7109375" style="1" customWidth="1"/>
    <col min="12" max="12" width="8.28515625" style="1" customWidth="1"/>
    <col min="13" max="13" width="10" style="1" customWidth="1"/>
    <col min="14" max="16384" width="8.85546875" style="1"/>
  </cols>
  <sheetData>
    <row r="1" spans="1:26" ht="16.149999999999999" customHeight="1" thickBot="1">
      <c r="A1" s="493" t="s">
        <v>0</v>
      </c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6.149999999999999" customHeight="1" thickBot="1">
      <c r="A2" s="493" t="s">
        <v>186</v>
      </c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6.149999999999999" customHeight="1" thickBot="1">
      <c r="A3" s="493" t="s">
        <v>470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6.149999999999999" customHeight="1" thickBot="1">
      <c r="A4" s="4" t="s">
        <v>3</v>
      </c>
      <c r="B4" s="4" t="s">
        <v>4</v>
      </c>
      <c r="C4" s="272" t="s">
        <v>5</v>
      </c>
      <c r="D4" s="4" t="s">
        <v>5</v>
      </c>
      <c r="E4" s="494" t="s">
        <v>6</v>
      </c>
      <c r="F4" s="495"/>
      <c r="G4" s="494" t="s">
        <v>7</v>
      </c>
      <c r="H4" s="495"/>
      <c r="I4" s="494" t="s">
        <v>8</v>
      </c>
      <c r="J4" s="495"/>
      <c r="K4" s="4" t="s">
        <v>9</v>
      </c>
      <c r="L4" s="4" t="s">
        <v>187</v>
      </c>
      <c r="M4" s="4" t="s">
        <v>188</v>
      </c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6.149999999999999" customHeight="1" thickBot="1">
      <c r="A5" s="493" t="s">
        <v>149</v>
      </c>
      <c r="B5" s="493"/>
      <c r="C5" s="272">
        <f>D5*2</f>
        <v>80</v>
      </c>
      <c r="D5" s="4">
        <v>40</v>
      </c>
      <c r="E5" s="272">
        <f>F5*2</f>
        <v>80</v>
      </c>
      <c r="F5" s="4">
        <v>40</v>
      </c>
      <c r="G5" s="272">
        <f>H5*2</f>
        <v>80</v>
      </c>
      <c r="H5" s="4">
        <v>40</v>
      </c>
      <c r="I5" s="272">
        <f>J5*2</f>
        <v>80</v>
      </c>
      <c r="J5" s="4">
        <v>40</v>
      </c>
      <c r="K5" s="4">
        <v>50</v>
      </c>
      <c r="L5" s="190">
        <v>40</v>
      </c>
      <c r="M5" s="190">
        <v>40</v>
      </c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6.149999999999999" customHeight="1" thickBot="1">
      <c r="A6" s="4">
        <v>1</v>
      </c>
      <c r="B6" s="9" t="s">
        <v>13</v>
      </c>
      <c r="C6" s="272">
        <f t="shared" ref="C6:C42" si="0">D6*2</f>
        <v>68</v>
      </c>
      <c r="D6" s="190">
        <v>34</v>
      </c>
      <c r="E6" s="272">
        <f t="shared" ref="E6:E42" si="1">F6*2</f>
        <v>70</v>
      </c>
      <c r="F6" s="190">
        <v>35</v>
      </c>
      <c r="G6" s="272">
        <f t="shared" ref="G6:G42" si="2">H6*2</f>
        <v>74</v>
      </c>
      <c r="H6" s="190">
        <v>37</v>
      </c>
      <c r="I6" s="272">
        <f t="shared" ref="I6:I42" si="3">J6*2</f>
        <v>73</v>
      </c>
      <c r="J6" s="190">
        <v>36.5</v>
      </c>
      <c r="K6" s="190">
        <v>49</v>
      </c>
      <c r="L6" s="190">
        <v>39</v>
      </c>
      <c r="M6" s="190">
        <v>38</v>
      </c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6.149999999999999" customHeight="1" thickBot="1">
      <c r="A7" s="4">
        <v>2</v>
      </c>
      <c r="B7" s="9" t="s">
        <v>14</v>
      </c>
      <c r="C7" s="272">
        <f t="shared" si="0"/>
        <v>71</v>
      </c>
      <c r="D7" s="190">
        <v>35.5</v>
      </c>
      <c r="E7" s="272">
        <f t="shared" si="1"/>
        <v>72</v>
      </c>
      <c r="F7" s="190">
        <v>36</v>
      </c>
      <c r="G7" s="272">
        <f t="shared" si="2"/>
        <v>72</v>
      </c>
      <c r="H7" s="190">
        <v>36</v>
      </c>
      <c r="I7" s="272">
        <f t="shared" si="3"/>
        <v>73</v>
      </c>
      <c r="J7" s="190">
        <v>36.5</v>
      </c>
      <c r="K7" s="190">
        <v>46</v>
      </c>
      <c r="L7" s="190">
        <v>40</v>
      </c>
      <c r="M7" s="190">
        <v>40</v>
      </c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6.149999999999999" customHeight="1" thickBot="1">
      <c r="A8" s="4">
        <v>3</v>
      </c>
      <c r="B8" s="9" t="s">
        <v>15</v>
      </c>
      <c r="C8" s="272">
        <f t="shared" si="0"/>
        <v>77</v>
      </c>
      <c r="D8" s="190">
        <v>38.5</v>
      </c>
      <c r="E8" s="272">
        <f t="shared" si="1"/>
        <v>74</v>
      </c>
      <c r="F8" s="190">
        <v>37</v>
      </c>
      <c r="G8" s="272">
        <f t="shared" si="2"/>
        <v>77</v>
      </c>
      <c r="H8" s="190">
        <v>38.5</v>
      </c>
      <c r="I8" s="272">
        <f t="shared" si="3"/>
        <v>78</v>
      </c>
      <c r="J8" s="190">
        <v>39</v>
      </c>
      <c r="K8" s="190">
        <v>48.5</v>
      </c>
      <c r="L8" s="190">
        <v>40</v>
      </c>
      <c r="M8" s="190">
        <v>40</v>
      </c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6.149999999999999" customHeight="1" thickBot="1">
      <c r="A9" s="4">
        <v>4</v>
      </c>
      <c r="B9" s="9" t="s">
        <v>16</v>
      </c>
      <c r="C9" s="272">
        <f t="shared" si="0"/>
        <v>43</v>
      </c>
      <c r="D9" s="190">
        <v>21.5</v>
      </c>
      <c r="E9" s="272">
        <f t="shared" si="1"/>
        <v>54</v>
      </c>
      <c r="F9" s="190">
        <v>27</v>
      </c>
      <c r="G9" s="272">
        <f t="shared" si="2"/>
        <v>50</v>
      </c>
      <c r="H9" s="190">
        <v>25</v>
      </c>
      <c r="I9" s="272">
        <f t="shared" si="3"/>
        <v>45</v>
      </c>
      <c r="J9" s="190">
        <v>22.5</v>
      </c>
      <c r="K9" s="190">
        <v>25</v>
      </c>
      <c r="L9" s="190">
        <v>30</v>
      </c>
      <c r="M9" s="190">
        <v>35</v>
      </c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6.149999999999999" customHeight="1" thickBot="1">
      <c r="A10" s="4">
        <v>5</v>
      </c>
      <c r="B10" s="9" t="s">
        <v>17</v>
      </c>
      <c r="C10" s="272">
        <f t="shared" si="0"/>
        <v>62</v>
      </c>
      <c r="D10" s="190">
        <v>31</v>
      </c>
      <c r="E10" s="272">
        <f t="shared" si="1"/>
        <v>60</v>
      </c>
      <c r="F10" s="190">
        <v>30</v>
      </c>
      <c r="G10" s="272">
        <f t="shared" si="2"/>
        <v>69</v>
      </c>
      <c r="H10" s="190">
        <v>34.5</v>
      </c>
      <c r="I10" s="272">
        <f t="shared" si="3"/>
        <v>62</v>
      </c>
      <c r="J10" s="190">
        <v>31</v>
      </c>
      <c r="K10" s="190">
        <v>42.5</v>
      </c>
      <c r="L10" s="190">
        <v>39</v>
      </c>
      <c r="M10" s="190">
        <v>38</v>
      </c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6.149999999999999" customHeight="1" thickBot="1">
      <c r="A11" s="4">
        <v>6</v>
      </c>
      <c r="B11" s="9" t="s">
        <v>18</v>
      </c>
      <c r="C11" s="272">
        <f t="shared" si="0"/>
        <v>77</v>
      </c>
      <c r="D11" s="190">
        <v>38.5</v>
      </c>
      <c r="E11" s="272">
        <f t="shared" si="1"/>
        <v>76</v>
      </c>
      <c r="F11" s="190">
        <v>38</v>
      </c>
      <c r="G11" s="272">
        <f t="shared" si="2"/>
        <v>72</v>
      </c>
      <c r="H11" s="190">
        <v>36</v>
      </c>
      <c r="I11" s="272">
        <f t="shared" si="3"/>
        <v>78</v>
      </c>
      <c r="J11" s="190">
        <v>39</v>
      </c>
      <c r="K11" s="190">
        <v>50</v>
      </c>
      <c r="L11" s="190">
        <v>40</v>
      </c>
      <c r="M11" s="190">
        <v>40</v>
      </c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6.149999999999999" customHeight="1" thickBot="1">
      <c r="A12" s="4">
        <v>7</v>
      </c>
      <c r="B12" s="9" t="s">
        <v>19</v>
      </c>
      <c r="C12" s="272">
        <f t="shared" si="0"/>
        <v>72</v>
      </c>
      <c r="D12" s="190">
        <v>36</v>
      </c>
      <c r="E12" s="272">
        <f t="shared" si="1"/>
        <v>71</v>
      </c>
      <c r="F12" s="190">
        <v>35.5</v>
      </c>
      <c r="G12" s="272">
        <f t="shared" si="2"/>
        <v>73</v>
      </c>
      <c r="H12" s="190">
        <v>36.5</v>
      </c>
      <c r="I12" s="272">
        <f t="shared" si="3"/>
        <v>77</v>
      </c>
      <c r="J12" s="190">
        <v>38.5</v>
      </c>
      <c r="K12" s="190">
        <v>43</v>
      </c>
      <c r="L12" s="190">
        <v>40</v>
      </c>
      <c r="M12" s="190">
        <v>39</v>
      </c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6.149999999999999" customHeight="1" thickBot="1">
      <c r="A13" s="4">
        <v>8</v>
      </c>
      <c r="B13" s="9" t="s">
        <v>20</v>
      </c>
      <c r="C13" s="272">
        <f t="shared" si="0"/>
        <v>50</v>
      </c>
      <c r="D13" s="190">
        <v>25</v>
      </c>
      <c r="E13" s="272">
        <f t="shared" si="1"/>
        <v>61</v>
      </c>
      <c r="F13" s="190">
        <v>30.5</v>
      </c>
      <c r="G13" s="272">
        <f t="shared" si="2"/>
        <v>54</v>
      </c>
      <c r="H13" s="190">
        <v>27</v>
      </c>
      <c r="I13" s="272">
        <f t="shared" si="3"/>
        <v>55</v>
      </c>
      <c r="J13" s="190">
        <v>27.5</v>
      </c>
      <c r="K13" s="190">
        <v>35.5</v>
      </c>
      <c r="L13" s="190">
        <v>38</v>
      </c>
      <c r="M13" s="190">
        <v>38</v>
      </c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6.149999999999999" customHeight="1" thickBot="1">
      <c r="A14" s="4">
        <v>9</v>
      </c>
      <c r="B14" s="9" t="s">
        <v>21</v>
      </c>
      <c r="C14" s="272">
        <f t="shared" si="0"/>
        <v>37</v>
      </c>
      <c r="D14" s="190">
        <v>18.5</v>
      </c>
      <c r="E14" s="272">
        <f t="shared" si="1"/>
        <v>43</v>
      </c>
      <c r="F14" s="190">
        <v>21.5</v>
      </c>
      <c r="G14" s="272">
        <f t="shared" si="2"/>
        <v>40</v>
      </c>
      <c r="H14" s="190">
        <v>20</v>
      </c>
      <c r="I14" s="272">
        <f t="shared" si="3"/>
        <v>50</v>
      </c>
      <c r="J14" s="190">
        <v>25</v>
      </c>
      <c r="K14" s="190">
        <v>26.5</v>
      </c>
      <c r="L14" s="190">
        <v>30</v>
      </c>
      <c r="M14" s="190" t="s">
        <v>220</v>
      </c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6.149999999999999" customHeight="1" thickBot="1">
      <c r="A15" s="4">
        <v>10</v>
      </c>
      <c r="B15" s="9" t="s">
        <v>22</v>
      </c>
      <c r="C15" s="272">
        <f t="shared" si="0"/>
        <v>60</v>
      </c>
      <c r="D15" s="190">
        <v>30</v>
      </c>
      <c r="E15" s="272">
        <f t="shared" si="1"/>
        <v>55</v>
      </c>
      <c r="F15" s="190">
        <v>27.5</v>
      </c>
      <c r="G15" s="272">
        <f t="shared" si="2"/>
        <v>69</v>
      </c>
      <c r="H15" s="190">
        <v>34.5</v>
      </c>
      <c r="I15" s="272">
        <f t="shared" si="3"/>
        <v>58</v>
      </c>
      <c r="J15" s="190">
        <v>29</v>
      </c>
      <c r="K15" s="190">
        <v>42.5</v>
      </c>
      <c r="L15" s="190">
        <v>35</v>
      </c>
      <c r="M15" s="190">
        <v>38</v>
      </c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6.149999999999999" customHeight="1" thickBot="1">
      <c r="A16" s="4">
        <v>11</v>
      </c>
      <c r="B16" s="9" t="s">
        <v>23</v>
      </c>
      <c r="C16" s="272">
        <f t="shared" si="0"/>
        <v>78</v>
      </c>
      <c r="D16" s="190">
        <v>39</v>
      </c>
      <c r="E16" s="272">
        <f t="shared" si="1"/>
        <v>77</v>
      </c>
      <c r="F16" s="190">
        <v>38.5</v>
      </c>
      <c r="G16" s="272">
        <f t="shared" si="2"/>
        <v>79</v>
      </c>
      <c r="H16" s="190">
        <v>39.5</v>
      </c>
      <c r="I16" s="272">
        <f t="shared" si="3"/>
        <v>78</v>
      </c>
      <c r="J16" s="190">
        <v>39</v>
      </c>
      <c r="K16" s="190">
        <v>50</v>
      </c>
      <c r="L16" s="190">
        <v>40</v>
      </c>
      <c r="M16" s="190">
        <v>40</v>
      </c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6.149999999999999" customHeight="1" thickBot="1">
      <c r="A17" s="4">
        <v>12</v>
      </c>
      <c r="B17" s="9" t="s">
        <v>24</v>
      </c>
      <c r="C17" s="272">
        <f t="shared" si="0"/>
        <v>66</v>
      </c>
      <c r="D17" s="190">
        <v>33</v>
      </c>
      <c r="E17" s="272">
        <f t="shared" si="1"/>
        <v>62</v>
      </c>
      <c r="F17" s="190">
        <v>31</v>
      </c>
      <c r="G17" s="272">
        <f t="shared" si="2"/>
        <v>61</v>
      </c>
      <c r="H17" s="190">
        <v>30.5</v>
      </c>
      <c r="I17" s="272">
        <f t="shared" si="3"/>
        <v>67</v>
      </c>
      <c r="J17" s="190">
        <v>33.5</v>
      </c>
      <c r="K17" s="190">
        <v>44.5</v>
      </c>
      <c r="L17" s="190">
        <v>39</v>
      </c>
      <c r="M17" s="190" t="s">
        <v>220</v>
      </c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6.149999999999999" customHeight="1" thickBot="1">
      <c r="A18" s="4">
        <v>13</v>
      </c>
      <c r="B18" s="9" t="s">
        <v>25</v>
      </c>
      <c r="C18" s="272">
        <f t="shared" si="0"/>
        <v>74</v>
      </c>
      <c r="D18" s="190">
        <v>37</v>
      </c>
      <c r="E18" s="272">
        <f t="shared" si="1"/>
        <v>75</v>
      </c>
      <c r="F18" s="190">
        <v>37.5</v>
      </c>
      <c r="G18" s="272">
        <f t="shared" si="2"/>
        <v>75</v>
      </c>
      <c r="H18" s="190">
        <v>37.5</v>
      </c>
      <c r="I18" s="272">
        <f t="shared" si="3"/>
        <v>80</v>
      </c>
      <c r="J18" s="190">
        <v>40</v>
      </c>
      <c r="K18" s="190">
        <v>50</v>
      </c>
      <c r="L18" s="190">
        <v>40</v>
      </c>
      <c r="M18" s="190">
        <v>40</v>
      </c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6.149999999999999" customHeight="1" thickBot="1">
      <c r="A19" s="4">
        <v>14</v>
      </c>
      <c r="B19" s="9" t="s">
        <v>26</v>
      </c>
      <c r="C19" s="272">
        <f t="shared" si="0"/>
        <v>67</v>
      </c>
      <c r="D19" s="190">
        <v>33.5</v>
      </c>
      <c r="E19" s="272">
        <f t="shared" si="1"/>
        <v>68</v>
      </c>
      <c r="F19" s="190">
        <v>34</v>
      </c>
      <c r="G19" s="272">
        <f t="shared" si="2"/>
        <v>76</v>
      </c>
      <c r="H19" s="190">
        <v>38</v>
      </c>
      <c r="I19" s="272">
        <f t="shared" si="3"/>
        <v>72</v>
      </c>
      <c r="J19" s="190">
        <v>36</v>
      </c>
      <c r="K19" s="190">
        <v>49.5</v>
      </c>
      <c r="L19" s="190">
        <v>40</v>
      </c>
      <c r="M19" s="190">
        <v>40</v>
      </c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6.149999999999999" customHeight="1" thickBot="1">
      <c r="A20" s="4">
        <v>15</v>
      </c>
      <c r="B20" s="9" t="s">
        <v>27</v>
      </c>
      <c r="C20" s="272">
        <f t="shared" si="0"/>
        <v>71</v>
      </c>
      <c r="D20" s="190">
        <v>35.5</v>
      </c>
      <c r="E20" s="272">
        <f t="shared" si="1"/>
        <v>72</v>
      </c>
      <c r="F20" s="190">
        <v>36</v>
      </c>
      <c r="G20" s="272">
        <f t="shared" si="2"/>
        <v>76</v>
      </c>
      <c r="H20" s="190">
        <v>38</v>
      </c>
      <c r="I20" s="272">
        <f t="shared" si="3"/>
        <v>79</v>
      </c>
      <c r="J20" s="190">
        <v>39.5</v>
      </c>
      <c r="K20" s="190">
        <v>45.5</v>
      </c>
      <c r="L20" s="190">
        <v>40</v>
      </c>
      <c r="M20" s="190">
        <v>38</v>
      </c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6.149999999999999" customHeight="1" thickBot="1">
      <c r="A21" s="4">
        <v>16</v>
      </c>
      <c r="B21" s="9" t="s">
        <v>28</v>
      </c>
      <c r="C21" s="272">
        <f t="shared" si="0"/>
        <v>30</v>
      </c>
      <c r="D21" s="190">
        <v>15</v>
      </c>
      <c r="E21" s="272">
        <f t="shared" si="1"/>
        <v>37</v>
      </c>
      <c r="F21" s="190">
        <v>18.5</v>
      </c>
      <c r="G21" s="272">
        <f t="shared" si="2"/>
        <v>44</v>
      </c>
      <c r="H21" s="190">
        <v>22</v>
      </c>
      <c r="I21" s="272">
        <f t="shared" si="3"/>
        <v>39</v>
      </c>
      <c r="J21" s="190">
        <v>19.5</v>
      </c>
      <c r="K21" s="190">
        <v>18</v>
      </c>
      <c r="L21" s="190">
        <v>30</v>
      </c>
      <c r="M21" s="190">
        <v>30</v>
      </c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6.149999999999999" customHeight="1" thickBot="1">
      <c r="A22" s="4">
        <v>17</v>
      </c>
      <c r="B22" s="9" t="s">
        <v>29</v>
      </c>
      <c r="C22" s="272">
        <f t="shared" si="0"/>
        <v>54</v>
      </c>
      <c r="D22" s="190">
        <v>27</v>
      </c>
      <c r="E22" s="272">
        <f t="shared" si="1"/>
        <v>61</v>
      </c>
      <c r="F22" s="190">
        <v>30.5</v>
      </c>
      <c r="G22" s="272">
        <f t="shared" si="2"/>
        <v>50</v>
      </c>
      <c r="H22" s="190">
        <v>25</v>
      </c>
      <c r="I22" s="272">
        <f t="shared" si="3"/>
        <v>55</v>
      </c>
      <c r="J22" s="190">
        <v>27.5</v>
      </c>
      <c r="K22" s="190">
        <v>38</v>
      </c>
      <c r="L22" s="190">
        <v>35</v>
      </c>
      <c r="M22" s="190">
        <v>35</v>
      </c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6.149999999999999" customHeight="1" thickBot="1">
      <c r="A23" s="4">
        <v>18</v>
      </c>
      <c r="B23" s="9" t="s">
        <v>30</v>
      </c>
      <c r="C23" s="272">
        <f t="shared" si="0"/>
        <v>60</v>
      </c>
      <c r="D23" s="190">
        <v>30</v>
      </c>
      <c r="E23" s="272">
        <f t="shared" si="1"/>
        <v>62</v>
      </c>
      <c r="F23" s="190">
        <v>31</v>
      </c>
      <c r="G23" s="272">
        <f t="shared" si="2"/>
        <v>76</v>
      </c>
      <c r="H23" s="190">
        <v>38</v>
      </c>
      <c r="I23" s="272">
        <f t="shared" si="3"/>
        <v>68</v>
      </c>
      <c r="J23" s="190">
        <v>34</v>
      </c>
      <c r="K23" s="190">
        <v>41.5</v>
      </c>
      <c r="L23" s="190">
        <v>40</v>
      </c>
      <c r="M23" s="190">
        <v>40</v>
      </c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6.149999999999999" customHeight="1" thickBot="1">
      <c r="A24" s="4">
        <v>19</v>
      </c>
      <c r="B24" s="9" t="s">
        <v>31</v>
      </c>
      <c r="C24" s="272">
        <f t="shared" si="0"/>
        <v>70</v>
      </c>
      <c r="D24" s="190">
        <v>35</v>
      </c>
      <c r="E24" s="272">
        <f t="shared" si="1"/>
        <v>71</v>
      </c>
      <c r="F24" s="190">
        <v>35.5</v>
      </c>
      <c r="G24" s="272">
        <f t="shared" si="2"/>
        <v>75</v>
      </c>
      <c r="H24" s="190">
        <v>37.5</v>
      </c>
      <c r="I24" s="272">
        <f t="shared" si="3"/>
        <v>76</v>
      </c>
      <c r="J24" s="190">
        <v>38</v>
      </c>
      <c r="K24" s="190">
        <v>50</v>
      </c>
      <c r="L24" s="190">
        <v>39</v>
      </c>
      <c r="M24" s="190">
        <v>38</v>
      </c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6.149999999999999" customHeight="1" thickBot="1">
      <c r="A25" s="4">
        <v>20</v>
      </c>
      <c r="B25" s="9" t="s">
        <v>32</v>
      </c>
      <c r="C25" s="272">
        <f t="shared" si="0"/>
        <v>63</v>
      </c>
      <c r="D25" s="190">
        <v>31.5</v>
      </c>
      <c r="E25" s="272">
        <f t="shared" si="1"/>
        <v>65</v>
      </c>
      <c r="F25" s="190">
        <v>32.5</v>
      </c>
      <c r="G25" s="272">
        <f t="shared" si="2"/>
        <v>68</v>
      </c>
      <c r="H25" s="190">
        <v>34</v>
      </c>
      <c r="I25" s="272">
        <f t="shared" si="3"/>
        <v>64</v>
      </c>
      <c r="J25" s="190">
        <v>32</v>
      </c>
      <c r="K25" s="190">
        <v>45</v>
      </c>
      <c r="L25" s="190">
        <v>39</v>
      </c>
      <c r="M25" s="190">
        <v>35</v>
      </c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6.149999999999999" customHeight="1" thickBot="1">
      <c r="A26" s="4">
        <v>21</v>
      </c>
      <c r="B26" s="9" t="s">
        <v>33</v>
      </c>
      <c r="C26" s="272">
        <f t="shared" si="0"/>
        <v>69</v>
      </c>
      <c r="D26" s="190">
        <v>34.5</v>
      </c>
      <c r="E26" s="272">
        <f t="shared" si="1"/>
        <v>70</v>
      </c>
      <c r="F26" s="190">
        <v>35</v>
      </c>
      <c r="G26" s="272">
        <f t="shared" si="2"/>
        <v>74</v>
      </c>
      <c r="H26" s="190">
        <v>37</v>
      </c>
      <c r="I26" s="272">
        <f t="shared" si="3"/>
        <v>77</v>
      </c>
      <c r="J26" s="190">
        <v>38.5</v>
      </c>
      <c r="K26" s="190">
        <v>49</v>
      </c>
      <c r="L26" s="190">
        <v>39</v>
      </c>
      <c r="M26" s="190">
        <v>40</v>
      </c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6.149999999999999" customHeight="1" thickBot="1">
      <c r="A27" s="4">
        <v>22</v>
      </c>
      <c r="B27" s="9" t="s">
        <v>34</v>
      </c>
      <c r="C27" s="272">
        <f t="shared" si="0"/>
        <v>51</v>
      </c>
      <c r="D27" s="190">
        <v>25.5</v>
      </c>
      <c r="E27" s="272">
        <f t="shared" si="1"/>
        <v>55</v>
      </c>
      <c r="F27" s="190">
        <v>27.5</v>
      </c>
      <c r="G27" s="272">
        <f t="shared" si="2"/>
        <v>66</v>
      </c>
      <c r="H27" s="190">
        <v>33</v>
      </c>
      <c r="I27" s="272">
        <f t="shared" si="3"/>
        <v>51</v>
      </c>
      <c r="J27" s="190">
        <v>25.5</v>
      </c>
      <c r="K27" s="190">
        <v>38</v>
      </c>
      <c r="L27" s="190">
        <v>35</v>
      </c>
      <c r="M27" s="190">
        <v>35</v>
      </c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6.149999999999999" customHeight="1" thickBot="1">
      <c r="A28" s="4">
        <v>23</v>
      </c>
      <c r="B28" s="9" t="s">
        <v>35</v>
      </c>
      <c r="C28" s="272">
        <f t="shared" si="0"/>
        <v>66</v>
      </c>
      <c r="D28" s="190">
        <v>33</v>
      </c>
      <c r="E28" s="272">
        <f t="shared" si="1"/>
        <v>55</v>
      </c>
      <c r="F28" s="190">
        <v>27.5</v>
      </c>
      <c r="G28" s="272">
        <f t="shared" si="2"/>
        <v>62</v>
      </c>
      <c r="H28" s="190">
        <v>31</v>
      </c>
      <c r="I28" s="272">
        <f t="shared" si="3"/>
        <v>53</v>
      </c>
      <c r="J28" s="190">
        <v>26.5</v>
      </c>
      <c r="K28" s="190">
        <v>30</v>
      </c>
      <c r="L28" s="190">
        <v>38</v>
      </c>
      <c r="M28" s="190">
        <v>35</v>
      </c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6.149999999999999" customHeight="1" thickBot="1">
      <c r="A29" s="4">
        <v>24</v>
      </c>
      <c r="B29" s="9" t="s">
        <v>36</v>
      </c>
      <c r="C29" s="272">
        <f t="shared" si="0"/>
        <v>79</v>
      </c>
      <c r="D29" s="190">
        <v>39.5</v>
      </c>
      <c r="E29" s="272">
        <f t="shared" si="1"/>
        <v>78</v>
      </c>
      <c r="F29" s="190">
        <v>39</v>
      </c>
      <c r="G29" s="272">
        <f t="shared" si="2"/>
        <v>79</v>
      </c>
      <c r="H29" s="190">
        <v>39.5</v>
      </c>
      <c r="I29" s="272">
        <f t="shared" si="3"/>
        <v>80</v>
      </c>
      <c r="J29" s="190">
        <v>40</v>
      </c>
      <c r="K29" s="190">
        <v>50</v>
      </c>
      <c r="L29" s="190">
        <v>40</v>
      </c>
      <c r="M29" s="190">
        <v>40</v>
      </c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6.149999999999999" customHeight="1" thickBot="1">
      <c r="A30" s="4">
        <v>25</v>
      </c>
      <c r="B30" s="9" t="s">
        <v>37</v>
      </c>
      <c r="C30" s="272">
        <f t="shared" si="0"/>
        <v>46</v>
      </c>
      <c r="D30" s="190">
        <v>23</v>
      </c>
      <c r="E30" s="272">
        <f t="shared" si="1"/>
        <v>53</v>
      </c>
      <c r="F30" s="190">
        <v>26.5</v>
      </c>
      <c r="G30" s="272">
        <f t="shared" si="2"/>
        <v>55</v>
      </c>
      <c r="H30" s="190">
        <v>27.5</v>
      </c>
      <c r="I30" s="272">
        <f t="shared" si="3"/>
        <v>45</v>
      </c>
      <c r="J30" s="190">
        <v>22.5</v>
      </c>
      <c r="K30" s="190">
        <v>28</v>
      </c>
      <c r="L30" s="190">
        <v>30</v>
      </c>
      <c r="M30" s="190">
        <v>35</v>
      </c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6.149999999999999" customHeight="1" thickBot="1">
      <c r="A31" s="4">
        <v>26</v>
      </c>
      <c r="B31" s="9" t="s">
        <v>38</v>
      </c>
      <c r="C31" s="272">
        <f t="shared" si="0"/>
        <v>78</v>
      </c>
      <c r="D31" s="190">
        <v>39</v>
      </c>
      <c r="E31" s="272">
        <f t="shared" si="1"/>
        <v>73</v>
      </c>
      <c r="F31" s="190">
        <v>36.5</v>
      </c>
      <c r="G31" s="272">
        <f t="shared" si="2"/>
        <v>71</v>
      </c>
      <c r="H31" s="190">
        <v>35.5</v>
      </c>
      <c r="I31" s="272">
        <f t="shared" si="3"/>
        <v>76</v>
      </c>
      <c r="J31" s="190">
        <v>38</v>
      </c>
      <c r="K31" s="190">
        <v>47</v>
      </c>
      <c r="L31" s="190">
        <v>40</v>
      </c>
      <c r="M31" s="190">
        <v>40</v>
      </c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6.149999999999999" customHeight="1" thickBot="1">
      <c r="A32" s="4">
        <v>27</v>
      </c>
      <c r="B32" s="9" t="s">
        <v>39</v>
      </c>
      <c r="C32" s="272">
        <f t="shared" si="0"/>
        <v>33</v>
      </c>
      <c r="D32" s="190">
        <v>16.5</v>
      </c>
      <c r="E32" s="272">
        <f t="shared" si="1"/>
        <v>28</v>
      </c>
      <c r="F32" s="190">
        <v>14</v>
      </c>
      <c r="G32" s="272">
        <f t="shared" si="2"/>
        <v>47</v>
      </c>
      <c r="H32" s="190">
        <v>23.5</v>
      </c>
      <c r="I32" s="272">
        <f t="shared" si="3"/>
        <v>28</v>
      </c>
      <c r="J32" s="190">
        <v>14</v>
      </c>
      <c r="K32" s="190">
        <v>23.5</v>
      </c>
      <c r="L32" s="190">
        <v>30</v>
      </c>
      <c r="M32" s="190">
        <v>25</v>
      </c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6.149999999999999" customHeight="1" thickBot="1">
      <c r="A33" s="4">
        <v>28</v>
      </c>
      <c r="B33" s="9" t="s">
        <v>40</v>
      </c>
      <c r="C33" s="272">
        <f t="shared" si="0"/>
        <v>64</v>
      </c>
      <c r="D33" s="190">
        <v>32</v>
      </c>
      <c r="E33" s="272">
        <f t="shared" si="1"/>
        <v>66</v>
      </c>
      <c r="F33" s="190">
        <v>33</v>
      </c>
      <c r="G33" s="272">
        <f t="shared" si="2"/>
        <v>61</v>
      </c>
      <c r="H33" s="190">
        <v>30.5</v>
      </c>
      <c r="I33" s="272">
        <f t="shared" si="3"/>
        <v>67</v>
      </c>
      <c r="J33" s="190">
        <v>33.5</v>
      </c>
      <c r="K33" s="190">
        <v>45</v>
      </c>
      <c r="L33" s="190">
        <v>39</v>
      </c>
      <c r="M33" s="190">
        <v>38</v>
      </c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6.149999999999999" customHeight="1" thickBot="1">
      <c r="A34" s="4">
        <v>29</v>
      </c>
      <c r="B34" s="9" t="s">
        <v>41</v>
      </c>
      <c r="C34" s="272">
        <f t="shared" si="0"/>
        <v>60</v>
      </c>
      <c r="D34" s="190">
        <v>30</v>
      </c>
      <c r="E34" s="272">
        <f t="shared" si="1"/>
        <v>50</v>
      </c>
      <c r="F34" s="190">
        <v>25</v>
      </c>
      <c r="G34" s="272">
        <f t="shared" si="2"/>
        <v>60</v>
      </c>
      <c r="H34" s="190">
        <v>30</v>
      </c>
      <c r="I34" s="272">
        <f t="shared" si="3"/>
        <v>55</v>
      </c>
      <c r="J34" s="190">
        <v>27.5</v>
      </c>
      <c r="K34" s="190">
        <v>38.5</v>
      </c>
      <c r="L34" s="190">
        <v>39</v>
      </c>
      <c r="M34" s="190">
        <v>38</v>
      </c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6.149999999999999" customHeight="1" thickBot="1">
      <c r="A35" s="212">
        <v>30</v>
      </c>
      <c r="B35" s="10" t="s">
        <v>42</v>
      </c>
      <c r="C35" s="272">
        <f t="shared" si="0"/>
        <v>67</v>
      </c>
      <c r="D35" s="212">
        <v>33.5</v>
      </c>
      <c r="E35" s="272">
        <f t="shared" si="1"/>
        <v>65</v>
      </c>
      <c r="F35" s="212">
        <v>32.5</v>
      </c>
      <c r="G35" s="272">
        <f t="shared" si="2"/>
        <v>66</v>
      </c>
      <c r="H35" s="212">
        <v>33</v>
      </c>
      <c r="I35" s="272">
        <f t="shared" si="3"/>
        <v>71</v>
      </c>
      <c r="J35" s="212">
        <v>35.5</v>
      </c>
      <c r="K35" s="212">
        <v>49</v>
      </c>
      <c r="L35" s="212">
        <v>39</v>
      </c>
      <c r="M35" s="212">
        <v>40</v>
      </c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6.149999999999999" customHeight="1" thickBot="1">
      <c r="A36" s="213">
        <v>31</v>
      </c>
      <c r="B36" s="11" t="s">
        <v>43</v>
      </c>
      <c r="C36" s="272">
        <f t="shared" si="0"/>
        <v>66</v>
      </c>
      <c r="D36" s="213">
        <v>33</v>
      </c>
      <c r="E36" s="272">
        <f t="shared" si="1"/>
        <v>55</v>
      </c>
      <c r="F36" s="213">
        <v>27.5</v>
      </c>
      <c r="G36" s="272">
        <f t="shared" si="2"/>
        <v>70</v>
      </c>
      <c r="H36" s="213">
        <v>35</v>
      </c>
      <c r="I36" s="272">
        <f t="shared" si="3"/>
        <v>69</v>
      </c>
      <c r="J36" s="213">
        <v>34.5</v>
      </c>
      <c r="K36" s="213">
        <v>38.5</v>
      </c>
      <c r="L36" s="213">
        <v>40</v>
      </c>
      <c r="M36" s="213">
        <v>35</v>
      </c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6.149999999999999" customHeight="1" thickBot="1">
      <c r="A37" s="213">
        <v>32</v>
      </c>
      <c r="B37" s="11" t="s">
        <v>44</v>
      </c>
      <c r="C37" s="272">
        <f t="shared" si="0"/>
        <v>74</v>
      </c>
      <c r="D37" s="213">
        <v>37</v>
      </c>
      <c r="E37" s="272">
        <f t="shared" si="1"/>
        <v>76</v>
      </c>
      <c r="F37" s="213">
        <v>38</v>
      </c>
      <c r="G37" s="272">
        <f t="shared" si="2"/>
        <v>75</v>
      </c>
      <c r="H37" s="213">
        <v>37.5</v>
      </c>
      <c r="I37" s="272">
        <f t="shared" si="3"/>
        <v>77</v>
      </c>
      <c r="J37" s="213">
        <v>38.5</v>
      </c>
      <c r="K37" s="213">
        <v>50</v>
      </c>
      <c r="L37" s="213">
        <v>40</v>
      </c>
      <c r="M37" s="213">
        <v>40</v>
      </c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6.149999999999999" customHeight="1" thickBot="1">
      <c r="A38" s="213">
        <v>33</v>
      </c>
      <c r="B38" s="11" t="s">
        <v>45</v>
      </c>
      <c r="C38" s="272">
        <f t="shared" si="0"/>
        <v>68</v>
      </c>
      <c r="D38" s="213">
        <v>34</v>
      </c>
      <c r="E38" s="272">
        <f t="shared" si="1"/>
        <v>74</v>
      </c>
      <c r="F38" s="213">
        <v>37</v>
      </c>
      <c r="G38" s="272">
        <f t="shared" si="2"/>
        <v>69</v>
      </c>
      <c r="H38" s="213">
        <v>34.5</v>
      </c>
      <c r="I38" s="272">
        <f t="shared" si="3"/>
        <v>72</v>
      </c>
      <c r="J38" s="213">
        <v>36</v>
      </c>
      <c r="K38" s="213">
        <v>46</v>
      </c>
      <c r="L38" s="213">
        <v>40</v>
      </c>
      <c r="M38" s="213">
        <v>40</v>
      </c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6.149999999999999" customHeight="1" thickBot="1">
      <c r="A39" s="213">
        <v>34</v>
      </c>
      <c r="B39" s="11" t="s">
        <v>46</v>
      </c>
      <c r="C39" s="272">
        <f t="shared" si="0"/>
        <v>61</v>
      </c>
      <c r="D39" s="213">
        <v>30.5</v>
      </c>
      <c r="E39" s="272">
        <f t="shared" si="1"/>
        <v>62</v>
      </c>
      <c r="F39" s="213">
        <v>31</v>
      </c>
      <c r="G39" s="272">
        <f t="shared" si="2"/>
        <v>63</v>
      </c>
      <c r="H39" s="213">
        <v>31.5</v>
      </c>
      <c r="I39" s="272">
        <f t="shared" si="3"/>
        <v>56</v>
      </c>
      <c r="J39" s="213">
        <v>28</v>
      </c>
      <c r="K39" s="213">
        <v>42</v>
      </c>
      <c r="L39" s="213">
        <v>38</v>
      </c>
      <c r="M39" s="213">
        <v>38</v>
      </c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6.149999999999999" customHeight="1" thickBot="1">
      <c r="A40" s="213">
        <v>35</v>
      </c>
      <c r="B40" s="11" t="s">
        <v>47</v>
      </c>
      <c r="C40" s="272">
        <f t="shared" si="0"/>
        <v>68</v>
      </c>
      <c r="D40" s="213">
        <v>34</v>
      </c>
      <c r="E40" s="272">
        <f t="shared" si="1"/>
        <v>70</v>
      </c>
      <c r="F40" s="213">
        <v>35</v>
      </c>
      <c r="G40" s="272">
        <f t="shared" si="2"/>
        <v>68</v>
      </c>
      <c r="H40" s="213">
        <v>34</v>
      </c>
      <c r="I40" s="272">
        <f t="shared" si="3"/>
        <v>68</v>
      </c>
      <c r="J40" s="213">
        <v>34</v>
      </c>
      <c r="K40" s="213">
        <v>41</v>
      </c>
      <c r="L40" s="213">
        <v>40</v>
      </c>
      <c r="M40" s="213">
        <v>38</v>
      </c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6.149999999999999" customHeight="1" thickBot="1">
      <c r="A41" s="213">
        <v>36</v>
      </c>
      <c r="B41" s="11" t="s">
        <v>151</v>
      </c>
      <c r="C41" s="272">
        <f t="shared" si="0"/>
        <v>33</v>
      </c>
      <c r="D41" s="213">
        <v>16.5</v>
      </c>
      <c r="E41" s="272">
        <f t="shared" si="1"/>
        <v>28</v>
      </c>
      <c r="F41" s="213">
        <v>14</v>
      </c>
      <c r="G41" s="272">
        <f t="shared" si="2"/>
        <v>33</v>
      </c>
      <c r="H41" s="213">
        <v>16.5</v>
      </c>
      <c r="I41" s="272">
        <f t="shared" si="3"/>
        <v>33</v>
      </c>
      <c r="J41" s="213">
        <v>16.5</v>
      </c>
      <c r="K41" s="213">
        <v>25</v>
      </c>
      <c r="L41" s="213">
        <v>30</v>
      </c>
      <c r="M41" s="213">
        <v>25</v>
      </c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6.149999999999999" customHeight="1" thickBot="1">
      <c r="A42" s="213">
        <v>37</v>
      </c>
      <c r="B42" s="11" t="s">
        <v>152</v>
      </c>
      <c r="C42" s="272">
        <f t="shared" si="0"/>
        <v>77</v>
      </c>
      <c r="D42" s="213">
        <v>38.5</v>
      </c>
      <c r="E42" s="272">
        <f t="shared" si="1"/>
        <v>76</v>
      </c>
      <c r="F42" s="213">
        <v>38</v>
      </c>
      <c r="G42" s="272">
        <f t="shared" si="2"/>
        <v>72</v>
      </c>
      <c r="H42" s="213">
        <v>36</v>
      </c>
      <c r="I42" s="272">
        <f t="shared" si="3"/>
        <v>77</v>
      </c>
      <c r="J42" s="213">
        <v>38.5</v>
      </c>
      <c r="K42" s="213">
        <v>48</v>
      </c>
      <c r="L42" s="213">
        <v>40</v>
      </c>
      <c r="M42" s="213">
        <v>40</v>
      </c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6.149999999999999" customHeight="1" thickBot="1">
      <c r="A43" s="11"/>
      <c r="B43" s="11"/>
      <c r="C43" s="11"/>
      <c r="D43" s="11"/>
      <c r="E43" s="11"/>
      <c r="F43" s="213"/>
      <c r="G43" s="213"/>
      <c r="H43" s="11"/>
      <c r="I43" s="11"/>
      <c r="J43" s="11"/>
      <c r="K43" s="11"/>
      <c r="L43" s="213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6.149999999999999" customHeight="1" thickBo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6.149999999999999" customHeight="1" thickBo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6.149999999999999" customHeight="1" thickBo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6.149999999999999" customHeight="1" thickBo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6.149999999999999" customHeight="1" thickBo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6.149999999999999" customHeight="1" thickBo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6.149999999999999" customHeight="1" thickBo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6.149999999999999" customHeight="1" thickBo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6.149999999999999" customHeight="1" thickBo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6.149999999999999" customHeight="1" thickBo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6.149999999999999" customHeight="1" thickBo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6.149999999999999" customHeight="1" thickBo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6.149999999999999" customHeight="1" thickBo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6.149999999999999" customHeight="1" thickBo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6.149999999999999" customHeight="1" thickBo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6.149999999999999" customHeight="1" thickBo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6.149999999999999" customHeight="1" thickBo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6.149999999999999" customHeight="1" thickBo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6.149999999999999" customHeight="1" thickBo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6.149999999999999" customHeight="1" thickBo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6.149999999999999" customHeight="1" thickBo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6.149999999999999" customHeight="1" thickBo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6.149999999999999" customHeight="1" thickBo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6.149999999999999" customHeight="1" thickBo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6.149999999999999" customHeight="1" thickBo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6.149999999999999" customHeight="1" thickBo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6.149999999999999" customHeight="1" thickBo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6.149999999999999" customHeight="1" thickBo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6.149999999999999" customHeight="1" thickBo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6.149999999999999" customHeight="1" thickBo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6.149999999999999" customHeight="1" thickBo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6.149999999999999" customHeight="1" thickBo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6.149999999999999" customHeight="1" thickBo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6.149999999999999" customHeight="1" thickBo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6.149999999999999" customHeight="1" thickBo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6.149999999999999" customHeight="1" thickBo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6.149999999999999" customHeight="1" thickBo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6.149999999999999" customHeight="1" thickBo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6.149999999999999" customHeight="1" thickBo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6.149999999999999" customHeight="1" thickBo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6.149999999999999" customHeight="1" thickBo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6.149999999999999" customHeight="1" thickBo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6.149999999999999" customHeight="1" thickBo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6.149999999999999" customHeight="1" thickBo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6.149999999999999" customHeight="1" thickBo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6.149999999999999" customHeight="1" thickBo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6.149999999999999" customHeight="1" thickBo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6.149999999999999" customHeight="1" thickBo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6.149999999999999" customHeight="1" thickBo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6.149999999999999" customHeight="1" thickBo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6.149999999999999" customHeight="1" thickBo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6.149999999999999" customHeight="1" thickBo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6.149999999999999" customHeight="1" thickBo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6.149999999999999" customHeight="1" thickBo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6.149999999999999" customHeight="1" thickBo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6.149999999999999" customHeight="1" thickBo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6.149999999999999" customHeight="1" thickBo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6.149999999999999" customHeight="1" thickBo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6.149999999999999" customHeight="1" thickBo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6.149999999999999" customHeight="1" thickBo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6.149999999999999" customHeight="1" thickBo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6.149999999999999" customHeight="1" thickBo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6.149999999999999" customHeight="1" thickBo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6.149999999999999" customHeight="1" thickBo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6.149999999999999" customHeight="1" thickBo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6.149999999999999" customHeight="1" thickBo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6.149999999999999" customHeight="1" thickBo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6.149999999999999" customHeight="1" thickBo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6.149999999999999" customHeight="1" thickBo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6.149999999999999" customHeight="1" thickBo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6.149999999999999" customHeight="1" thickBo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6.149999999999999" customHeight="1" thickBo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6.149999999999999" customHeight="1" thickBo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6.149999999999999" customHeight="1" thickBo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6.149999999999999" customHeight="1" thickBo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6.149999999999999" customHeight="1" thickBo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6.149999999999999" customHeight="1" thickBo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6.149999999999999" customHeight="1" thickBo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6.149999999999999" customHeight="1" thickBo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6.149999999999999" customHeight="1" thickBo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6.149999999999999" customHeight="1" thickBo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6.149999999999999" customHeight="1" thickBo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6.149999999999999" customHeight="1" thickBo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6.149999999999999" customHeight="1" thickBo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6.149999999999999" customHeight="1" thickBo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6.149999999999999" customHeight="1" thickBo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6.149999999999999" customHeight="1" thickBo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6.149999999999999" customHeight="1" thickBo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6.149999999999999" customHeight="1" thickBo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6.149999999999999" customHeight="1" thickBo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6.149999999999999" customHeight="1" thickBo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6.149999999999999" customHeight="1" thickBo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6.149999999999999" customHeight="1" thickBo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6.149999999999999" customHeight="1" thickBo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6.149999999999999" customHeight="1" thickBo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6.149999999999999" customHeight="1" thickBo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6.149999999999999" customHeight="1" thickBo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6.149999999999999" customHeight="1" thickBo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6.149999999999999" customHeight="1" thickBo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6.149999999999999" customHeight="1" thickBo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6.149999999999999" customHeight="1" thickBo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6.149999999999999" customHeight="1" thickBo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6.149999999999999" customHeight="1" thickBo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6.149999999999999" customHeight="1" thickBo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6.149999999999999" customHeight="1" thickBo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6.149999999999999" customHeight="1" thickBo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6.149999999999999" customHeight="1" thickBo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6.149999999999999" customHeight="1" thickBo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6.149999999999999" customHeight="1" thickBo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6.149999999999999" customHeight="1" thickBo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6.149999999999999" customHeight="1" thickBo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6.149999999999999" customHeight="1" thickBo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6.149999999999999" customHeight="1" thickBo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6.149999999999999" customHeight="1" thickBo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6.149999999999999" customHeight="1" thickBo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6.149999999999999" customHeight="1" thickBo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6.149999999999999" customHeight="1" thickBo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6.149999999999999" customHeight="1" thickBo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6.149999999999999" customHeight="1" thickBo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6.149999999999999" customHeight="1" thickBo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6.149999999999999" customHeight="1" thickBo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6.149999999999999" customHeight="1" thickBo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6.149999999999999" customHeight="1" thickBo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6.149999999999999" customHeight="1" thickBo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6.149999999999999" customHeight="1" thickBo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6.149999999999999" customHeight="1" thickBo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6.149999999999999" customHeight="1" thickBo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6.149999999999999" customHeight="1" thickBo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6.149999999999999" customHeight="1" thickBo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6.149999999999999" customHeight="1" thickBo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6.149999999999999" customHeight="1" thickBo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6.149999999999999" customHeight="1" thickBo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6.149999999999999" customHeight="1" thickBo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6.149999999999999" customHeight="1" thickBo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6.149999999999999" customHeight="1" thickBo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6.149999999999999" customHeight="1" thickBo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6.149999999999999" customHeight="1" thickBo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6.149999999999999" customHeight="1" thickBo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6.149999999999999" customHeight="1" thickBo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6.149999999999999" customHeight="1" thickBo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6.149999999999999" customHeight="1" thickBo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6.149999999999999" customHeight="1" thickBo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6.149999999999999" customHeight="1" thickBo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6.149999999999999" customHeight="1" thickBo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6.149999999999999" customHeight="1" thickBo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6.149999999999999" customHeight="1" thickBo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6.149999999999999" customHeight="1" thickBo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6.149999999999999" customHeight="1" thickBo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6.149999999999999" customHeight="1" thickBo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6.149999999999999" customHeight="1" thickBo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6.149999999999999" customHeight="1" thickBo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6.149999999999999" customHeight="1" thickBo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6.149999999999999" customHeight="1" thickBo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6.149999999999999" customHeight="1" thickBo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6.149999999999999" customHeight="1" thickBo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6.149999999999999" customHeight="1" thickBo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6.149999999999999" customHeight="1" thickBo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6.149999999999999" customHeight="1" thickBo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6.149999999999999" customHeight="1" thickBo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6.149999999999999" customHeight="1" thickBo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6.149999999999999" customHeight="1" thickBo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6.149999999999999" customHeight="1" thickBo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6.149999999999999" customHeight="1" thickBo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6.149999999999999" customHeight="1" thickBo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6.149999999999999" customHeight="1" thickBo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6.149999999999999" customHeight="1" thickBo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6.149999999999999" customHeight="1" thickBo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6.149999999999999" customHeight="1" thickBo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6.149999999999999" customHeight="1" thickBo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6.149999999999999" customHeight="1" thickBo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6.149999999999999" customHeight="1" thickBo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6.149999999999999" customHeight="1" thickBo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6.149999999999999" customHeight="1" thickBo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6.149999999999999" customHeight="1" thickBo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6.149999999999999" customHeight="1" thickBo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6.149999999999999" customHeight="1" thickBo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6.149999999999999" customHeight="1" thickBo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6.149999999999999" customHeight="1" thickBo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6.149999999999999" customHeight="1" thickBo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6.149999999999999" customHeight="1" thickBo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6.149999999999999" customHeight="1" thickBo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6.149999999999999" customHeight="1" thickBo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6.149999999999999" customHeight="1" thickBo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6.149999999999999" customHeight="1" thickBo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6.149999999999999" customHeight="1" thickBo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6.149999999999999" customHeight="1" thickBo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6.149999999999999" customHeight="1" thickBo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6.149999999999999" customHeight="1" thickBo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6.149999999999999" customHeight="1" thickBo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6.149999999999999" customHeight="1" thickBo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6.149999999999999" customHeight="1" thickBo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6.149999999999999" customHeight="1" thickBo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6.149999999999999" customHeight="1" thickBo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6.149999999999999" customHeight="1" thickBo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6.149999999999999" customHeight="1" thickBo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6.149999999999999" customHeight="1" thickBo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6.149999999999999" customHeight="1" thickBo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6.149999999999999" customHeight="1" thickBo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6.149999999999999" customHeight="1" thickBo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6.149999999999999" customHeight="1" thickBo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6.149999999999999" customHeight="1" thickBo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6.149999999999999" customHeight="1" thickBo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6.149999999999999" customHeight="1" thickBo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6.149999999999999" customHeight="1" thickBo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6.149999999999999" customHeight="1" thickBo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6.149999999999999" customHeight="1" thickBo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6.149999999999999" customHeight="1" thickBo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6.149999999999999" customHeight="1" thickBo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6.149999999999999" customHeight="1" thickBo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6.149999999999999" customHeight="1" thickBo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6.149999999999999" customHeight="1" thickBo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6.149999999999999" customHeight="1" thickBo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6.149999999999999" customHeight="1" thickBo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6.149999999999999" customHeight="1" thickBo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6.149999999999999" customHeight="1" thickBo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6.149999999999999" customHeight="1" thickBo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6.149999999999999" customHeight="1" thickBo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6.149999999999999" customHeight="1" thickBo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6.149999999999999" customHeight="1" thickBo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6.149999999999999" customHeight="1" thickBo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6.149999999999999" customHeight="1" thickBo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6.149999999999999" customHeight="1" thickBo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6.149999999999999" customHeight="1" thickBo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6.149999999999999" customHeight="1" thickBo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6.149999999999999" customHeight="1" thickBo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6.149999999999999" customHeight="1" thickBo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6.149999999999999" customHeight="1" thickBo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6.149999999999999" customHeight="1" thickBo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6.149999999999999" customHeight="1" thickBo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6.149999999999999" customHeight="1" thickBo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6.149999999999999" customHeight="1" thickBo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6.149999999999999" customHeight="1" thickBo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6.149999999999999" customHeight="1" thickBo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6.149999999999999" customHeight="1" thickBo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6.149999999999999" customHeight="1" thickBo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6.149999999999999" customHeight="1" thickBo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6.149999999999999" customHeight="1" thickBo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6.149999999999999" customHeight="1" thickBo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6.149999999999999" customHeight="1" thickBo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6.149999999999999" customHeight="1" thickBo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6.149999999999999" customHeight="1" thickBo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6.149999999999999" customHeight="1" thickBo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6.149999999999999" customHeight="1" thickBo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6.149999999999999" customHeight="1" thickBo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6.149999999999999" customHeight="1" thickBo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6.149999999999999" customHeight="1" thickBo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6.149999999999999" customHeight="1" thickBo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6.149999999999999" customHeight="1" thickBo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6.149999999999999" customHeight="1" thickBo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6.149999999999999" customHeight="1" thickBo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6.149999999999999" customHeight="1" thickBo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6.149999999999999" customHeight="1" thickBo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6.149999999999999" customHeight="1" thickBo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6.149999999999999" customHeight="1" thickBo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6.149999999999999" customHeight="1" thickBo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6.149999999999999" customHeight="1" thickBo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6.149999999999999" customHeight="1" thickBo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6.149999999999999" customHeight="1" thickBo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6.149999999999999" customHeight="1" thickBo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6.149999999999999" customHeight="1" thickBo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6.149999999999999" customHeight="1" thickBo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6.149999999999999" customHeight="1" thickBo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6.149999999999999" customHeight="1" thickBo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6.149999999999999" customHeight="1" thickBo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6.149999999999999" customHeight="1" thickBo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6.149999999999999" customHeight="1" thickBo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6.149999999999999" customHeight="1" thickBo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6.149999999999999" customHeight="1" thickBo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6.149999999999999" customHeight="1" thickBo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6.149999999999999" customHeight="1" thickBo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6.149999999999999" customHeight="1" thickBo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6.149999999999999" customHeight="1" thickBo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6.149999999999999" customHeight="1" thickBo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6.149999999999999" customHeight="1" thickBo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6.149999999999999" customHeight="1" thickBo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6.149999999999999" customHeight="1" thickBo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6.149999999999999" customHeight="1" thickBo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6.149999999999999" customHeight="1" thickBo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6.149999999999999" customHeight="1" thickBo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6.149999999999999" customHeight="1" thickBo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6.149999999999999" customHeight="1" thickBo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6.149999999999999" customHeight="1" thickBo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6.149999999999999" customHeight="1" thickBo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6.149999999999999" customHeight="1" thickBo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6.149999999999999" customHeight="1" thickBo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6.149999999999999" customHeight="1" thickBo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6.149999999999999" customHeight="1" thickBo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6.149999999999999" customHeight="1" thickBo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6.149999999999999" customHeight="1" thickBo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6.149999999999999" customHeight="1" thickBo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6.149999999999999" customHeight="1" thickBo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6.149999999999999" customHeight="1" thickBo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6.149999999999999" customHeight="1" thickBo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6.149999999999999" customHeight="1" thickBo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6.149999999999999" customHeight="1" thickBo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6.149999999999999" customHeight="1" thickBo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6.149999999999999" customHeight="1" thickBo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6.149999999999999" customHeight="1" thickBo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6.149999999999999" customHeight="1" thickBo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6.149999999999999" customHeight="1" thickBo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6.149999999999999" customHeight="1" thickBo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6.149999999999999" customHeight="1" thickBo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6.149999999999999" customHeight="1" thickBo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6.149999999999999" customHeight="1" thickBo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6.149999999999999" customHeight="1" thickBo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6.149999999999999" customHeight="1" thickBo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6.149999999999999" customHeight="1" thickBo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6.149999999999999" customHeight="1" thickBo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6.149999999999999" customHeight="1" thickBo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6.149999999999999" customHeight="1" thickBo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6.149999999999999" customHeight="1" thickBo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6.149999999999999" customHeight="1" thickBo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6.149999999999999" customHeight="1" thickBo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6.149999999999999" customHeight="1" thickBo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6.149999999999999" customHeight="1" thickBo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6.149999999999999" customHeight="1" thickBo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6.149999999999999" customHeight="1" thickBo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6.149999999999999" customHeight="1" thickBo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6.149999999999999" customHeight="1" thickBo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6.149999999999999" customHeight="1" thickBo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6.149999999999999" customHeight="1" thickBo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6.149999999999999" customHeight="1" thickBo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6.149999999999999" customHeight="1" thickBo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6.149999999999999" customHeight="1" thickBo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6.149999999999999" customHeight="1" thickBo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6.149999999999999" customHeight="1" thickBo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6.149999999999999" customHeight="1" thickBo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6.149999999999999" customHeight="1" thickBo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6.149999999999999" customHeight="1" thickBo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6.149999999999999" customHeight="1" thickBo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6.149999999999999" customHeight="1" thickBo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6.149999999999999" customHeight="1" thickBo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6.149999999999999" customHeight="1" thickBo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6.149999999999999" customHeight="1" thickBo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6.149999999999999" customHeight="1" thickBo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6.149999999999999" customHeight="1" thickBo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6.149999999999999" customHeight="1" thickBo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6.149999999999999" customHeight="1" thickBo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6.149999999999999" customHeight="1" thickBo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6.149999999999999" customHeight="1" thickBo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6.149999999999999" customHeight="1" thickBo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6.149999999999999" customHeight="1" thickBo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6.149999999999999" customHeight="1" thickBo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6.149999999999999" customHeight="1" thickBo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6.149999999999999" customHeight="1" thickBo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6.149999999999999" customHeight="1" thickBo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6.149999999999999" customHeight="1" thickBo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6.149999999999999" customHeight="1" thickBo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6.149999999999999" customHeight="1" thickBo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6.149999999999999" customHeight="1" thickBo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6.149999999999999" customHeight="1" thickBo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6.149999999999999" customHeight="1" thickBo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6.149999999999999" customHeight="1" thickBo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6.149999999999999" customHeight="1" thickBo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6.149999999999999" customHeight="1" thickBo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6.149999999999999" customHeight="1" thickBo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6.149999999999999" customHeight="1" thickBo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6.149999999999999" customHeight="1" thickBo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6.149999999999999" customHeight="1" thickBo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6.149999999999999" customHeight="1" thickBo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6.149999999999999" customHeight="1" thickBo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6.149999999999999" customHeight="1" thickBo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6.149999999999999" customHeight="1" thickBo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6.149999999999999" customHeight="1" thickBo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6.149999999999999" customHeight="1" thickBo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6.149999999999999" customHeight="1" thickBo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6.149999999999999" customHeight="1" thickBo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6.149999999999999" customHeight="1" thickBo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6.149999999999999" customHeight="1" thickBo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6.149999999999999" customHeight="1" thickBo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6.149999999999999" customHeight="1" thickBo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6.149999999999999" customHeight="1" thickBo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6.149999999999999" customHeight="1" thickBo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6.149999999999999" customHeight="1" thickBo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6.149999999999999" customHeight="1" thickBo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6.149999999999999" customHeight="1" thickBo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6.149999999999999" customHeight="1" thickBo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6.149999999999999" customHeight="1" thickBo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6.149999999999999" customHeight="1" thickBo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6.149999999999999" customHeight="1" thickBo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6.149999999999999" customHeight="1" thickBo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6.149999999999999" customHeight="1" thickBo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6.149999999999999" customHeight="1" thickBo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6.149999999999999" customHeight="1" thickBo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6.149999999999999" customHeight="1" thickBo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6.149999999999999" customHeight="1" thickBo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6.149999999999999" customHeight="1" thickBo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6.149999999999999" customHeight="1" thickBo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6.149999999999999" customHeight="1" thickBo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6.149999999999999" customHeight="1" thickBo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6.149999999999999" customHeight="1" thickBo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6.149999999999999" customHeight="1" thickBo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6.149999999999999" customHeight="1" thickBo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6.149999999999999" customHeight="1" thickBo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6.149999999999999" customHeight="1" thickBo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6.149999999999999" customHeight="1" thickBo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6.149999999999999" customHeight="1" thickBo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6.149999999999999" customHeight="1" thickBo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6.149999999999999" customHeight="1" thickBo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6.149999999999999" customHeight="1" thickBo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6.149999999999999" customHeight="1" thickBo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6.149999999999999" customHeight="1" thickBo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6.149999999999999" customHeight="1" thickBo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6.149999999999999" customHeight="1" thickBo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6.149999999999999" customHeight="1" thickBo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6.149999999999999" customHeight="1" thickBo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6.149999999999999" customHeight="1" thickBo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6.149999999999999" customHeight="1" thickBo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6.149999999999999" customHeight="1" thickBo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6.149999999999999" customHeight="1" thickBo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6.149999999999999" customHeight="1" thickBo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6.149999999999999" customHeight="1" thickBo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6.149999999999999" customHeight="1" thickBo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6.149999999999999" customHeight="1" thickBo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6.149999999999999" customHeight="1" thickBo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6.149999999999999" customHeight="1" thickBo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6.149999999999999" customHeight="1" thickBo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6.149999999999999" customHeight="1" thickBo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6.149999999999999" customHeight="1" thickBo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6.149999999999999" customHeight="1" thickBo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6.149999999999999" customHeight="1" thickBo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6.149999999999999" customHeight="1" thickBo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6.149999999999999" customHeight="1" thickBo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6.149999999999999" customHeight="1" thickBo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6.149999999999999" customHeight="1" thickBo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6.149999999999999" customHeight="1" thickBo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6.149999999999999" customHeight="1" thickBo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6.149999999999999" customHeight="1" thickBo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6.149999999999999" customHeight="1" thickBo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6.149999999999999" customHeight="1" thickBo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6.149999999999999" customHeight="1" thickBo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6.149999999999999" customHeight="1" thickBo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6.149999999999999" customHeight="1" thickBo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6.149999999999999" customHeight="1" thickBo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6.149999999999999" customHeight="1" thickBo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6.149999999999999" customHeight="1" thickBo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6.149999999999999" customHeight="1" thickBo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6.149999999999999" customHeight="1" thickBo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6.149999999999999" customHeight="1" thickBo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6.149999999999999" customHeight="1" thickBo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6.149999999999999" customHeight="1" thickBo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6.149999999999999" customHeight="1" thickBo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6.149999999999999" customHeight="1" thickBo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6.149999999999999" customHeight="1" thickBo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6.149999999999999" customHeight="1" thickBo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6.149999999999999" customHeight="1" thickBo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6.149999999999999" customHeight="1" thickBo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6.149999999999999" customHeight="1" thickBo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6.149999999999999" customHeight="1" thickBo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6.149999999999999" customHeight="1" thickBo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6.149999999999999" customHeight="1" thickBo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6.149999999999999" customHeight="1" thickBo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6.149999999999999" customHeight="1" thickBo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6.149999999999999" customHeight="1" thickBo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6.149999999999999" customHeight="1" thickBo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6.149999999999999" customHeight="1" thickBo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6.149999999999999" customHeight="1" thickBo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6.149999999999999" customHeight="1" thickBo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6.149999999999999" customHeight="1" thickBo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6.149999999999999" customHeight="1" thickBo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6.149999999999999" customHeight="1" thickBo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6.149999999999999" customHeight="1" thickBo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6.149999999999999" customHeight="1" thickBo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6.149999999999999" customHeight="1" thickBo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6.149999999999999" customHeight="1" thickBo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6.149999999999999" customHeight="1" thickBo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6.149999999999999" customHeight="1" thickBo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6.149999999999999" customHeight="1" thickBo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6.149999999999999" customHeight="1" thickBo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6.149999999999999" customHeight="1" thickBo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6.149999999999999" customHeight="1" thickBo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6.149999999999999" customHeight="1" thickBo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6.149999999999999" customHeight="1" thickBo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6.149999999999999" customHeight="1" thickBo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6.149999999999999" customHeight="1" thickBo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6.149999999999999" customHeight="1" thickBo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6.149999999999999" customHeight="1" thickBo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6.149999999999999" customHeight="1" thickBo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6.149999999999999" customHeight="1" thickBo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6.149999999999999" customHeight="1" thickBo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6.149999999999999" customHeight="1" thickBo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6.149999999999999" customHeight="1" thickBo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6.149999999999999" customHeight="1" thickBo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6.149999999999999" customHeight="1" thickBo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6.149999999999999" customHeight="1" thickBo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6.149999999999999" customHeight="1" thickBo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6.149999999999999" customHeight="1" thickBo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6.149999999999999" customHeight="1" thickBo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6.149999999999999" customHeight="1" thickBo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6.149999999999999" customHeight="1" thickBo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6.149999999999999" customHeight="1" thickBo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6.149999999999999" customHeight="1" thickBo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6.149999999999999" customHeight="1" thickBo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6.149999999999999" customHeight="1" thickBo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6.149999999999999" customHeight="1" thickBo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6.149999999999999" customHeight="1" thickBo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6.149999999999999" customHeight="1" thickBo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6.149999999999999" customHeight="1" thickBo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6.149999999999999" customHeight="1" thickBo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6.149999999999999" customHeight="1" thickBo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6.149999999999999" customHeight="1" thickBo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6.149999999999999" customHeight="1" thickBo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6.149999999999999" customHeight="1" thickBo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6.149999999999999" customHeight="1" thickBo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6.149999999999999" customHeight="1" thickBo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6.149999999999999" customHeight="1" thickBo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6.149999999999999" customHeight="1" thickBo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6.149999999999999" customHeight="1" thickBo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6.149999999999999" customHeight="1" thickBo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6.149999999999999" customHeight="1" thickBo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6.149999999999999" customHeight="1" thickBo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6.149999999999999" customHeight="1" thickBo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6.149999999999999" customHeight="1" thickBo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6.149999999999999" customHeight="1" thickBo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6.149999999999999" customHeight="1" thickBo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6.149999999999999" customHeight="1" thickBo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6.149999999999999" customHeight="1" thickBo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6.149999999999999" customHeight="1" thickBo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6.149999999999999" customHeight="1" thickBo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6.149999999999999" customHeight="1" thickBo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6.149999999999999" customHeight="1" thickBo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6.149999999999999" customHeight="1" thickBo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6.149999999999999" customHeight="1" thickBo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6.149999999999999" customHeight="1" thickBo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6.149999999999999" customHeight="1" thickBo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6.149999999999999" customHeight="1" thickBo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6.149999999999999" customHeight="1" thickBo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6.149999999999999" customHeight="1" thickBo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6.149999999999999" customHeight="1" thickBo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6.149999999999999" customHeight="1" thickBo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6.149999999999999" customHeight="1" thickBo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6.149999999999999" customHeight="1" thickBo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6.149999999999999" customHeight="1" thickBo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6.149999999999999" customHeight="1" thickBo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6.149999999999999" customHeight="1" thickBo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6.149999999999999" customHeight="1" thickBo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6.149999999999999" customHeight="1" thickBo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6.149999999999999" customHeight="1" thickBo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6.149999999999999" customHeight="1" thickBo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6.149999999999999" customHeight="1" thickBo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6.149999999999999" customHeight="1" thickBo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6.149999999999999" customHeight="1" thickBo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6.149999999999999" customHeight="1" thickBo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6.149999999999999" customHeight="1" thickBo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6.149999999999999" customHeight="1" thickBo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6.149999999999999" customHeight="1" thickBo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6.149999999999999" customHeight="1" thickBo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6.149999999999999" customHeight="1" thickBo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6.149999999999999" customHeight="1" thickBo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6.149999999999999" customHeight="1" thickBo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6.149999999999999" customHeight="1" thickBo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6.149999999999999" customHeight="1" thickBo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6.149999999999999" customHeight="1" thickBo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6.149999999999999" customHeight="1" thickBo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6.149999999999999" customHeight="1" thickBo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6.149999999999999" customHeight="1" thickBo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6.149999999999999" customHeight="1" thickBo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6.149999999999999" customHeight="1" thickBo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6.149999999999999" customHeight="1" thickBo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6.149999999999999" customHeight="1" thickBo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6.149999999999999" customHeight="1" thickBo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6.149999999999999" customHeight="1" thickBo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6.149999999999999" customHeight="1" thickBo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6.149999999999999" customHeight="1" thickBo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6.149999999999999" customHeight="1" thickBo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6.149999999999999" customHeight="1" thickBo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6.149999999999999" customHeight="1" thickBo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6.149999999999999" customHeight="1" thickBo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6.149999999999999" customHeight="1" thickBo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6.149999999999999" customHeight="1" thickBo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6.149999999999999" customHeight="1" thickBo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6.149999999999999" customHeight="1" thickBo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6.149999999999999" customHeight="1" thickBo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6.149999999999999" customHeight="1" thickBo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6.149999999999999" customHeight="1" thickBo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6.149999999999999" customHeight="1" thickBo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6.149999999999999" customHeight="1" thickBo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6.149999999999999" customHeight="1" thickBo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6.149999999999999" customHeight="1" thickBo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6.149999999999999" customHeight="1" thickBo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6.149999999999999" customHeight="1" thickBo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6.149999999999999" customHeight="1" thickBo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6.149999999999999" customHeight="1" thickBo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6.149999999999999" customHeight="1" thickBo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6.149999999999999" customHeight="1" thickBo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6.149999999999999" customHeight="1" thickBo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6.149999999999999" customHeight="1" thickBo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6.149999999999999" customHeight="1" thickBo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6.149999999999999" customHeight="1" thickBo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6.149999999999999" customHeight="1" thickBo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6.149999999999999" customHeight="1" thickBo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6.149999999999999" customHeight="1" thickBo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6.149999999999999" customHeight="1" thickBo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6.149999999999999" customHeight="1" thickBo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6.149999999999999" customHeight="1" thickBo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6.149999999999999" customHeight="1" thickBo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6.149999999999999" customHeight="1" thickBo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6.149999999999999" customHeight="1" thickBo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6.149999999999999" customHeight="1" thickBo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6.149999999999999" customHeight="1" thickBo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6.149999999999999" customHeight="1" thickBo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6.149999999999999" customHeight="1" thickBo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6.149999999999999" customHeight="1" thickBo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6.149999999999999" customHeight="1" thickBo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6.149999999999999" customHeight="1" thickBo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6.149999999999999" customHeight="1" thickBo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6.149999999999999" customHeight="1" thickBo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6.149999999999999" customHeight="1" thickBo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6.149999999999999" customHeight="1" thickBo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6.149999999999999" customHeight="1" thickBo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6.149999999999999" customHeight="1" thickBo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6.149999999999999" customHeight="1" thickBo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6.149999999999999" customHeight="1" thickBo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6.149999999999999" customHeight="1" thickBo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6.149999999999999" customHeight="1" thickBo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6.149999999999999" customHeight="1" thickBo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6.149999999999999" customHeight="1" thickBo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6.149999999999999" customHeight="1" thickBo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6.149999999999999" customHeight="1" thickBo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6.149999999999999" customHeight="1" thickBo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6.149999999999999" customHeight="1" thickBo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6.149999999999999" customHeight="1" thickBo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6.149999999999999" customHeight="1" thickBo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6.149999999999999" customHeight="1" thickBo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6.149999999999999" customHeight="1" thickBo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6.149999999999999" customHeight="1" thickBo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6.149999999999999" customHeight="1" thickBo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6.149999999999999" customHeight="1" thickBo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6.149999999999999" customHeight="1" thickBo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6.149999999999999" customHeight="1" thickBo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6.149999999999999" customHeight="1" thickBo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6.149999999999999" customHeight="1" thickBo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6.149999999999999" customHeight="1" thickBo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6.149999999999999" customHeight="1" thickBo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6.149999999999999" customHeight="1" thickBo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6.149999999999999" customHeight="1" thickBo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6.149999999999999" customHeight="1" thickBo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6.149999999999999" customHeight="1" thickBo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6.149999999999999" customHeight="1" thickBo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6.149999999999999" customHeight="1" thickBo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6.149999999999999" customHeight="1" thickBo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6.149999999999999" customHeight="1" thickBo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6.149999999999999" customHeight="1" thickBo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6.149999999999999" customHeight="1" thickBo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6.149999999999999" customHeight="1" thickBo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6.149999999999999" customHeight="1" thickBo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6.149999999999999" customHeight="1" thickBo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6.149999999999999" customHeight="1" thickBo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6.149999999999999" customHeight="1" thickBo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6.149999999999999" customHeight="1" thickBo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6.149999999999999" customHeight="1" thickBo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6.149999999999999" customHeight="1" thickBo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6.149999999999999" customHeight="1" thickBo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6.149999999999999" customHeight="1" thickBo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6.149999999999999" customHeight="1" thickBo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6.149999999999999" customHeight="1" thickBo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6.149999999999999" customHeight="1" thickBo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6.149999999999999" customHeight="1" thickBo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6.149999999999999" customHeight="1" thickBo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6.149999999999999" customHeight="1" thickBo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6.149999999999999" customHeight="1" thickBo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6.149999999999999" customHeight="1" thickBo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6.149999999999999" customHeight="1" thickBo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6.149999999999999" customHeight="1" thickBo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6.149999999999999" customHeight="1" thickBo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6.149999999999999" customHeight="1" thickBo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6.149999999999999" customHeight="1" thickBo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6.149999999999999" customHeight="1" thickBo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6.149999999999999" customHeight="1" thickBo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6.149999999999999" customHeight="1" thickBo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6.149999999999999" customHeight="1" thickBo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6.149999999999999" customHeight="1" thickBo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6.149999999999999" customHeight="1" thickBo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6.149999999999999" customHeight="1" thickBo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6.149999999999999" customHeight="1" thickBo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6.149999999999999" customHeight="1" thickBo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6.149999999999999" customHeight="1" thickBo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6.149999999999999" customHeight="1" thickBo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6.149999999999999" customHeight="1" thickBo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6.149999999999999" customHeight="1" thickBo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6.149999999999999" customHeight="1" thickBo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6.149999999999999" customHeight="1" thickBo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6.149999999999999" customHeight="1" thickBo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6.149999999999999" customHeight="1" thickBo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6.149999999999999" customHeight="1" thickBo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6.149999999999999" customHeight="1" thickBo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6.149999999999999" customHeight="1" thickBo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6.149999999999999" customHeight="1" thickBo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6.149999999999999" customHeight="1" thickBo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6.149999999999999" customHeight="1" thickBo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6.149999999999999" customHeight="1" thickBo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6.149999999999999" customHeight="1" thickBo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6.149999999999999" customHeight="1" thickBo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6.149999999999999" customHeight="1" thickBo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6.149999999999999" customHeight="1" thickBo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6.149999999999999" customHeight="1" thickBo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6.149999999999999" customHeight="1" thickBo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6.149999999999999" customHeight="1" thickBo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6.149999999999999" customHeight="1" thickBo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6.149999999999999" customHeight="1" thickBo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6.149999999999999" customHeight="1" thickBo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6.149999999999999" customHeight="1" thickBo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6.149999999999999" customHeight="1" thickBo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6.149999999999999" customHeight="1" thickBo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6.149999999999999" customHeight="1" thickBo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6.149999999999999" customHeight="1" thickBo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6.149999999999999" customHeight="1" thickBo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6.149999999999999" customHeight="1" thickBo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6.149999999999999" customHeight="1" thickBo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6.149999999999999" customHeight="1" thickBo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6.149999999999999" customHeight="1" thickBo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6.149999999999999" customHeight="1" thickBo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6.149999999999999" customHeight="1" thickBo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6.149999999999999" customHeight="1" thickBo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6.149999999999999" customHeight="1" thickBo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6.149999999999999" customHeight="1" thickBo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6.149999999999999" customHeight="1" thickBo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6.149999999999999" customHeight="1" thickBo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6.149999999999999" customHeight="1" thickBo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6.149999999999999" customHeight="1" thickBo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6.149999999999999" customHeight="1" thickBo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6.149999999999999" customHeight="1" thickBo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6.149999999999999" customHeight="1" thickBo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6.149999999999999" customHeight="1" thickBo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6.149999999999999" customHeight="1" thickBo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6.149999999999999" customHeight="1" thickBo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6.149999999999999" customHeight="1" thickBo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6.149999999999999" customHeight="1" thickBo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6.149999999999999" customHeight="1" thickBo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6.149999999999999" customHeight="1" thickBo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6.149999999999999" customHeight="1" thickBo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6.149999999999999" customHeight="1" thickBo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6.149999999999999" customHeight="1" thickBo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6.149999999999999" customHeight="1" thickBo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6.149999999999999" customHeight="1" thickBo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6.149999999999999" customHeight="1" thickBo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6.149999999999999" customHeight="1" thickBo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6.149999999999999" customHeight="1" thickBo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6.149999999999999" customHeight="1" thickBo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6.149999999999999" customHeight="1" thickBo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6.149999999999999" customHeight="1" thickBo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6.149999999999999" customHeight="1" thickBo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6.149999999999999" customHeight="1" thickBo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6.149999999999999" customHeight="1" thickBo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6.149999999999999" customHeight="1" thickBo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6.149999999999999" customHeight="1" thickBo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6.149999999999999" customHeight="1" thickBo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6.149999999999999" customHeight="1" thickBo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6.149999999999999" customHeight="1" thickBo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6.149999999999999" customHeight="1" thickBo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6.149999999999999" customHeight="1" thickBo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6.149999999999999" customHeight="1" thickBo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6.149999999999999" customHeight="1" thickBo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6.149999999999999" customHeight="1" thickBo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6.149999999999999" customHeight="1" thickBo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6.149999999999999" customHeight="1" thickBo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6.149999999999999" customHeight="1" thickBo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6.149999999999999" customHeight="1" thickBo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6.149999999999999" customHeight="1" thickBo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6.149999999999999" customHeight="1" thickBo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6.149999999999999" customHeight="1" thickBo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6.149999999999999" customHeight="1" thickBo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6.149999999999999" customHeight="1" thickBo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6.149999999999999" customHeight="1" thickBo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6.149999999999999" customHeight="1" thickBo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6.149999999999999" customHeight="1" thickBo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6.149999999999999" customHeight="1" thickBo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6.149999999999999" customHeight="1" thickBo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6.149999999999999" customHeight="1" thickBo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6.149999999999999" customHeight="1" thickBo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6.149999999999999" customHeight="1" thickBo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6.149999999999999" customHeight="1" thickBo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6.149999999999999" customHeight="1" thickBo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6.149999999999999" customHeight="1" thickBo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6.149999999999999" customHeight="1" thickBo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6.149999999999999" customHeight="1" thickBo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6.149999999999999" customHeight="1" thickBo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6.149999999999999" customHeight="1" thickBo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6.149999999999999" customHeight="1" thickBo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6.149999999999999" customHeight="1" thickBo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6.149999999999999" customHeight="1" thickBo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6.149999999999999" customHeight="1" thickBo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6.149999999999999" customHeight="1" thickBo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6.149999999999999" customHeight="1" thickBo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6.149999999999999" customHeight="1" thickBo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6.149999999999999" customHeight="1" thickBo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6.149999999999999" customHeight="1" thickBo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6.149999999999999" customHeight="1" thickBo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6.149999999999999" customHeight="1" thickBo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6.149999999999999" customHeight="1" thickBo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6.149999999999999" customHeight="1" thickBo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6.149999999999999" customHeight="1" thickBo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6.149999999999999" customHeight="1" thickBo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6.149999999999999" customHeight="1" thickBo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6.149999999999999" customHeight="1" thickBo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6.149999999999999" customHeight="1" thickBo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6.149999999999999" customHeight="1" thickBo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6.149999999999999" customHeight="1" thickBo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6.149999999999999" customHeight="1" thickBo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6.149999999999999" customHeight="1" thickBo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6.149999999999999" customHeight="1" thickBo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6.149999999999999" customHeight="1" thickBo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6.149999999999999" customHeight="1" thickBo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6.149999999999999" customHeight="1" thickBo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6.149999999999999" customHeight="1" thickBo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6.149999999999999" customHeight="1" thickBo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6.149999999999999" customHeight="1" thickBo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6.149999999999999" customHeight="1" thickBo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6.149999999999999" customHeight="1" thickBo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6.149999999999999" customHeight="1" thickBo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6.149999999999999" customHeight="1" thickBo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6.149999999999999" customHeight="1" thickBo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6.149999999999999" customHeight="1" thickBo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6.149999999999999" customHeight="1" thickBo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6.149999999999999" customHeight="1" thickBo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6.149999999999999" customHeight="1" thickBo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6.149999999999999" customHeight="1" thickBo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6.149999999999999" customHeight="1" thickBo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6.149999999999999" customHeight="1" thickBo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6.149999999999999" customHeight="1" thickBo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6.149999999999999" customHeight="1" thickBo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6.149999999999999" customHeight="1" thickBo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6.149999999999999" customHeight="1" thickBo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6.149999999999999" customHeight="1" thickBo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6.149999999999999" customHeight="1" thickBo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6.149999999999999" customHeight="1" thickBo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6.149999999999999" customHeight="1" thickBo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6.149999999999999" customHeight="1" thickBo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6.149999999999999" customHeight="1" thickBo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6.149999999999999" customHeight="1" thickBo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6.149999999999999" customHeight="1" thickBo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6.149999999999999" customHeight="1" thickBo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6.149999999999999" customHeight="1" thickBo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6.149999999999999" customHeight="1" thickBo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6.149999999999999" customHeight="1" thickBo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6.149999999999999" customHeight="1" thickBo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6.149999999999999" customHeight="1" thickBo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6.149999999999999" customHeight="1" thickBo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6.149999999999999" customHeight="1" thickBo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6.149999999999999" customHeight="1" thickBo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6.149999999999999" customHeight="1" thickBo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6.149999999999999" customHeight="1" thickBo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6.149999999999999" customHeight="1" thickBo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6.149999999999999" customHeight="1" thickBo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6.149999999999999" customHeight="1" thickBo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6.149999999999999" customHeight="1" thickBo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6.149999999999999" customHeight="1" thickBo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6.149999999999999" customHeight="1" thickBo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6.149999999999999" customHeight="1" thickBo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6.149999999999999" customHeight="1" thickBo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6.149999999999999" customHeight="1" thickBo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6.149999999999999" customHeight="1" thickBo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6.149999999999999" customHeight="1" thickBo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6.149999999999999" customHeight="1" thickBo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6.149999999999999" customHeight="1" thickBo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6.149999999999999" customHeight="1" thickBo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6.149999999999999" customHeight="1" thickBo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6.149999999999999" customHeight="1" thickBo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6.149999999999999" customHeight="1" thickBo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6.149999999999999" customHeight="1" thickBo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6.149999999999999" customHeight="1" thickBo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6.149999999999999" customHeight="1" thickBo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6.149999999999999" customHeight="1" thickBo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6.149999999999999" customHeight="1" thickBo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6.149999999999999" customHeight="1" thickBo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6.149999999999999" customHeight="1" thickBo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6.149999999999999" customHeight="1" thickBo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6.149999999999999" customHeight="1" thickBo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6.149999999999999" customHeight="1" thickBo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6.149999999999999" customHeight="1" thickBo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6.149999999999999" customHeight="1" thickBo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6.149999999999999" customHeight="1" thickBo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6.149999999999999" customHeight="1" thickBo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6.149999999999999" customHeight="1" thickBo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6.149999999999999" customHeight="1" thickBo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6.149999999999999" customHeight="1" thickBo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6.149999999999999" customHeight="1" thickBo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6.149999999999999" customHeight="1" thickBo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6.149999999999999" customHeight="1" thickBo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6.149999999999999" customHeight="1" thickBo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6.149999999999999" customHeight="1" thickBo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6.149999999999999" customHeight="1" thickBo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6.149999999999999" customHeight="1" thickBo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6.149999999999999" customHeight="1" thickBo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6.149999999999999" customHeight="1" thickBo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6.149999999999999" customHeight="1" thickBo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6.149999999999999" customHeight="1" thickBo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6.149999999999999" customHeight="1" thickBo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6.149999999999999" customHeight="1" thickBo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6.149999999999999" customHeight="1" thickBo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6.149999999999999" customHeight="1" thickBo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6.149999999999999" customHeight="1" thickBo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6.149999999999999" customHeight="1" thickBo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6.149999999999999" customHeight="1" thickBo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6.149999999999999" customHeight="1" thickBo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6.149999999999999" customHeight="1" thickBo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6.149999999999999" customHeight="1" thickBo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6.149999999999999" customHeight="1" thickBo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6.149999999999999" customHeight="1" thickBo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6.149999999999999" customHeight="1" thickBo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6.149999999999999" customHeight="1" thickBo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6.149999999999999" customHeight="1" thickBo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6.149999999999999" customHeight="1" thickBo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6.149999999999999" customHeight="1" thickBo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6.149999999999999" customHeight="1" thickBo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6.149999999999999" customHeight="1" thickBo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6.149999999999999" customHeight="1" thickBo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6.149999999999999" customHeight="1" thickBo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6.149999999999999" customHeight="1" thickBo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6.149999999999999" customHeight="1" thickBo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6.149999999999999" customHeight="1" thickBo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6.149999999999999" customHeight="1" thickBo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6.149999999999999" customHeight="1" thickBo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6.149999999999999" customHeight="1" thickBo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6.149999999999999" customHeight="1" thickBo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6.149999999999999" customHeight="1" thickBo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6.149999999999999" customHeight="1" thickBo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6.149999999999999" customHeight="1" thickBo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6.149999999999999" customHeight="1" thickBo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6.149999999999999" customHeight="1" thickBo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6.149999999999999" customHeight="1" thickBo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6.149999999999999" customHeight="1" thickBo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6.149999999999999" customHeight="1" thickBo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6.149999999999999" customHeight="1" thickBo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6.149999999999999" customHeight="1" thickBo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6.149999999999999" customHeight="1" thickBo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6.149999999999999" customHeight="1" thickBo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6.149999999999999" customHeight="1" thickBo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6.149999999999999" customHeight="1" thickBo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6.149999999999999" customHeight="1" thickBo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6.149999999999999" customHeight="1" thickBo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6.149999999999999" customHeight="1" thickBo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6.149999999999999" customHeight="1" thickBo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6.149999999999999" customHeight="1" thickBo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6.149999999999999" customHeight="1" thickBo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6.149999999999999" customHeight="1" thickBo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6.149999999999999" customHeight="1" thickBo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6.149999999999999" customHeight="1" thickBo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6.149999999999999" customHeight="1" thickBo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6.149999999999999" customHeight="1" thickBo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6.149999999999999" customHeight="1" thickBo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6.149999999999999" customHeight="1" thickBo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6.149999999999999" customHeight="1" thickBo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6.149999999999999" customHeight="1" thickBo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6.149999999999999" customHeight="1" thickBo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6.149999999999999" customHeight="1" thickBo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6.149999999999999" customHeight="1" thickBo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6.149999999999999" customHeight="1" thickBo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6.149999999999999" customHeight="1" thickBo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6.149999999999999" customHeight="1" thickBo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6.149999999999999" customHeight="1" thickBo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6.149999999999999" customHeight="1" thickBo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6.149999999999999" customHeight="1" thickBo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6.149999999999999" customHeight="1" thickBo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6.149999999999999" customHeight="1" thickBo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6.149999999999999" customHeight="1" thickBo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6.149999999999999" customHeight="1" thickBo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7">
    <mergeCell ref="A1:M1"/>
    <mergeCell ref="A2:M2"/>
    <mergeCell ref="A3:M3"/>
    <mergeCell ref="A5:B5"/>
    <mergeCell ref="E4:F4"/>
    <mergeCell ref="G4:H4"/>
    <mergeCell ref="I4:J4"/>
  </mergeCells>
  <pageMargins left="0.23622047244094491" right="0.27" top="0.2" bottom="0.19685039370078741" header="0.31496062992125984" footer="0.2"/>
  <pageSetup paperSize="9" scale="8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PROFILE</vt:lpstr>
      <vt:lpstr>RS PA I</vt:lpstr>
      <vt:lpstr>RC PA I</vt:lpstr>
      <vt:lpstr>RS HY</vt:lpstr>
      <vt:lpstr>RC HY</vt:lpstr>
      <vt:lpstr>half yearly 40</vt:lpstr>
      <vt:lpstr>RS PA II</vt:lpstr>
      <vt:lpstr>RC PA II</vt:lpstr>
      <vt:lpstr>final 40</vt:lpstr>
      <vt:lpstr>RS FINAL</vt:lpstr>
      <vt:lpstr>RC FINAL</vt:lpstr>
      <vt:lpstr>FINAL 8O'S</vt:lpstr>
      <vt:lpstr>Sheet1</vt:lpstr>
      <vt:lpstr>'FINAL 8O''S'!Print_Area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pooja mahajan</cp:lastModifiedBy>
  <cp:lastPrinted>2024-03-23T04:43:15Z</cp:lastPrinted>
  <dcterms:created xsi:type="dcterms:W3CDTF">2022-01-28T06:41:00Z</dcterms:created>
  <dcterms:modified xsi:type="dcterms:W3CDTF">2024-03-23T04:56:20Z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C199207C6D1D47F6B6AF639143BC17F3_12</vt:lpwstr>
  </property>
  <property fmtid="{D5CDD505-2E9C-101B-9397-08002B2CF9AE}" pid="3" name="KSOProductBuildVer">
    <vt:lpwstr>1033-12.2.0.13359</vt:lpwstr>
  </property>
</Properties>
</file>