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3020" windowHeight="10455" firstSheet="1" activeTab="12"/>
  </bookViews>
  <sheets>
    <sheet name="PROFILE" sheetId="7" r:id="rId1"/>
    <sheet name="RS- PA1" sheetId="10" r:id="rId2"/>
    <sheet name="RC-PA1" sheetId="11" r:id="rId3"/>
    <sheet name="RS HY" sheetId="5" r:id="rId4"/>
    <sheet name="Sheet3" sheetId="21" r:id="rId5"/>
    <sheet name="RC HY" sheetId="4" r:id="rId6"/>
    <sheet name="RS PA2" sheetId="17" r:id="rId7"/>
    <sheet name="RC PA2" sheetId="18" r:id="rId8"/>
    <sheet name="RS FINAL" sheetId="13" r:id="rId9"/>
    <sheet name="RC FINAL" sheetId="16" r:id="rId10"/>
    <sheet name="RS FIN" sheetId="15" r:id="rId11"/>
    <sheet name="HY SHEET 80" sheetId="19" r:id="rId12"/>
    <sheet name="Sheet1" sheetId="22" r:id="rId13"/>
  </sheets>
  <definedNames>
    <definedName name="_xlnm.Print_Area" localSheetId="5">'RC HY'!$A$1:$H$1776</definedName>
    <definedName name="_xlnm.Print_Area" localSheetId="7">'RC PA2'!$A$1:$G$814</definedName>
    <definedName name="_xlnm.Print_Area" localSheetId="8">'RS FINAL'!$A$1:$BY$44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22" l="1"/>
  <c r="K11" i="22"/>
  <c r="K10" i="22"/>
  <c r="K8" i="22"/>
  <c r="K6" i="22"/>
  <c r="E7" i="22"/>
  <c r="E6" i="22"/>
  <c r="H3" i="22"/>
  <c r="F3" i="22"/>
  <c r="E3" i="22"/>
  <c r="G121" i="16" l="1"/>
  <c r="L66" i="16" l="1"/>
  <c r="M66" i="16" s="1"/>
  <c r="G66" i="16"/>
  <c r="L65" i="16"/>
  <c r="M65" i="16" s="1"/>
  <c r="G65" i="16"/>
  <c r="L64" i="16"/>
  <c r="M64" i="16" s="1"/>
  <c r="G64" i="16"/>
  <c r="L63" i="16"/>
  <c r="M63" i="16" s="1"/>
  <c r="G63" i="16"/>
  <c r="L62" i="16"/>
  <c r="M62" i="16" s="1"/>
  <c r="F62" i="16"/>
  <c r="G62" i="16" s="1"/>
  <c r="L116" i="16"/>
  <c r="M116" i="16" s="1"/>
  <c r="G116" i="16"/>
  <c r="L115" i="16"/>
  <c r="M115" i="16" s="1"/>
  <c r="G115" i="16"/>
  <c r="L114" i="16"/>
  <c r="M114" i="16" s="1"/>
  <c r="G114" i="16"/>
  <c r="L113" i="16"/>
  <c r="M113" i="16" s="1"/>
  <c r="G113" i="16"/>
  <c r="L112" i="16"/>
  <c r="M112" i="16" s="1"/>
  <c r="F112" i="16"/>
  <c r="G112" i="16" s="1"/>
  <c r="L766" i="16"/>
  <c r="M766" i="16" s="1"/>
  <c r="G766" i="16"/>
  <c r="L765" i="16"/>
  <c r="M765" i="16" s="1"/>
  <c r="G765" i="16"/>
  <c r="L764" i="16"/>
  <c r="M764" i="16" s="1"/>
  <c r="F764" i="16"/>
  <c r="G764" i="16" s="1"/>
  <c r="L1817" i="16"/>
  <c r="M1817" i="16" s="1"/>
  <c r="G1817" i="16"/>
  <c r="L1816" i="16"/>
  <c r="M1816" i="16" s="1"/>
  <c r="G1816" i="16"/>
  <c r="L1815" i="16"/>
  <c r="M1815" i="16" s="1"/>
  <c r="G1815" i="16"/>
  <c r="L1814" i="16"/>
  <c r="M1814" i="16" s="1"/>
  <c r="G1814" i="16"/>
  <c r="L1813" i="16"/>
  <c r="M1813" i="16" s="1"/>
  <c r="F1813" i="16"/>
  <c r="G1813" i="16" s="1"/>
  <c r="L1767" i="16"/>
  <c r="M1767" i="16" s="1"/>
  <c r="G1767" i="16"/>
  <c r="L1766" i="16"/>
  <c r="M1766" i="16" s="1"/>
  <c r="G1766" i="16"/>
  <c r="L1765" i="16"/>
  <c r="M1765" i="16" s="1"/>
  <c r="G1765" i="16"/>
  <c r="L1764" i="16"/>
  <c r="M1764" i="16" s="1"/>
  <c r="G1764" i="16"/>
  <c r="L1763" i="16"/>
  <c r="M1763" i="16" s="1"/>
  <c r="F1763" i="16"/>
  <c r="G1763" i="16" s="1"/>
  <c r="L1717" i="16"/>
  <c r="M1717" i="16" s="1"/>
  <c r="G1717" i="16"/>
  <c r="L1716" i="16"/>
  <c r="M1716" i="16" s="1"/>
  <c r="G1716" i="16"/>
  <c r="L1715" i="16"/>
  <c r="M1715" i="16" s="1"/>
  <c r="G1715" i="16"/>
  <c r="L1714" i="16"/>
  <c r="M1714" i="16" s="1"/>
  <c r="G1714" i="16"/>
  <c r="L1713" i="16"/>
  <c r="M1713" i="16" s="1"/>
  <c r="F1713" i="16"/>
  <c r="G1713" i="16" s="1"/>
  <c r="L1668" i="16"/>
  <c r="M1668" i="16" s="1"/>
  <c r="G1668" i="16"/>
  <c r="L1667" i="16"/>
  <c r="M1667" i="16" s="1"/>
  <c r="G1667" i="16"/>
  <c r="L1666" i="16"/>
  <c r="M1666" i="16" s="1"/>
  <c r="G1666" i="16"/>
  <c r="L1665" i="16"/>
  <c r="M1665" i="16" s="1"/>
  <c r="G1665" i="16"/>
  <c r="L1664" i="16"/>
  <c r="M1664" i="16" s="1"/>
  <c r="F1664" i="16"/>
  <c r="G1664" i="16" s="1"/>
  <c r="L1618" i="16"/>
  <c r="M1618" i="16" s="1"/>
  <c r="G1618" i="16"/>
  <c r="L1617" i="16"/>
  <c r="M1617" i="16" s="1"/>
  <c r="G1617" i="16"/>
  <c r="L1616" i="16"/>
  <c r="M1616" i="16" s="1"/>
  <c r="G1616" i="16"/>
  <c r="L1615" i="16"/>
  <c r="M1615" i="16" s="1"/>
  <c r="G1615" i="16"/>
  <c r="L1614" i="16"/>
  <c r="M1614" i="16" s="1"/>
  <c r="F1614" i="16"/>
  <c r="G1614" i="16" s="1"/>
  <c r="L1568" i="16"/>
  <c r="M1568" i="16" s="1"/>
  <c r="G1568" i="16"/>
  <c r="L1567" i="16"/>
  <c r="M1567" i="16" s="1"/>
  <c r="G1567" i="16"/>
  <c r="L1566" i="16"/>
  <c r="M1566" i="16" s="1"/>
  <c r="G1566" i="16"/>
  <c r="L1565" i="16"/>
  <c r="M1565" i="16" s="1"/>
  <c r="G1565" i="16"/>
  <c r="L1564" i="16"/>
  <c r="M1564" i="16" s="1"/>
  <c r="F1564" i="16"/>
  <c r="G1564" i="16" s="1"/>
  <c r="L1518" i="16"/>
  <c r="M1518" i="16" s="1"/>
  <c r="G1518" i="16"/>
  <c r="L1517" i="16"/>
  <c r="M1517" i="16" s="1"/>
  <c r="G1517" i="16"/>
  <c r="L1516" i="16"/>
  <c r="M1516" i="16" s="1"/>
  <c r="G1516" i="16"/>
  <c r="L1515" i="16"/>
  <c r="M1515" i="16" s="1"/>
  <c r="G1515" i="16"/>
  <c r="L1514" i="16"/>
  <c r="M1514" i="16" s="1"/>
  <c r="F1514" i="16"/>
  <c r="G1514" i="16" s="1"/>
  <c r="L1468" i="16"/>
  <c r="M1468" i="16" s="1"/>
  <c r="G1468" i="16"/>
  <c r="L1467" i="16"/>
  <c r="M1467" i="16" s="1"/>
  <c r="G1467" i="16"/>
  <c r="L1466" i="16"/>
  <c r="M1466" i="16" s="1"/>
  <c r="G1466" i="16"/>
  <c r="L1465" i="16"/>
  <c r="M1465" i="16" s="1"/>
  <c r="G1465" i="16"/>
  <c r="L1464" i="16"/>
  <c r="M1464" i="16" s="1"/>
  <c r="F1464" i="16"/>
  <c r="G1464" i="16" s="1"/>
  <c r="L1418" i="16"/>
  <c r="M1418" i="16" s="1"/>
  <c r="G1418" i="16"/>
  <c r="L1417" i="16"/>
  <c r="M1417" i="16" s="1"/>
  <c r="G1417" i="16"/>
  <c r="L1416" i="16"/>
  <c r="M1416" i="16" s="1"/>
  <c r="G1416" i="16"/>
  <c r="L1415" i="16"/>
  <c r="M1415" i="16" s="1"/>
  <c r="G1415" i="16"/>
  <c r="L1414" i="16"/>
  <c r="M1414" i="16" s="1"/>
  <c r="F1414" i="16"/>
  <c r="G1414" i="16" s="1"/>
  <c r="L1368" i="16"/>
  <c r="M1368" i="16" s="1"/>
  <c r="G1368" i="16"/>
  <c r="L1367" i="16"/>
  <c r="M1367" i="16" s="1"/>
  <c r="G1367" i="16"/>
  <c r="L1366" i="16"/>
  <c r="M1366" i="16" s="1"/>
  <c r="G1366" i="16"/>
  <c r="L1365" i="16"/>
  <c r="M1365" i="16" s="1"/>
  <c r="G1365" i="16"/>
  <c r="L1364" i="16"/>
  <c r="M1364" i="16" s="1"/>
  <c r="F1364" i="16"/>
  <c r="G1364" i="16" s="1"/>
  <c r="L1318" i="16"/>
  <c r="M1318" i="16" s="1"/>
  <c r="G1318" i="16"/>
  <c r="L1317" i="16"/>
  <c r="M1317" i="16" s="1"/>
  <c r="G1317" i="16"/>
  <c r="L1316" i="16"/>
  <c r="M1316" i="16" s="1"/>
  <c r="G1316" i="16"/>
  <c r="L1315" i="16"/>
  <c r="M1315" i="16" s="1"/>
  <c r="G1315" i="16"/>
  <c r="L1314" i="16"/>
  <c r="M1314" i="16" s="1"/>
  <c r="F1314" i="16"/>
  <c r="G1314" i="16" s="1"/>
  <c r="L1268" i="16"/>
  <c r="M1268" i="16" s="1"/>
  <c r="G1268" i="16"/>
  <c r="L1267" i="16"/>
  <c r="M1267" i="16" s="1"/>
  <c r="G1267" i="16"/>
  <c r="L1266" i="16"/>
  <c r="M1266" i="16" s="1"/>
  <c r="G1266" i="16"/>
  <c r="L1265" i="16"/>
  <c r="M1265" i="16" s="1"/>
  <c r="G1265" i="16"/>
  <c r="L1264" i="16"/>
  <c r="M1264" i="16" s="1"/>
  <c r="F1264" i="16"/>
  <c r="G1264" i="16" s="1"/>
  <c r="L1219" i="16"/>
  <c r="M1219" i="16" s="1"/>
  <c r="G1219" i="16"/>
  <c r="L1218" i="16"/>
  <c r="M1218" i="16" s="1"/>
  <c r="G1218" i="16"/>
  <c r="L1217" i="16"/>
  <c r="M1217" i="16" s="1"/>
  <c r="G1217" i="16"/>
  <c r="L1216" i="16"/>
  <c r="M1216" i="16" s="1"/>
  <c r="G1216" i="16"/>
  <c r="L1215" i="16"/>
  <c r="M1215" i="16" s="1"/>
  <c r="F1215" i="16"/>
  <c r="G1215" i="16" s="1"/>
  <c r="L1170" i="16"/>
  <c r="M1170" i="16" s="1"/>
  <c r="G1170" i="16"/>
  <c r="L1169" i="16"/>
  <c r="M1169" i="16" s="1"/>
  <c r="G1169" i="16"/>
  <c r="L1168" i="16"/>
  <c r="M1168" i="16" s="1"/>
  <c r="G1168" i="16"/>
  <c r="L1167" i="16"/>
  <c r="M1167" i="16" s="1"/>
  <c r="G1167" i="16"/>
  <c r="L1166" i="16"/>
  <c r="M1166" i="16" s="1"/>
  <c r="F1166" i="16"/>
  <c r="G1166" i="16" s="1"/>
  <c r="L1120" i="16"/>
  <c r="M1120" i="16" s="1"/>
  <c r="G1120" i="16"/>
  <c r="L1119" i="16"/>
  <c r="M1119" i="16" s="1"/>
  <c r="G1119" i="16"/>
  <c r="L1118" i="16"/>
  <c r="M1118" i="16" s="1"/>
  <c r="G1118" i="16"/>
  <c r="L1117" i="16"/>
  <c r="M1117" i="16" s="1"/>
  <c r="G1117" i="16"/>
  <c r="L1116" i="16"/>
  <c r="M1116" i="16" s="1"/>
  <c r="F1116" i="16"/>
  <c r="G1116" i="16" s="1"/>
  <c r="L1068" i="16"/>
  <c r="M1068" i="16" s="1"/>
  <c r="G1068" i="16"/>
  <c r="L1067" i="16"/>
  <c r="M1067" i="16" s="1"/>
  <c r="G1067" i="16"/>
  <c r="L1066" i="16"/>
  <c r="M1066" i="16" s="1"/>
  <c r="G1066" i="16"/>
  <c r="L1065" i="16"/>
  <c r="M1065" i="16" s="1"/>
  <c r="G1065" i="16"/>
  <c r="L1064" i="16"/>
  <c r="M1064" i="16" s="1"/>
  <c r="F1064" i="16"/>
  <c r="G1064" i="16" s="1"/>
  <c r="L1018" i="16"/>
  <c r="M1018" i="16" s="1"/>
  <c r="G1018" i="16"/>
  <c r="L1017" i="16"/>
  <c r="M1017" i="16" s="1"/>
  <c r="G1017" i="16"/>
  <c r="L1016" i="16"/>
  <c r="M1016" i="16" s="1"/>
  <c r="G1016" i="16"/>
  <c r="L1015" i="16"/>
  <c r="M1015" i="16" s="1"/>
  <c r="G1015" i="16"/>
  <c r="L1014" i="16"/>
  <c r="M1014" i="16" s="1"/>
  <c r="F1014" i="16"/>
  <c r="G1014" i="16" s="1"/>
  <c r="L968" i="16"/>
  <c r="M968" i="16" s="1"/>
  <c r="G968" i="16"/>
  <c r="L967" i="16"/>
  <c r="M967" i="16" s="1"/>
  <c r="G967" i="16"/>
  <c r="L966" i="16"/>
  <c r="M966" i="16" s="1"/>
  <c r="G966" i="16"/>
  <c r="L965" i="16"/>
  <c r="M965" i="16" s="1"/>
  <c r="G965" i="16"/>
  <c r="L964" i="16"/>
  <c r="M964" i="16" s="1"/>
  <c r="F964" i="16"/>
  <c r="G964" i="16" s="1"/>
  <c r="L918" i="16"/>
  <c r="M918" i="16" s="1"/>
  <c r="G918" i="16"/>
  <c r="L917" i="16"/>
  <c r="M917" i="16" s="1"/>
  <c r="G917" i="16"/>
  <c r="L916" i="16"/>
  <c r="M916" i="16" s="1"/>
  <c r="G916" i="16"/>
  <c r="L915" i="16"/>
  <c r="M915" i="16" s="1"/>
  <c r="G915" i="16"/>
  <c r="L914" i="16"/>
  <c r="M914" i="16" s="1"/>
  <c r="F914" i="16"/>
  <c r="G914" i="16" s="1"/>
  <c r="L868" i="16"/>
  <c r="M868" i="16" s="1"/>
  <c r="G868" i="16"/>
  <c r="L867" i="16"/>
  <c r="M867" i="16" s="1"/>
  <c r="G867" i="16"/>
  <c r="L866" i="16"/>
  <c r="M866" i="16" s="1"/>
  <c r="G866" i="16"/>
  <c r="L865" i="16"/>
  <c r="G865" i="16"/>
  <c r="L864" i="16"/>
  <c r="M864" i="16" s="1"/>
  <c r="F864" i="16"/>
  <c r="G864" i="16" s="1"/>
  <c r="L818" i="16"/>
  <c r="M818" i="16" s="1"/>
  <c r="G818" i="16"/>
  <c r="L817" i="16"/>
  <c r="M817" i="16" s="1"/>
  <c r="G817" i="16"/>
  <c r="L816" i="16"/>
  <c r="M816" i="16" s="1"/>
  <c r="G816" i="16"/>
  <c r="L815" i="16"/>
  <c r="M815" i="16" s="1"/>
  <c r="G815" i="16"/>
  <c r="L814" i="16"/>
  <c r="M814" i="16" s="1"/>
  <c r="F814" i="16"/>
  <c r="G814" i="16" s="1"/>
  <c r="L768" i="16"/>
  <c r="M768" i="16" s="1"/>
  <c r="G768" i="16"/>
  <c r="L767" i="16"/>
  <c r="M767" i="16" s="1"/>
  <c r="G767" i="16"/>
  <c r="L718" i="16"/>
  <c r="M718" i="16" s="1"/>
  <c r="G718" i="16"/>
  <c r="L717" i="16"/>
  <c r="M717" i="16" s="1"/>
  <c r="G717" i="16"/>
  <c r="L716" i="16"/>
  <c r="M716" i="16" s="1"/>
  <c r="G716" i="16"/>
  <c r="L715" i="16"/>
  <c r="M715" i="16" s="1"/>
  <c r="G715" i="16"/>
  <c r="L714" i="16"/>
  <c r="M714" i="16" s="1"/>
  <c r="F714" i="16"/>
  <c r="G714" i="16" s="1"/>
  <c r="L668" i="16"/>
  <c r="M668" i="16" s="1"/>
  <c r="G668" i="16"/>
  <c r="L666" i="16"/>
  <c r="M666" i="16" s="1"/>
  <c r="G666" i="16"/>
  <c r="L667" i="16"/>
  <c r="M667" i="16" s="1"/>
  <c r="G667" i="16"/>
  <c r="L665" i="16"/>
  <c r="M665" i="16" s="1"/>
  <c r="G665" i="16"/>
  <c r="L664" i="16"/>
  <c r="M664" i="16" s="1"/>
  <c r="F664" i="16"/>
  <c r="G664" i="16" s="1"/>
  <c r="L618" i="16"/>
  <c r="M618" i="16" s="1"/>
  <c r="G618" i="16"/>
  <c r="L617" i="16"/>
  <c r="M617" i="16" s="1"/>
  <c r="G617" i="16"/>
  <c r="L616" i="16"/>
  <c r="M616" i="16" s="1"/>
  <c r="G616" i="16"/>
  <c r="L615" i="16"/>
  <c r="M615" i="16" s="1"/>
  <c r="G615" i="16"/>
  <c r="L614" i="16"/>
  <c r="M614" i="16" s="1"/>
  <c r="F614" i="16"/>
  <c r="G614" i="16" s="1"/>
  <c r="L568" i="16"/>
  <c r="M568" i="16" s="1"/>
  <c r="G568" i="16"/>
  <c r="L567" i="16"/>
  <c r="M567" i="16" s="1"/>
  <c r="G567" i="16"/>
  <c r="L566" i="16"/>
  <c r="M566" i="16" s="1"/>
  <c r="G566" i="16"/>
  <c r="L565" i="16"/>
  <c r="M565" i="16" s="1"/>
  <c r="G565" i="16"/>
  <c r="L564" i="16"/>
  <c r="M564" i="16" s="1"/>
  <c r="F564" i="16"/>
  <c r="G564" i="16" s="1"/>
  <c r="L518" i="16"/>
  <c r="M518" i="16" s="1"/>
  <c r="G518" i="16"/>
  <c r="L517" i="16"/>
  <c r="M517" i="16" s="1"/>
  <c r="G517" i="16"/>
  <c r="L516" i="16"/>
  <c r="M516" i="16" s="1"/>
  <c r="G516" i="16"/>
  <c r="L515" i="16"/>
  <c r="M515" i="16" s="1"/>
  <c r="G515" i="16"/>
  <c r="L514" i="16"/>
  <c r="M514" i="16" s="1"/>
  <c r="F514" i="16"/>
  <c r="G514" i="16" s="1"/>
  <c r="L469" i="16"/>
  <c r="M469" i="16" s="1"/>
  <c r="G469" i="16"/>
  <c r="L468" i="16"/>
  <c r="M468" i="16" s="1"/>
  <c r="G468" i="16"/>
  <c r="L467" i="16"/>
  <c r="M467" i="16" s="1"/>
  <c r="G467" i="16"/>
  <c r="L466" i="16"/>
  <c r="M466" i="16" s="1"/>
  <c r="G466" i="16"/>
  <c r="L465" i="16"/>
  <c r="M465" i="16" s="1"/>
  <c r="F465" i="16"/>
  <c r="G465" i="16" s="1"/>
  <c r="L420" i="16"/>
  <c r="M420" i="16" s="1"/>
  <c r="G420" i="16"/>
  <c r="L418" i="16"/>
  <c r="M418" i="16" s="1"/>
  <c r="G418" i="16"/>
  <c r="L369" i="16"/>
  <c r="M369" i="16" s="1"/>
  <c r="G369" i="16"/>
  <c r="L368" i="16"/>
  <c r="M368" i="16" s="1"/>
  <c r="G368" i="16"/>
  <c r="L367" i="16"/>
  <c r="M367" i="16" s="1"/>
  <c r="G367" i="16"/>
  <c r="L366" i="16"/>
  <c r="M366" i="16" s="1"/>
  <c r="G366" i="16"/>
  <c r="L365" i="16"/>
  <c r="M365" i="16" s="1"/>
  <c r="F365" i="16"/>
  <c r="G365" i="16" s="1"/>
  <c r="L318" i="16"/>
  <c r="M318" i="16" s="1"/>
  <c r="G318" i="16"/>
  <c r="L317" i="16"/>
  <c r="M317" i="16" s="1"/>
  <c r="G317" i="16"/>
  <c r="L316" i="16"/>
  <c r="M316" i="16" s="1"/>
  <c r="G316" i="16"/>
  <c r="L315" i="16"/>
  <c r="M315" i="16" s="1"/>
  <c r="G315" i="16"/>
  <c r="L314" i="16"/>
  <c r="M314" i="16" s="1"/>
  <c r="F314" i="16"/>
  <c r="G314" i="16" s="1"/>
  <c r="L268" i="16"/>
  <c r="M268" i="16" s="1"/>
  <c r="G268" i="16"/>
  <c r="L267" i="16"/>
  <c r="M267" i="16" s="1"/>
  <c r="G267" i="16"/>
  <c r="L266" i="16"/>
  <c r="M266" i="16" s="1"/>
  <c r="G266" i="16"/>
  <c r="L265" i="16"/>
  <c r="M265" i="16" s="1"/>
  <c r="G265" i="16"/>
  <c r="L264" i="16"/>
  <c r="M264" i="16" s="1"/>
  <c r="F264" i="16"/>
  <c r="G264" i="16" s="1"/>
  <c r="L217" i="16"/>
  <c r="M217" i="16" s="1"/>
  <c r="G217" i="16"/>
  <c r="L216" i="16"/>
  <c r="M216" i="16" s="1"/>
  <c r="G216" i="16"/>
  <c r="L215" i="16"/>
  <c r="M215" i="16" s="1"/>
  <c r="G215" i="16"/>
  <c r="L214" i="16"/>
  <c r="M214" i="16" s="1"/>
  <c r="G214" i="16"/>
  <c r="L213" i="16"/>
  <c r="M213" i="16" s="1"/>
  <c r="F213" i="16"/>
  <c r="G213" i="16" s="1"/>
  <c r="L166" i="16"/>
  <c r="M166" i="16" s="1"/>
  <c r="G166" i="16"/>
  <c r="L165" i="16"/>
  <c r="M165" i="16" s="1"/>
  <c r="G165" i="16"/>
  <c r="L164" i="16"/>
  <c r="M164" i="16" s="1"/>
  <c r="G164" i="16"/>
  <c r="L163" i="16"/>
  <c r="M163" i="16" s="1"/>
  <c r="G163" i="16"/>
  <c r="L162" i="16"/>
  <c r="M162" i="16" s="1"/>
  <c r="F162" i="16"/>
  <c r="G162" i="16" s="1"/>
  <c r="L17" i="16"/>
  <c r="M17" i="16" s="1"/>
  <c r="G17" i="16"/>
  <c r="L16" i="16"/>
  <c r="M16" i="16" s="1"/>
  <c r="G16" i="16"/>
  <c r="BH43" i="13" l="1"/>
  <c r="BH42" i="13"/>
  <c r="BH41" i="13"/>
  <c r="BH40" i="13"/>
  <c r="BH39" i="13"/>
  <c r="BH38" i="13"/>
  <c r="BH37" i="13"/>
  <c r="BH36" i="13"/>
  <c r="BH35" i="13"/>
  <c r="BH34" i="13"/>
  <c r="BH33" i="13"/>
  <c r="BH32" i="13"/>
  <c r="BH31" i="13"/>
  <c r="BH30" i="13"/>
  <c r="BH29" i="13"/>
  <c r="BH28" i="13"/>
  <c r="BH27" i="13"/>
  <c r="BH26" i="13"/>
  <c r="BH25" i="13"/>
  <c r="BH24" i="13"/>
  <c r="BH23" i="13"/>
  <c r="BH22" i="13"/>
  <c r="BH21" i="13"/>
  <c r="BH20" i="13"/>
  <c r="BH19" i="13"/>
  <c r="BH18" i="13"/>
  <c r="BH17" i="13"/>
  <c r="BH16" i="13"/>
  <c r="BH15" i="13"/>
  <c r="BH14" i="13"/>
  <c r="BH13" i="13"/>
  <c r="BH12" i="13"/>
  <c r="BH11" i="13"/>
  <c r="BH10" i="13"/>
  <c r="BH9" i="13"/>
  <c r="BH8" i="13"/>
  <c r="BH7" i="13"/>
  <c r="AT43" i="13"/>
  <c r="AT42" i="13"/>
  <c r="AT41" i="13"/>
  <c r="AT40" i="13"/>
  <c r="AT39" i="13"/>
  <c r="AT38" i="13"/>
  <c r="AT37" i="13"/>
  <c r="AT36" i="13"/>
  <c r="AT35" i="13"/>
  <c r="AT34" i="13"/>
  <c r="AT33" i="13"/>
  <c r="AT32" i="13"/>
  <c r="AT31" i="13"/>
  <c r="AT30" i="13"/>
  <c r="AT29" i="13"/>
  <c r="AT28" i="13"/>
  <c r="AT27" i="13"/>
  <c r="AT26" i="13"/>
  <c r="AT25" i="13"/>
  <c r="AT24" i="13"/>
  <c r="AT23" i="13"/>
  <c r="AT22" i="13"/>
  <c r="AT21" i="13"/>
  <c r="AT20" i="13"/>
  <c r="AT19" i="13"/>
  <c r="AT18" i="13"/>
  <c r="AT17" i="13"/>
  <c r="AT16" i="13"/>
  <c r="AT15" i="13"/>
  <c r="AT14" i="13"/>
  <c r="AT13" i="13"/>
  <c r="AT12" i="13"/>
  <c r="AT11" i="13"/>
  <c r="AT10" i="13"/>
  <c r="AT9" i="13"/>
  <c r="AT8" i="13"/>
  <c r="AT7" i="13"/>
  <c r="AH43" i="13"/>
  <c r="AH42" i="13"/>
  <c r="AH41" i="13"/>
  <c r="AH40" i="13"/>
  <c r="AH39" i="13"/>
  <c r="AH38" i="13"/>
  <c r="AH37" i="13"/>
  <c r="AH36" i="13"/>
  <c r="AH35" i="13"/>
  <c r="AH34" i="13"/>
  <c r="AH33" i="13"/>
  <c r="AH32" i="13"/>
  <c r="AH31" i="13"/>
  <c r="AH30" i="13"/>
  <c r="AH29" i="13"/>
  <c r="AH28" i="13"/>
  <c r="AH27" i="13"/>
  <c r="AH26" i="13"/>
  <c r="AH25" i="13"/>
  <c r="AH24" i="13"/>
  <c r="AH23" i="13"/>
  <c r="AH22" i="13"/>
  <c r="AH21" i="13"/>
  <c r="AH20" i="13"/>
  <c r="AH19" i="13"/>
  <c r="AH18" i="13"/>
  <c r="AH17" i="13"/>
  <c r="AH16" i="13"/>
  <c r="AH15" i="13"/>
  <c r="AH14" i="13"/>
  <c r="AH13" i="13"/>
  <c r="AH12" i="13"/>
  <c r="AH11" i="13"/>
  <c r="AH10" i="13"/>
  <c r="AH9" i="13"/>
  <c r="AH8" i="13"/>
  <c r="AH7" i="13"/>
  <c r="T43" i="13"/>
  <c r="T42" i="13"/>
  <c r="T41" i="13"/>
  <c r="T40" i="13"/>
  <c r="T39" i="13"/>
  <c r="T38" i="13"/>
  <c r="T37" i="13"/>
  <c r="T36" i="13"/>
  <c r="T35" i="13"/>
  <c r="T34" i="13"/>
  <c r="T33" i="13"/>
  <c r="T32" i="13"/>
  <c r="T31" i="13"/>
  <c r="T30" i="13"/>
  <c r="T29" i="13"/>
  <c r="T28" i="13"/>
  <c r="T27" i="13"/>
  <c r="T26" i="13"/>
  <c r="T25" i="13"/>
  <c r="T24" i="13"/>
  <c r="T23" i="13"/>
  <c r="T22" i="13"/>
  <c r="T21" i="13"/>
  <c r="T20" i="13"/>
  <c r="T19" i="13"/>
  <c r="T18" i="13"/>
  <c r="T17" i="13"/>
  <c r="T16" i="13"/>
  <c r="T15" i="13"/>
  <c r="T14" i="13"/>
  <c r="T13" i="13"/>
  <c r="T12" i="13"/>
  <c r="T11" i="13"/>
  <c r="T10" i="13"/>
  <c r="T9" i="13"/>
  <c r="T8" i="13"/>
  <c r="T7" i="13"/>
  <c r="BM7" i="13" l="1"/>
  <c r="G9" i="13"/>
  <c r="G10" i="13"/>
  <c r="H10" i="13" s="1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8" i="13"/>
  <c r="G7" i="13"/>
  <c r="BU10" i="13" l="1"/>
  <c r="BU7" i="13"/>
  <c r="H7" i="13"/>
  <c r="BU37" i="13"/>
  <c r="H37" i="13"/>
  <c r="BU29" i="13"/>
  <c r="H29" i="13"/>
  <c r="BU21" i="13"/>
  <c r="H21" i="13"/>
  <c r="BU13" i="13"/>
  <c r="H13" i="13"/>
  <c r="BU8" i="13"/>
  <c r="H8" i="13"/>
  <c r="BU36" i="13"/>
  <c r="H36" i="13"/>
  <c r="BU28" i="13"/>
  <c r="H28" i="13"/>
  <c r="BU24" i="13"/>
  <c r="H24" i="13"/>
  <c r="BU16" i="13"/>
  <c r="H16" i="13"/>
  <c r="BU12" i="13"/>
  <c r="H12" i="13"/>
  <c r="BU43" i="13"/>
  <c r="H43" i="13"/>
  <c r="BU39" i="13"/>
  <c r="H39" i="13"/>
  <c r="BU35" i="13"/>
  <c r="H35" i="13"/>
  <c r="BU31" i="13"/>
  <c r="H31" i="13"/>
  <c r="BU27" i="13"/>
  <c r="H27" i="13"/>
  <c r="BU19" i="13"/>
  <c r="H19" i="13"/>
  <c r="BU15" i="13"/>
  <c r="H15" i="13"/>
  <c r="BU11" i="13"/>
  <c r="H11" i="13"/>
  <c r="BU42" i="13"/>
  <c r="H42" i="13"/>
  <c r="BU38" i="13"/>
  <c r="H38" i="13"/>
  <c r="BU34" i="13"/>
  <c r="H34" i="13"/>
  <c r="BU30" i="13"/>
  <c r="H30" i="13"/>
  <c r="BU26" i="13"/>
  <c r="H26" i="13"/>
  <c r="BU22" i="13"/>
  <c r="H22" i="13"/>
  <c r="BU18" i="13"/>
  <c r="H18" i="13"/>
  <c r="BU14" i="13"/>
  <c r="H14" i="13"/>
  <c r="BU41" i="13"/>
  <c r="H41" i="13"/>
  <c r="BU33" i="13"/>
  <c r="H33" i="13"/>
  <c r="BU25" i="13"/>
  <c r="H25" i="13"/>
  <c r="BU17" i="13"/>
  <c r="H17" i="13"/>
  <c r="BU9" i="13"/>
  <c r="H9" i="13"/>
  <c r="BU40" i="13"/>
  <c r="H40" i="13"/>
  <c r="BU32" i="13"/>
  <c r="H32" i="13"/>
  <c r="BU20" i="13"/>
  <c r="H20" i="13"/>
  <c r="BU23" i="13"/>
  <c r="H23" i="13"/>
  <c r="AY33" i="13"/>
  <c r="AZ33" i="13" s="1"/>
  <c r="AY34" i="13"/>
  <c r="AZ34" i="13" s="1"/>
  <c r="AY35" i="13"/>
  <c r="AZ35" i="13" s="1"/>
  <c r="AY36" i="13"/>
  <c r="AZ36" i="13" s="1"/>
  <c r="AY37" i="13"/>
  <c r="AZ37" i="13" s="1"/>
  <c r="AY38" i="13"/>
  <c r="AZ38" i="13" s="1"/>
  <c r="AY39" i="13"/>
  <c r="AZ39" i="13" s="1"/>
  <c r="AY40" i="13"/>
  <c r="AZ40" i="13" s="1"/>
  <c r="AY41" i="13"/>
  <c r="AZ41" i="13" s="1"/>
  <c r="AY42" i="13"/>
  <c r="AZ42" i="13" s="1"/>
  <c r="AY43" i="13"/>
  <c r="AZ43" i="13" s="1"/>
  <c r="AM33" i="13" l="1"/>
  <c r="AN33" i="13" s="1"/>
  <c r="AM34" i="13"/>
  <c r="AN34" i="13" s="1"/>
  <c r="AM35" i="13"/>
  <c r="AN35" i="13" s="1"/>
  <c r="AM36" i="13"/>
  <c r="AN36" i="13" s="1"/>
  <c r="AM37" i="13"/>
  <c r="AN37" i="13" s="1"/>
  <c r="AM38" i="13"/>
  <c r="AN38" i="13" s="1"/>
  <c r="AM39" i="13"/>
  <c r="AN39" i="13" s="1"/>
  <c r="AM40" i="13"/>
  <c r="AN40" i="13" s="1"/>
  <c r="AM41" i="13"/>
  <c r="AN41" i="13" s="1"/>
  <c r="AM42" i="13"/>
  <c r="AN42" i="13" s="1"/>
  <c r="AM43" i="13"/>
  <c r="AN43" i="13" s="1"/>
  <c r="AM32" i="13"/>
  <c r="AN32" i="13" s="1"/>
  <c r="AM31" i="13"/>
  <c r="AN31" i="13" s="1"/>
  <c r="AM30" i="13"/>
  <c r="AN30" i="13" s="1"/>
  <c r="AM9" i="13"/>
  <c r="Y34" i="13"/>
  <c r="Z34" i="13" s="1"/>
  <c r="Y35" i="13"/>
  <c r="Z35" i="13" s="1"/>
  <c r="Y36" i="13"/>
  <c r="Z36" i="13" s="1"/>
  <c r="Y37" i="13"/>
  <c r="Z37" i="13" s="1"/>
  <c r="Y38" i="13"/>
  <c r="Z38" i="13" s="1"/>
  <c r="Y39" i="13"/>
  <c r="Z39" i="13" s="1"/>
  <c r="Y40" i="13"/>
  <c r="Z40" i="13" s="1"/>
  <c r="Y41" i="13"/>
  <c r="Z41" i="13" s="1"/>
  <c r="Y42" i="13"/>
  <c r="Z42" i="13" s="1"/>
  <c r="Y43" i="13"/>
  <c r="Z43" i="13" s="1"/>
  <c r="Y33" i="13"/>
  <c r="Z33" i="13" s="1"/>
  <c r="Y32" i="13"/>
  <c r="Z32" i="13" s="1"/>
  <c r="Y31" i="13"/>
  <c r="Z31" i="13" s="1"/>
  <c r="Y30" i="13"/>
  <c r="Z30" i="13" s="1"/>
  <c r="AY32" i="13" l="1"/>
  <c r="AY31" i="13"/>
  <c r="AZ31" i="13" s="1"/>
  <c r="AY30" i="13"/>
  <c r="AZ30" i="13" s="1"/>
  <c r="M30" i="13"/>
  <c r="N30" i="13" s="1"/>
  <c r="M31" i="13"/>
  <c r="M32" i="13"/>
  <c r="N32" i="13" s="1"/>
  <c r="M33" i="13"/>
  <c r="N33" i="13" s="1"/>
  <c r="M34" i="13"/>
  <c r="N34" i="13" s="1"/>
  <c r="M35" i="13"/>
  <c r="M36" i="13"/>
  <c r="N36" i="13" s="1"/>
  <c r="M37" i="13"/>
  <c r="N37" i="13" s="1"/>
  <c r="M38" i="13"/>
  <c r="N38" i="13" s="1"/>
  <c r="M39" i="13"/>
  <c r="M40" i="13"/>
  <c r="N40" i="13" s="1"/>
  <c r="M41" i="13"/>
  <c r="N41" i="13" s="1"/>
  <c r="M42" i="13"/>
  <c r="N42" i="13" s="1"/>
  <c r="M43" i="13"/>
  <c r="BM39" i="13"/>
  <c r="BN39" i="13" s="1"/>
  <c r="BM40" i="13"/>
  <c r="BN40" i="13" s="1"/>
  <c r="BM41" i="13"/>
  <c r="BN41" i="13" s="1"/>
  <c r="BM42" i="13"/>
  <c r="BN42" i="13" s="1"/>
  <c r="BM43" i="13"/>
  <c r="BN43" i="13" s="1"/>
  <c r="BM30" i="13"/>
  <c r="BN30" i="13" s="1"/>
  <c r="BM31" i="13"/>
  <c r="BN31" i="13" s="1"/>
  <c r="BM32" i="13"/>
  <c r="BN32" i="13" s="1"/>
  <c r="BM33" i="13"/>
  <c r="BN33" i="13" s="1"/>
  <c r="BM34" i="13"/>
  <c r="BN34" i="13" s="1"/>
  <c r="BM35" i="13"/>
  <c r="BN35" i="13" s="1"/>
  <c r="BM36" i="13"/>
  <c r="BN36" i="13" s="1"/>
  <c r="BM37" i="13"/>
  <c r="BN37" i="13" s="1"/>
  <c r="BM38" i="13"/>
  <c r="BN38" i="13" s="1"/>
  <c r="L6" i="17"/>
  <c r="L7" i="17"/>
  <c r="L8" i="17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35" i="17"/>
  <c r="L36" i="17"/>
  <c r="L37" i="17"/>
  <c r="L38" i="17"/>
  <c r="L39" i="17"/>
  <c r="L40" i="17"/>
  <c r="L41" i="17"/>
  <c r="L5" i="17"/>
  <c r="M11" i="17"/>
  <c r="N8" i="17"/>
  <c r="Q6" i="17"/>
  <c r="Q7" i="17"/>
  <c r="Q8" i="17"/>
  <c r="Q9" i="17"/>
  <c r="Q10" i="17"/>
  <c r="Q11" i="17"/>
  <c r="Q12" i="17"/>
  <c r="Q13" i="17"/>
  <c r="Q14" i="17"/>
  <c r="Q15" i="17"/>
  <c r="Q16" i="17"/>
  <c r="Q17" i="17"/>
  <c r="Q18" i="17"/>
  <c r="Q19" i="17"/>
  <c r="Q20" i="17"/>
  <c r="Q21" i="17"/>
  <c r="Q22" i="17"/>
  <c r="Q23" i="17"/>
  <c r="Q24" i="17"/>
  <c r="Q25" i="17"/>
  <c r="Q26" i="17"/>
  <c r="Q27" i="17"/>
  <c r="Q28" i="17"/>
  <c r="Q29" i="17"/>
  <c r="Q30" i="17"/>
  <c r="Q31" i="17"/>
  <c r="Q32" i="17"/>
  <c r="Q33" i="17"/>
  <c r="Q34" i="17"/>
  <c r="Q35" i="17"/>
  <c r="Q36" i="17"/>
  <c r="Q37" i="17"/>
  <c r="Q38" i="17"/>
  <c r="Q39" i="17"/>
  <c r="Q40" i="17"/>
  <c r="Q41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N6" i="17"/>
  <c r="N7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M6" i="17"/>
  <c r="M7" i="17"/>
  <c r="M8" i="17"/>
  <c r="M9" i="17"/>
  <c r="M10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35" i="17"/>
  <c r="M36" i="17"/>
  <c r="M37" i="17"/>
  <c r="M38" i="17"/>
  <c r="M39" i="17"/>
  <c r="M40" i="17"/>
  <c r="M41" i="17"/>
  <c r="Q5" i="17"/>
  <c r="P5" i="17"/>
  <c r="O5" i="17"/>
  <c r="N5" i="17"/>
  <c r="M5" i="17"/>
  <c r="D7" i="10"/>
  <c r="D22" i="10"/>
  <c r="H8" i="10"/>
  <c r="H9" i="10"/>
  <c r="H10" i="10"/>
  <c r="H11" i="10"/>
  <c r="H12" i="10"/>
  <c r="H13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M1972" i="16"/>
  <c r="M1971" i="16"/>
  <c r="D1971" i="16"/>
  <c r="M1970" i="16"/>
  <c r="D1970" i="16"/>
  <c r="G1970" i="16" s="1"/>
  <c r="L1970" i="16" s="1"/>
  <c r="M1922" i="16"/>
  <c r="M1921" i="16"/>
  <c r="D1921" i="16"/>
  <c r="M1920" i="16"/>
  <c r="D1920" i="16"/>
  <c r="G1920" i="16" s="1"/>
  <c r="L1920" i="16" s="1"/>
  <c r="M1873" i="16"/>
  <c r="M1872" i="16"/>
  <c r="D1872" i="16"/>
  <c r="M1871" i="16"/>
  <c r="D1871" i="16"/>
  <c r="G1871" i="16" s="1"/>
  <c r="L1871" i="16" s="1"/>
  <c r="M1823" i="16"/>
  <c r="M1822" i="16"/>
  <c r="D1822" i="16"/>
  <c r="G1822" i="16" s="1"/>
  <c r="L1822" i="16" s="1"/>
  <c r="M1821" i="16"/>
  <c r="D1821" i="16"/>
  <c r="M1773" i="16"/>
  <c r="M1772" i="16"/>
  <c r="D1772" i="16"/>
  <c r="G1772" i="16" s="1"/>
  <c r="L1772" i="16" s="1"/>
  <c r="M1771" i="16"/>
  <c r="D1771" i="16"/>
  <c r="M1723" i="16"/>
  <c r="M1722" i="16"/>
  <c r="D1722" i="16"/>
  <c r="G1722" i="16" s="1"/>
  <c r="L1722" i="16" s="1"/>
  <c r="M1721" i="16"/>
  <c r="D1721" i="16"/>
  <c r="M1674" i="16"/>
  <c r="M1673" i="16"/>
  <c r="D1673" i="16"/>
  <c r="G1673" i="16" s="1"/>
  <c r="L1673" i="16" s="1"/>
  <c r="M1672" i="16"/>
  <c r="D1672" i="16"/>
  <c r="M1624" i="16"/>
  <c r="M1623" i="16"/>
  <c r="D1623" i="16"/>
  <c r="G1623" i="16" s="1"/>
  <c r="L1623" i="16" s="1"/>
  <c r="M1622" i="16"/>
  <c r="D1622" i="16"/>
  <c r="M1574" i="16"/>
  <c r="M1573" i="16"/>
  <c r="D1573" i="16"/>
  <c r="G1573" i="16" s="1"/>
  <c r="L1573" i="16" s="1"/>
  <c r="M1572" i="16"/>
  <c r="D1572" i="16"/>
  <c r="M1524" i="16"/>
  <c r="M1523" i="16"/>
  <c r="D1523" i="16"/>
  <c r="G1523" i="16" s="1"/>
  <c r="L1523" i="16" s="1"/>
  <c r="M1522" i="16"/>
  <c r="D1522" i="16"/>
  <c r="C1524" i="16" s="1"/>
  <c r="I1524" i="16" s="1"/>
  <c r="L1524" i="16" s="1"/>
  <c r="M1474" i="16"/>
  <c r="M1473" i="16"/>
  <c r="D1473" i="16"/>
  <c r="G1473" i="16" s="1"/>
  <c r="L1473" i="16" s="1"/>
  <c r="M1472" i="16"/>
  <c r="D1472" i="16"/>
  <c r="M1424" i="16"/>
  <c r="M1423" i="16"/>
  <c r="D1423" i="16"/>
  <c r="G1423" i="16" s="1"/>
  <c r="L1423" i="16" s="1"/>
  <c r="M1422" i="16"/>
  <c r="D1422" i="16"/>
  <c r="M1374" i="16"/>
  <c r="M1373" i="16"/>
  <c r="D1373" i="16"/>
  <c r="G1373" i="16" s="1"/>
  <c r="L1373" i="16" s="1"/>
  <c r="M1372" i="16"/>
  <c r="D1372" i="16"/>
  <c r="M1324" i="16"/>
  <c r="M1323" i="16"/>
  <c r="D1323" i="16"/>
  <c r="G1323" i="16" s="1"/>
  <c r="L1323" i="16" s="1"/>
  <c r="M1322" i="16"/>
  <c r="D1322" i="16"/>
  <c r="G1322" i="16" s="1"/>
  <c r="L1322" i="16" s="1"/>
  <c r="M1274" i="16"/>
  <c r="M1273" i="16"/>
  <c r="D1273" i="16"/>
  <c r="G1273" i="16" s="1"/>
  <c r="L1273" i="16" s="1"/>
  <c r="M1272" i="16"/>
  <c r="D1272" i="16"/>
  <c r="G1272" i="16" s="1"/>
  <c r="L1272" i="16" s="1"/>
  <c r="M1225" i="16"/>
  <c r="M1224" i="16"/>
  <c r="D1224" i="16"/>
  <c r="G1224" i="16" s="1"/>
  <c r="L1224" i="16" s="1"/>
  <c r="M1223" i="16"/>
  <c r="D1223" i="16"/>
  <c r="G1223" i="16" s="1"/>
  <c r="L1223" i="16" s="1"/>
  <c r="M1176" i="16"/>
  <c r="M1175" i="16"/>
  <c r="D1175" i="16"/>
  <c r="G1175" i="16" s="1"/>
  <c r="L1175" i="16" s="1"/>
  <c r="M1174" i="16"/>
  <c r="D1174" i="16"/>
  <c r="M1126" i="16"/>
  <c r="M1125" i="16"/>
  <c r="D1125" i="16"/>
  <c r="G1125" i="16" s="1"/>
  <c r="L1125" i="16" s="1"/>
  <c r="M1124" i="16"/>
  <c r="D1124" i="16"/>
  <c r="G1124" i="16" s="1"/>
  <c r="L1124" i="16" s="1"/>
  <c r="M1074" i="16"/>
  <c r="M1073" i="16"/>
  <c r="D1073" i="16"/>
  <c r="G1073" i="16" s="1"/>
  <c r="L1073" i="16" s="1"/>
  <c r="M1072" i="16"/>
  <c r="D1072" i="16"/>
  <c r="G1072" i="16" s="1"/>
  <c r="L1072" i="16" s="1"/>
  <c r="M1024" i="16"/>
  <c r="M1023" i="16"/>
  <c r="D1023" i="16"/>
  <c r="G1023" i="16" s="1"/>
  <c r="L1023" i="16" s="1"/>
  <c r="M1022" i="16"/>
  <c r="D1022" i="16"/>
  <c r="G1022" i="16" s="1"/>
  <c r="L1022" i="16" s="1"/>
  <c r="M974" i="16"/>
  <c r="M973" i="16"/>
  <c r="D973" i="16"/>
  <c r="G973" i="16" s="1"/>
  <c r="L973" i="16" s="1"/>
  <c r="M972" i="16"/>
  <c r="D972" i="16"/>
  <c r="G972" i="16" s="1"/>
  <c r="L972" i="16" s="1"/>
  <c r="M924" i="16"/>
  <c r="M923" i="16"/>
  <c r="D923" i="16"/>
  <c r="G923" i="16" s="1"/>
  <c r="L923" i="16" s="1"/>
  <c r="M922" i="16"/>
  <c r="D922" i="16"/>
  <c r="G922" i="16" s="1"/>
  <c r="L922" i="16" s="1"/>
  <c r="M874" i="16"/>
  <c r="M873" i="16"/>
  <c r="D873" i="16"/>
  <c r="G873" i="16" s="1"/>
  <c r="L873" i="16" s="1"/>
  <c r="M872" i="16"/>
  <c r="D872" i="16"/>
  <c r="G872" i="16" s="1"/>
  <c r="L872" i="16" s="1"/>
  <c r="M824" i="16"/>
  <c r="M823" i="16"/>
  <c r="D823" i="16"/>
  <c r="G823" i="16" s="1"/>
  <c r="L823" i="16" s="1"/>
  <c r="M822" i="16"/>
  <c r="D822" i="16"/>
  <c r="G822" i="16" s="1"/>
  <c r="L822" i="16" s="1"/>
  <c r="M774" i="16"/>
  <c r="M773" i="16"/>
  <c r="D773" i="16"/>
  <c r="G773" i="16" s="1"/>
  <c r="L773" i="16" s="1"/>
  <c r="M772" i="16"/>
  <c r="D772" i="16"/>
  <c r="G772" i="16" s="1"/>
  <c r="L772" i="16" s="1"/>
  <c r="M724" i="16"/>
  <c r="M723" i="16"/>
  <c r="D723" i="16"/>
  <c r="G723" i="16" s="1"/>
  <c r="L723" i="16" s="1"/>
  <c r="M722" i="16"/>
  <c r="D722" i="16"/>
  <c r="G722" i="16" s="1"/>
  <c r="L722" i="16" s="1"/>
  <c r="M674" i="16"/>
  <c r="M673" i="16"/>
  <c r="D673" i="16"/>
  <c r="G673" i="16" s="1"/>
  <c r="L673" i="16" s="1"/>
  <c r="M672" i="16"/>
  <c r="D672" i="16"/>
  <c r="G672" i="16" s="1"/>
  <c r="L672" i="16" s="1"/>
  <c r="M624" i="16"/>
  <c r="M623" i="16"/>
  <c r="D623" i="16"/>
  <c r="G623" i="16" s="1"/>
  <c r="L623" i="16" s="1"/>
  <c r="M622" i="16"/>
  <c r="D622" i="16"/>
  <c r="M574" i="16"/>
  <c r="M573" i="16"/>
  <c r="D573" i="16"/>
  <c r="G573" i="16" s="1"/>
  <c r="L573" i="16" s="1"/>
  <c r="M572" i="16"/>
  <c r="D572" i="16"/>
  <c r="M524" i="16"/>
  <c r="M523" i="16"/>
  <c r="D523" i="16"/>
  <c r="G523" i="16" s="1"/>
  <c r="L523" i="16" s="1"/>
  <c r="M522" i="16"/>
  <c r="D522" i="16"/>
  <c r="M475" i="16"/>
  <c r="M474" i="16"/>
  <c r="D474" i="16"/>
  <c r="G474" i="16" s="1"/>
  <c r="L474" i="16" s="1"/>
  <c r="M473" i="16"/>
  <c r="D473" i="16"/>
  <c r="M426" i="16"/>
  <c r="M425" i="16"/>
  <c r="D425" i="16"/>
  <c r="G425" i="16" s="1"/>
  <c r="L425" i="16" s="1"/>
  <c r="M424" i="16"/>
  <c r="D424" i="16"/>
  <c r="M375" i="16"/>
  <c r="M374" i="16"/>
  <c r="D374" i="16"/>
  <c r="G374" i="16" s="1"/>
  <c r="L374" i="16" s="1"/>
  <c r="M373" i="16"/>
  <c r="D373" i="16"/>
  <c r="M324" i="16"/>
  <c r="M323" i="16"/>
  <c r="D323" i="16"/>
  <c r="G323" i="16" s="1"/>
  <c r="L323" i="16" s="1"/>
  <c r="M322" i="16"/>
  <c r="D322" i="16"/>
  <c r="M274" i="16"/>
  <c r="M273" i="16"/>
  <c r="D273" i="16"/>
  <c r="G273" i="16" s="1"/>
  <c r="L273" i="16" s="1"/>
  <c r="M272" i="16"/>
  <c r="D272" i="16"/>
  <c r="D222" i="16"/>
  <c r="G222" i="16" s="1"/>
  <c r="L222" i="16" s="1"/>
  <c r="D221" i="16"/>
  <c r="D171" i="16"/>
  <c r="G171" i="16" s="1"/>
  <c r="L171" i="16" s="1"/>
  <c r="D170" i="16"/>
  <c r="D121" i="16"/>
  <c r="C122" i="16" s="1"/>
  <c r="L122" i="16" s="1"/>
  <c r="M72" i="16"/>
  <c r="M71" i="16"/>
  <c r="D71" i="16"/>
  <c r="G71" i="16" s="1"/>
  <c r="L71" i="16" s="1"/>
  <c r="M70" i="16"/>
  <c r="D70" i="16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7" i="10"/>
  <c r="J38" i="10"/>
  <c r="J39" i="10"/>
  <c r="J40" i="10"/>
  <c r="J41" i="10"/>
  <c r="J42" i="10"/>
  <c r="J43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J7" i="10"/>
  <c r="H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7" i="10"/>
  <c r="C172" i="16" l="1"/>
  <c r="I172" i="16" s="1"/>
  <c r="L172" i="16" s="1"/>
  <c r="C375" i="16"/>
  <c r="I375" i="16" s="1"/>
  <c r="L375" i="16" s="1"/>
  <c r="C1873" i="16"/>
  <c r="I1873" i="16" s="1"/>
  <c r="L1873" i="16" s="1"/>
  <c r="L121" i="16"/>
  <c r="C223" i="16"/>
  <c r="I223" i="16" s="1"/>
  <c r="L223" i="16" s="1"/>
  <c r="C426" i="16"/>
  <c r="I426" i="16" s="1"/>
  <c r="L426" i="16" s="1"/>
  <c r="C1424" i="16"/>
  <c r="I1424" i="16" s="1"/>
  <c r="L1424" i="16" s="1"/>
  <c r="C1922" i="16"/>
  <c r="I1922" i="16" s="1"/>
  <c r="L1922" i="16" s="1"/>
  <c r="C1823" i="16"/>
  <c r="I1823" i="16" s="1"/>
  <c r="L1823" i="16" s="1"/>
  <c r="C1723" i="16"/>
  <c r="I1723" i="16" s="1"/>
  <c r="L1723" i="16" s="1"/>
  <c r="C1624" i="16"/>
  <c r="I1624" i="16" s="1"/>
  <c r="L1624" i="16" s="1"/>
  <c r="C574" i="16"/>
  <c r="I574" i="16" s="1"/>
  <c r="L574" i="16" s="1"/>
  <c r="C72" i="16"/>
  <c r="I72" i="16" s="1"/>
  <c r="L72" i="16" s="1"/>
  <c r="BV43" i="13"/>
  <c r="BW43" i="13" s="1"/>
  <c r="BX43" i="13" s="1"/>
  <c r="BY43" i="13" s="1"/>
  <c r="N43" i="13"/>
  <c r="BV39" i="13"/>
  <c r="BW39" i="13" s="1"/>
  <c r="BX39" i="13" s="1"/>
  <c r="BY39" i="13" s="1"/>
  <c r="N39" i="13"/>
  <c r="BV35" i="13"/>
  <c r="BW35" i="13" s="1"/>
  <c r="BX35" i="13" s="1"/>
  <c r="BY35" i="13" s="1"/>
  <c r="N35" i="13"/>
  <c r="BV31" i="13"/>
  <c r="BW31" i="13" s="1"/>
  <c r="BX31" i="13" s="1"/>
  <c r="BY31" i="13" s="1"/>
  <c r="N31" i="13"/>
  <c r="BV41" i="13"/>
  <c r="BW41" i="13" s="1"/>
  <c r="BX41" i="13" s="1"/>
  <c r="BY41" i="13" s="1"/>
  <c r="BV37" i="13"/>
  <c r="BW37" i="13" s="1"/>
  <c r="BX37" i="13" s="1"/>
  <c r="BY37" i="13" s="1"/>
  <c r="BV33" i="13"/>
  <c r="BW33" i="13" s="1"/>
  <c r="BX33" i="13" s="1"/>
  <c r="BY33" i="13" s="1"/>
  <c r="BV40" i="13"/>
  <c r="BW40" i="13" s="1"/>
  <c r="BX40" i="13" s="1"/>
  <c r="BY40" i="13" s="1"/>
  <c r="BV36" i="13"/>
  <c r="BW36" i="13" s="1"/>
  <c r="BX36" i="13" s="1"/>
  <c r="BY36" i="13" s="1"/>
  <c r="BV32" i="13"/>
  <c r="BW32" i="13" s="1"/>
  <c r="BX32" i="13" s="1"/>
  <c r="BY32" i="13" s="1"/>
  <c r="BV42" i="13"/>
  <c r="BW42" i="13" s="1"/>
  <c r="BX42" i="13" s="1"/>
  <c r="BY42" i="13" s="1"/>
  <c r="BV38" i="13"/>
  <c r="BW38" i="13" s="1"/>
  <c r="BX38" i="13" s="1"/>
  <c r="BY38" i="13" s="1"/>
  <c r="BV34" i="13"/>
  <c r="BW34" i="13" s="1"/>
  <c r="BX34" i="13" s="1"/>
  <c r="BY34" i="13" s="1"/>
  <c r="BV30" i="13"/>
  <c r="BW30" i="13" s="1"/>
  <c r="BX30" i="13" s="1"/>
  <c r="BY30" i="13" s="1"/>
  <c r="AZ32" i="13"/>
  <c r="C1176" i="16"/>
  <c r="I1176" i="16" s="1"/>
  <c r="L1176" i="16" s="1"/>
  <c r="C1972" i="16"/>
  <c r="I1972" i="16" s="1"/>
  <c r="L1972" i="16" s="1"/>
  <c r="C1474" i="16"/>
  <c r="I1474" i="16" s="1"/>
  <c r="L1474" i="16" s="1"/>
  <c r="C1574" i="16"/>
  <c r="I1574" i="16" s="1"/>
  <c r="L1574" i="16" s="1"/>
  <c r="C1674" i="16"/>
  <c r="I1674" i="16" s="1"/>
  <c r="L1674" i="16" s="1"/>
  <c r="C1773" i="16"/>
  <c r="I1773" i="16" s="1"/>
  <c r="L1773" i="16" s="1"/>
  <c r="C274" i="16"/>
  <c r="I274" i="16" s="1"/>
  <c r="L274" i="16" s="1"/>
  <c r="C475" i="16"/>
  <c r="I475" i="16" s="1"/>
  <c r="L475" i="16" s="1"/>
  <c r="C624" i="16"/>
  <c r="I624" i="16" s="1"/>
  <c r="L624" i="16" s="1"/>
  <c r="G1422" i="16"/>
  <c r="L1422" i="16" s="1"/>
  <c r="G1472" i="16"/>
  <c r="L1472" i="16" s="1"/>
  <c r="G1522" i="16"/>
  <c r="L1522" i="16" s="1"/>
  <c r="G1572" i="16"/>
  <c r="L1572" i="16" s="1"/>
  <c r="G1622" i="16"/>
  <c r="L1622" i="16" s="1"/>
  <c r="G1672" i="16"/>
  <c r="L1672" i="16" s="1"/>
  <c r="G1721" i="16"/>
  <c r="L1721" i="16" s="1"/>
  <c r="G1771" i="16"/>
  <c r="L1771" i="16" s="1"/>
  <c r="G1872" i="16"/>
  <c r="L1872" i="16" s="1"/>
  <c r="G1921" i="16"/>
  <c r="L1921" i="16" s="1"/>
  <c r="G1971" i="16"/>
  <c r="L1971" i="16" s="1"/>
  <c r="C324" i="16"/>
  <c r="I324" i="16" s="1"/>
  <c r="L324" i="16" s="1"/>
  <c r="C524" i="16"/>
  <c r="I524" i="16" s="1"/>
  <c r="L524" i="16" s="1"/>
  <c r="C974" i="16"/>
  <c r="I974" i="16" s="1"/>
  <c r="L974" i="16" s="1"/>
  <c r="C1374" i="16"/>
  <c r="I1374" i="16" s="1"/>
  <c r="L1374" i="16" s="1"/>
  <c r="G1372" i="16"/>
  <c r="L1372" i="16" s="1"/>
  <c r="C1324" i="16"/>
  <c r="I1324" i="16" s="1"/>
  <c r="L1324" i="16" s="1"/>
  <c r="C1274" i="16"/>
  <c r="I1274" i="16" s="1"/>
  <c r="L1274" i="16" s="1"/>
  <c r="C1225" i="16"/>
  <c r="I1225" i="16" s="1"/>
  <c r="L1225" i="16" s="1"/>
  <c r="C1126" i="16"/>
  <c r="I1126" i="16" s="1"/>
  <c r="L1126" i="16" s="1"/>
  <c r="C1074" i="16"/>
  <c r="I1074" i="16" s="1"/>
  <c r="L1074" i="16" s="1"/>
  <c r="C1024" i="16"/>
  <c r="I1024" i="16" s="1"/>
  <c r="L1024" i="16" s="1"/>
  <c r="C924" i="16"/>
  <c r="I924" i="16" s="1"/>
  <c r="L924" i="16" s="1"/>
  <c r="C874" i="16"/>
  <c r="I874" i="16" s="1"/>
  <c r="L874" i="16" s="1"/>
  <c r="C824" i="16"/>
  <c r="I824" i="16" s="1"/>
  <c r="L824" i="16" s="1"/>
  <c r="C774" i="16"/>
  <c r="I774" i="16" s="1"/>
  <c r="L774" i="16" s="1"/>
  <c r="C724" i="16"/>
  <c r="I724" i="16" s="1"/>
  <c r="L724" i="16" s="1"/>
  <c r="C674" i="16"/>
  <c r="I674" i="16" s="1"/>
  <c r="L674" i="16" s="1"/>
  <c r="G572" i="16"/>
  <c r="L572" i="16" s="1"/>
  <c r="G1821" i="16"/>
  <c r="L1821" i="16" s="1"/>
  <c r="G1174" i="16"/>
  <c r="L1174" i="16" s="1"/>
  <c r="G622" i="16"/>
  <c r="L622" i="16" s="1"/>
  <c r="G522" i="16"/>
  <c r="L522" i="16" s="1"/>
  <c r="G473" i="16"/>
  <c r="L473" i="16" s="1"/>
  <c r="G424" i="16"/>
  <c r="L424" i="16" s="1"/>
  <c r="G373" i="16"/>
  <c r="L373" i="16" s="1"/>
  <c r="G322" i="16"/>
  <c r="L322" i="16" s="1"/>
  <c r="G272" i="16"/>
  <c r="L272" i="16" s="1"/>
  <c r="G221" i="16"/>
  <c r="L221" i="16" s="1"/>
  <c r="G170" i="16"/>
  <c r="L170" i="16" s="1"/>
  <c r="G70" i="16"/>
  <c r="L70" i="16" s="1"/>
  <c r="M23" i="16"/>
  <c r="M22" i="16"/>
  <c r="D22" i="16"/>
  <c r="G22" i="16" s="1"/>
  <c r="L22" i="16" s="1"/>
  <c r="M21" i="16"/>
  <c r="D21" i="16"/>
  <c r="G21" i="16" s="1"/>
  <c r="L21" i="16" s="1"/>
  <c r="BM29" i="13"/>
  <c r="BN29" i="13" s="1"/>
  <c r="AY29" i="13"/>
  <c r="AZ29" i="13" s="1"/>
  <c r="AM29" i="13"/>
  <c r="AN29" i="13" s="1"/>
  <c r="Y29" i="13"/>
  <c r="Z29" i="13" s="1"/>
  <c r="M29" i="13"/>
  <c r="N29" i="13" s="1"/>
  <c r="BM28" i="13"/>
  <c r="BN28" i="13" s="1"/>
  <c r="AY28" i="13"/>
  <c r="AZ28" i="13" s="1"/>
  <c r="AM28" i="13"/>
  <c r="AN28" i="13" s="1"/>
  <c r="Y28" i="13"/>
  <c r="Z28" i="13" s="1"/>
  <c r="M28" i="13"/>
  <c r="N28" i="13" s="1"/>
  <c r="BM27" i="13"/>
  <c r="BN27" i="13" s="1"/>
  <c r="AY27" i="13"/>
  <c r="AZ27" i="13" s="1"/>
  <c r="AM27" i="13"/>
  <c r="AN27" i="13" s="1"/>
  <c r="Y27" i="13"/>
  <c r="Z27" i="13" s="1"/>
  <c r="M27" i="13"/>
  <c r="BM26" i="13"/>
  <c r="BN26" i="13" s="1"/>
  <c r="AY26" i="13"/>
  <c r="AZ26" i="13" s="1"/>
  <c r="AM26" i="13"/>
  <c r="AN26" i="13" s="1"/>
  <c r="Y26" i="13"/>
  <c r="Z26" i="13" s="1"/>
  <c r="M26" i="13"/>
  <c r="BM25" i="13"/>
  <c r="BN25" i="13" s="1"/>
  <c r="AY25" i="13"/>
  <c r="AZ25" i="13" s="1"/>
  <c r="AM25" i="13"/>
  <c r="AN25" i="13" s="1"/>
  <c r="Y25" i="13"/>
  <c r="Z25" i="13" s="1"/>
  <c r="M25" i="13"/>
  <c r="BM24" i="13"/>
  <c r="BN24" i="13" s="1"/>
  <c r="AY24" i="13"/>
  <c r="AZ24" i="13" s="1"/>
  <c r="AM24" i="13"/>
  <c r="AN24" i="13" s="1"/>
  <c r="Y24" i="13"/>
  <c r="Z24" i="13" s="1"/>
  <c r="M24" i="13"/>
  <c r="BM23" i="13"/>
  <c r="BN23" i="13" s="1"/>
  <c r="AY23" i="13"/>
  <c r="AZ23" i="13" s="1"/>
  <c r="AM23" i="13"/>
  <c r="AN23" i="13" s="1"/>
  <c r="Y23" i="13"/>
  <c r="Z23" i="13" s="1"/>
  <c r="M23" i="13"/>
  <c r="BM22" i="13"/>
  <c r="BN22" i="13" s="1"/>
  <c r="AY22" i="13"/>
  <c r="AZ22" i="13" s="1"/>
  <c r="AM22" i="13"/>
  <c r="AN22" i="13" s="1"/>
  <c r="Y22" i="13"/>
  <c r="Z22" i="13" s="1"/>
  <c r="M22" i="13"/>
  <c r="BM21" i="13"/>
  <c r="BN21" i="13" s="1"/>
  <c r="AY21" i="13"/>
  <c r="AZ21" i="13" s="1"/>
  <c r="AM21" i="13"/>
  <c r="AN21" i="13" s="1"/>
  <c r="Y21" i="13"/>
  <c r="Z21" i="13" s="1"/>
  <c r="M21" i="13"/>
  <c r="BM20" i="13"/>
  <c r="BN20" i="13" s="1"/>
  <c r="AY20" i="13"/>
  <c r="AZ20" i="13" s="1"/>
  <c r="AM20" i="13"/>
  <c r="AN20" i="13" s="1"/>
  <c r="Y20" i="13"/>
  <c r="Z20" i="13" s="1"/>
  <c r="M20" i="13"/>
  <c r="BM19" i="13"/>
  <c r="BN19" i="13" s="1"/>
  <c r="AY19" i="13"/>
  <c r="AZ19" i="13" s="1"/>
  <c r="AM19" i="13"/>
  <c r="AN19" i="13" s="1"/>
  <c r="Y19" i="13"/>
  <c r="Z19" i="13" s="1"/>
  <c r="M19" i="13"/>
  <c r="BM18" i="13"/>
  <c r="BN18" i="13" s="1"/>
  <c r="AY18" i="13"/>
  <c r="AZ18" i="13" s="1"/>
  <c r="AM18" i="13"/>
  <c r="AN18" i="13" s="1"/>
  <c r="Y18" i="13"/>
  <c r="Z18" i="13" s="1"/>
  <c r="M18" i="13"/>
  <c r="BM17" i="13"/>
  <c r="BN17" i="13" s="1"/>
  <c r="AY17" i="13"/>
  <c r="AZ17" i="13" s="1"/>
  <c r="AM17" i="13"/>
  <c r="AN17" i="13" s="1"/>
  <c r="Y17" i="13"/>
  <c r="Z17" i="13" s="1"/>
  <c r="M17" i="13"/>
  <c r="BM16" i="13"/>
  <c r="BN16" i="13" s="1"/>
  <c r="AY16" i="13"/>
  <c r="AZ16" i="13" s="1"/>
  <c r="AM16" i="13"/>
  <c r="AN16" i="13" s="1"/>
  <c r="Y16" i="13"/>
  <c r="Z16" i="13" s="1"/>
  <c r="M16" i="13"/>
  <c r="BM15" i="13"/>
  <c r="BN15" i="13" s="1"/>
  <c r="AY15" i="13"/>
  <c r="AZ15" i="13" s="1"/>
  <c r="AM15" i="13"/>
  <c r="AN15" i="13" s="1"/>
  <c r="Y15" i="13"/>
  <c r="Z15" i="13" s="1"/>
  <c r="M15" i="13"/>
  <c r="BM14" i="13"/>
  <c r="BN14" i="13" s="1"/>
  <c r="AY14" i="13"/>
  <c r="AZ14" i="13" s="1"/>
  <c r="AM14" i="13"/>
  <c r="AN14" i="13" s="1"/>
  <c r="Y14" i="13"/>
  <c r="Z14" i="13" s="1"/>
  <c r="M14" i="13"/>
  <c r="BM13" i="13"/>
  <c r="BN13" i="13" s="1"/>
  <c r="AY13" i="13"/>
  <c r="AZ13" i="13" s="1"/>
  <c r="AM13" i="13"/>
  <c r="AN13" i="13" s="1"/>
  <c r="Y13" i="13"/>
  <c r="Z13" i="13" s="1"/>
  <c r="M13" i="13"/>
  <c r="BM12" i="13"/>
  <c r="BN12" i="13" s="1"/>
  <c r="AY12" i="13"/>
  <c r="AZ12" i="13" s="1"/>
  <c r="AM12" i="13"/>
  <c r="AN12" i="13" s="1"/>
  <c r="Y12" i="13"/>
  <c r="Z12" i="13" s="1"/>
  <c r="M12" i="13"/>
  <c r="BM11" i="13"/>
  <c r="BN11" i="13" s="1"/>
  <c r="AY11" i="13"/>
  <c r="AZ11" i="13" s="1"/>
  <c r="AM11" i="13"/>
  <c r="AN11" i="13" s="1"/>
  <c r="Y11" i="13"/>
  <c r="Z11" i="13" s="1"/>
  <c r="M11" i="13"/>
  <c r="BM10" i="13"/>
  <c r="BN10" i="13" s="1"/>
  <c r="AY10" i="13"/>
  <c r="AZ10" i="13" s="1"/>
  <c r="AM10" i="13"/>
  <c r="AN10" i="13" s="1"/>
  <c r="Y10" i="13"/>
  <c r="Z10" i="13" s="1"/>
  <c r="M10" i="13"/>
  <c r="N10" i="13" s="1"/>
  <c r="BM9" i="13"/>
  <c r="BN9" i="13" s="1"/>
  <c r="AY9" i="13"/>
  <c r="AZ9" i="13" s="1"/>
  <c r="AN9" i="13"/>
  <c r="Y9" i="13"/>
  <c r="Z9" i="13" s="1"/>
  <c r="M9" i="13"/>
  <c r="BM8" i="13"/>
  <c r="BN8" i="13" s="1"/>
  <c r="AY8" i="13"/>
  <c r="AZ8" i="13" s="1"/>
  <c r="AM8" i="13"/>
  <c r="AN8" i="13" s="1"/>
  <c r="Y8" i="13"/>
  <c r="Z8" i="13" s="1"/>
  <c r="M8" i="13"/>
  <c r="BN7" i="13"/>
  <c r="AY7" i="13"/>
  <c r="AZ7" i="13" s="1"/>
  <c r="AM7" i="13"/>
  <c r="AN7" i="13" s="1"/>
  <c r="Y7" i="13"/>
  <c r="Z7" i="13" s="1"/>
  <c r="M7" i="13"/>
  <c r="BV6" i="13"/>
  <c r="BG6" i="13"/>
  <c r="AS6" i="13"/>
  <c r="AG6" i="13"/>
  <c r="S6" i="13"/>
  <c r="G6" i="13"/>
  <c r="D811" i="18"/>
  <c r="D812" i="18" s="1"/>
  <c r="E812" i="18" s="1"/>
  <c r="E809" i="18"/>
  <c r="E808" i="18"/>
  <c r="E807" i="18"/>
  <c r="E806" i="18"/>
  <c r="E805" i="18"/>
  <c r="E804" i="18"/>
  <c r="D41" i="18"/>
  <c r="D42" i="18" s="1"/>
  <c r="BV16" i="13" l="1"/>
  <c r="BW16" i="13" s="1"/>
  <c r="BX16" i="13" s="1"/>
  <c r="BY16" i="13" s="1"/>
  <c r="BV20" i="13"/>
  <c r="BW20" i="13" s="1"/>
  <c r="BX20" i="13" s="1"/>
  <c r="BY20" i="13" s="1"/>
  <c r="BV24" i="13"/>
  <c r="BW24" i="13" s="1"/>
  <c r="BX24" i="13" s="1"/>
  <c r="BY24" i="13" s="1"/>
  <c r="BV8" i="13"/>
  <c r="BW8" i="13" s="1"/>
  <c r="BX8" i="13" s="1"/>
  <c r="BY8" i="13" s="1"/>
  <c r="BV12" i="13"/>
  <c r="BW12" i="13" s="1"/>
  <c r="BX12" i="13" s="1"/>
  <c r="BY12" i="13" s="1"/>
  <c r="BV9" i="13"/>
  <c r="BW9" i="13" s="1"/>
  <c r="BX9" i="13" s="1"/>
  <c r="BY9" i="13" s="1"/>
  <c r="N17" i="13"/>
  <c r="BV17" i="13"/>
  <c r="BW17" i="13" s="1"/>
  <c r="BX17" i="13" s="1"/>
  <c r="BY17" i="13" s="1"/>
  <c r="BV29" i="13"/>
  <c r="BW29" i="13" s="1"/>
  <c r="BX29" i="13" s="1"/>
  <c r="BY29" i="13" s="1"/>
  <c r="BV10" i="13"/>
  <c r="BW10" i="13" s="1"/>
  <c r="BX10" i="13" s="1"/>
  <c r="BY10" i="13" s="1"/>
  <c r="BV18" i="13"/>
  <c r="BW18" i="13" s="1"/>
  <c r="BX18" i="13" s="1"/>
  <c r="BY18" i="13" s="1"/>
  <c r="BV22" i="13"/>
  <c r="BW22" i="13" s="1"/>
  <c r="BX22" i="13" s="1"/>
  <c r="BY22" i="13" s="1"/>
  <c r="BV26" i="13"/>
  <c r="BW26" i="13" s="1"/>
  <c r="BX26" i="13" s="1"/>
  <c r="BY26" i="13" s="1"/>
  <c r="BV7" i="13"/>
  <c r="BW7" i="13" s="1"/>
  <c r="N11" i="13"/>
  <c r="BV11" i="13"/>
  <c r="BW11" i="13" s="1"/>
  <c r="BX11" i="13" s="1"/>
  <c r="BY11" i="13" s="1"/>
  <c r="N15" i="13"/>
  <c r="BV15" i="13"/>
  <c r="BW15" i="13" s="1"/>
  <c r="BX15" i="13" s="1"/>
  <c r="BY15" i="13" s="1"/>
  <c r="N19" i="13"/>
  <c r="BV19" i="13"/>
  <c r="BW19" i="13" s="1"/>
  <c r="BX19" i="13" s="1"/>
  <c r="BY19" i="13" s="1"/>
  <c r="N23" i="13"/>
  <c r="BV23" i="13"/>
  <c r="BW23" i="13" s="1"/>
  <c r="BX23" i="13" s="1"/>
  <c r="BY23" i="13" s="1"/>
  <c r="N27" i="13"/>
  <c r="BV27" i="13"/>
  <c r="BW27" i="13" s="1"/>
  <c r="BX27" i="13" s="1"/>
  <c r="BY27" i="13" s="1"/>
  <c r="BV13" i="13"/>
  <c r="BW13" i="13" s="1"/>
  <c r="BX13" i="13" s="1"/>
  <c r="BY13" i="13" s="1"/>
  <c r="BV21" i="13"/>
  <c r="BW21" i="13" s="1"/>
  <c r="BX21" i="13" s="1"/>
  <c r="BY21" i="13" s="1"/>
  <c r="BV28" i="13"/>
  <c r="BW28" i="13" s="1"/>
  <c r="BX28" i="13" s="1"/>
  <c r="BY28" i="13" s="1"/>
  <c r="BU6" i="13"/>
  <c r="BW6" i="13" s="1"/>
  <c r="BV25" i="13"/>
  <c r="BW25" i="13" s="1"/>
  <c r="BX25" i="13" s="1"/>
  <c r="BY25" i="13" s="1"/>
  <c r="BV14" i="13"/>
  <c r="BW14" i="13" s="1"/>
  <c r="BX14" i="13" s="1"/>
  <c r="BY14" i="13" s="1"/>
  <c r="N9" i="13"/>
  <c r="N7" i="13"/>
  <c r="N8" i="13"/>
  <c r="N12" i="13"/>
  <c r="N16" i="13"/>
  <c r="N18" i="13"/>
  <c r="N20" i="13"/>
  <c r="N21" i="13"/>
  <c r="N22" i="13"/>
  <c r="N24" i="13"/>
  <c r="N25" i="13"/>
  <c r="C23" i="16"/>
  <c r="I23" i="16" s="1"/>
  <c r="L23" i="16" s="1"/>
  <c r="N13" i="13"/>
  <c r="N14" i="13"/>
  <c r="N26" i="13"/>
  <c r="D789" i="18"/>
  <c r="D790" i="18" s="1"/>
  <c r="D767" i="18"/>
  <c r="D768" i="18" s="1"/>
  <c r="D745" i="18"/>
  <c r="D746" i="18" s="1"/>
  <c r="D723" i="18"/>
  <c r="D724" i="18" s="1"/>
  <c r="D701" i="18"/>
  <c r="D702" i="18" s="1"/>
  <c r="D679" i="18"/>
  <c r="D680" i="18" s="1"/>
  <c r="D657" i="18"/>
  <c r="D658" i="18" s="1"/>
  <c r="D635" i="18"/>
  <c r="D636" i="18" s="1"/>
  <c r="D613" i="18"/>
  <c r="D614" i="18" s="1"/>
  <c r="D591" i="18"/>
  <c r="D592" i="18" s="1"/>
  <c r="D569" i="18"/>
  <c r="D570" i="18" s="1"/>
  <c r="D547" i="18"/>
  <c r="D548" i="18" s="1"/>
  <c r="D525" i="18"/>
  <c r="D526" i="18" s="1"/>
  <c r="D503" i="18"/>
  <c r="D504" i="18" s="1"/>
  <c r="D481" i="18"/>
  <c r="D482" i="18" s="1"/>
  <c r="D459" i="18"/>
  <c r="D460" i="18" s="1"/>
  <c r="D437" i="18"/>
  <c r="D438" i="18" s="1"/>
  <c r="D415" i="18"/>
  <c r="D416" i="18" s="1"/>
  <c r="D393" i="18"/>
  <c r="D394" i="18" s="1"/>
  <c r="D371" i="18"/>
  <c r="D372" i="18" s="1"/>
  <c r="D349" i="18"/>
  <c r="D350" i="18" s="1"/>
  <c r="D327" i="18"/>
  <c r="D328" i="18" s="1"/>
  <c r="D305" i="18"/>
  <c r="D306" i="18" s="1"/>
  <c r="D283" i="18"/>
  <c r="D284" i="18" s="1"/>
  <c r="D261" i="18"/>
  <c r="D262" i="18" s="1"/>
  <c r="D239" i="18"/>
  <c r="D240" i="18" s="1"/>
  <c r="D217" i="18"/>
  <c r="D218" i="18" s="1"/>
  <c r="D195" i="18"/>
  <c r="D196" i="18" s="1"/>
  <c r="D173" i="18"/>
  <c r="D174" i="18" s="1"/>
  <c r="D151" i="18"/>
  <c r="D152" i="18" s="1"/>
  <c r="D129" i="18"/>
  <c r="D130" i="18" s="1"/>
  <c r="D107" i="18"/>
  <c r="D108" i="18" s="1"/>
  <c r="D85" i="18"/>
  <c r="D86" i="18" s="1"/>
  <c r="D63" i="18"/>
  <c r="D64" i="18" s="1"/>
  <c r="D19" i="18"/>
  <c r="D20" i="18" s="1"/>
  <c r="I6" i="17"/>
  <c r="J6" i="17" s="1"/>
  <c r="I7" i="17"/>
  <c r="J7" i="17" s="1"/>
  <c r="I8" i="17"/>
  <c r="J8" i="17" s="1"/>
  <c r="I9" i="17"/>
  <c r="J9" i="17" s="1"/>
  <c r="I10" i="17"/>
  <c r="J10" i="17" s="1"/>
  <c r="I11" i="17"/>
  <c r="J11" i="17" s="1"/>
  <c r="I12" i="17"/>
  <c r="J12" i="17" s="1"/>
  <c r="I13" i="17"/>
  <c r="J13" i="17" s="1"/>
  <c r="I14" i="17"/>
  <c r="J14" i="17" s="1"/>
  <c r="I15" i="17"/>
  <c r="J15" i="17" s="1"/>
  <c r="I16" i="17"/>
  <c r="J16" i="17" s="1"/>
  <c r="I17" i="17"/>
  <c r="J17" i="17" s="1"/>
  <c r="I18" i="17"/>
  <c r="J18" i="17" s="1"/>
  <c r="I19" i="17"/>
  <c r="J19" i="17" s="1"/>
  <c r="I20" i="17"/>
  <c r="J20" i="17" s="1"/>
  <c r="I21" i="17"/>
  <c r="J21" i="17" s="1"/>
  <c r="I22" i="17"/>
  <c r="J22" i="17" s="1"/>
  <c r="I23" i="17"/>
  <c r="J23" i="17" s="1"/>
  <c r="I24" i="17"/>
  <c r="J24" i="17" s="1"/>
  <c r="I25" i="17"/>
  <c r="J25" i="17" s="1"/>
  <c r="I26" i="17"/>
  <c r="J26" i="17" s="1"/>
  <c r="I27" i="17"/>
  <c r="J27" i="17" s="1"/>
  <c r="I28" i="17"/>
  <c r="J28" i="17" s="1"/>
  <c r="I29" i="17"/>
  <c r="J29" i="17" s="1"/>
  <c r="I30" i="17"/>
  <c r="J30" i="17" s="1"/>
  <c r="I31" i="17"/>
  <c r="J31" i="17" s="1"/>
  <c r="I32" i="17"/>
  <c r="J32" i="17" s="1"/>
  <c r="I33" i="17"/>
  <c r="J33" i="17" s="1"/>
  <c r="I34" i="17"/>
  <c r="J34" i="17" s="1"/>
  <c r="I35" i="17"/>
  <c r="J35" i="17" s="1"/>
  <c r="I36" i="17"/>
  <c r="J36" i="17" s="1"/>
  <c r="I37" i="17"/>
  <c r="J37" i="17" s="1"/>
  <c r="I38" i="17"/>
  <c r="J38" i="17" s="1"/>
  <c r="I39" i="17"/>
  <c r="J39" i="17" s="1"/>
  <c r="I40" i="17"/>
  <c r="J40" i="17" s="1"/>
  <c r="I41" i="17"/>
  <c r="J41" i="17" s="1"/>
  <c r="I5" i="17"/>
  <c r="J5" i="17" s="1"/>
  <c r="BX7" i="13" l="1"/>
  <c r="BY7" i="13" s="1"/>
  <c r="E790" i="18"/>
  <c r="E787" i="18"/>
  <c r="E786" i="18"/>
  <c r="E785" i="18"/>
  <c r="E784" i="18"/>
  <c r="E783" i="18"/>
  <c r="E782" i="18"/>
  <c r="E768" i="18" l="1"/>
  <c r="E765" i="18"/>
  <c r="E764" i="18"/>
  <c r="E763" i="18"/>
  <c r="E762" i="18"/>
  <c r="E761" i="18"/>
  <c r="E760" i="18"/>
  <c r="E746" i="18"/>
  <c r="E743" i="18"/>
  <c r="E742" i="18"/>
  <c r="E741" i="18"/>
  <c r="E740" i="18"/>
  <c r="E739" i="18"/>
  <c r="E738" i="18"/>
  <c r="E724" i="18"/>
  <c r="E721" i="18"/>
  <c r="E720" i="18"/>
  <c r="E719" i="18"/>
  <c r="E718" i="18"/>
  <c r="E717" i="18"/>
  <c r="E716" i="18"/>
  <c r="E702" i="18"/>
  <c r="E699" i="18"/>
  <c r="E698" i="18"/>
  <c r="E697" i="18"/>
  <c r="E696" i="18"/>
  <c r="E695" i="18"/>
  <c r="E694" i="18"/>
  <c r="E680" i="18"/>
  <c r="E677" i="18"/>
  <c r="E676" i="18"/>
  <c r="E675" i="18"/>
  <c r="E674" i="18"/>
  <c r="E673" i="18"/>
  <c r="E672" i="18"/>
  <c r="E658" i="18"/>
  <c r="E655" i="18"/>
  <c r="E654" i="18"/>
  <c r="E653" i="18"/>
  <c r="E652" i="18"/>
  <c r="E651" i="18"/>
  <c r="E650" i="18"/>
  <c r="E636" i="18"/>
  <c r="E633" i="18"/>
  <c r="E632" i="18"/>
  <c r="E631" i="18"/>
  <c r="E630" i="18"/>
  <c r="E629" i="18"/>
  <c r="E628" i="18"/>
  <c r="E614" i="18"/>
  <c r="E611" i="18"/>
  <c r="E610" i="18"/>
  <c r="E609" i="18"/>
  <c r="E608" i="18"/>
  <c r="E607" i="18"/>
  <c r="E606" i="18"/>
  <c r="E592" i="18"/>
  <c r="E589" i="18"/>
  <c r="E588" i="18"/>
  <c r="E587" i="18"/>
  <c r="E586" i="18"/>
  <c r="E585" i="18"/>
  <c r="E584" i="18"/>
  <c r="E570" i="18"/>
  <c r="E567" i="18"/>
  <c r="E566" i="18"/>
  <c r="E565" i="18"/>
  <c r="E564" i="18"/>
  <c r="E563" i="18"/>
  <c r="E562" i="18"/>
  <c r="E548" i="18"/>
  <c r="E545" i="18"/>
  <c r="E544" i="18"/>
  <c r="E543" i="18"/>
  <c r="E542" i="18"/>
  <c r="E541" i="18"/>
  <c r="E540" i="18"/>
  <c r="E526" i="18"/>
  <c r="E523" i="18"/>
  <c r="E522" i="18"/>
  <c r="E521" i="18"/>
  <c r="E520" i="18"/>
  <c r="E519" i="18"/>
  <c r="E518" i="18"/>
  <c r="E504" i="18"/>
  <c r="E501" i="18"/>
  <c r="E500" i="18"/>
  <c r="E499" i="18"/>
  <c r="E498" i="18"/>
  <c r="E497" i="18"/>
  <c r="E496" i="18"/>
  <c r="E482" i="18"/>
  <c r="E479" i="18"/>
  <c r="E478" i="18"/>
  <c r="E477" i="18"/>
  <c r="E476" i="18"/>
  <c r="E475" i="18"/>
  <c r="E474" i="18"/>
  <c r="E460" i="18"/>
  <c r="E457" i="18"/>
  <c r="E456" i="18"/>
  <c r="E455" i="18"/>
  <c r="E454" i="18"/>
  <c r="E453" i="18"/>
  <c r="E452" i="18"/>
  <c r="E438" i="18"/>
  <c r="E435" i="18"/>
  <c r="E434" i="18"/>
  <c r="E433" i="18"/>
  <c r="E432" i="18"/>
  <c r="E431" i="18"/>
  <c r="E430" i="18"/>
  <c r="E416" i="18"/>
  <c r="E413" i="18"/>
  <c r="E412" i="18"/>
  <c r="E411" i="18"/>
  <c r="E410" i="18"/>
  <c r="E409" i="18"/>
  <c r="E408" i="18"/>
  <c r="E394" i="18"/>
  <c r="E391" i="18"/>
  <c r="E390" i="18"/>
  <c r="E389" i="18"/>
  <c r="E388" i="18"/>
  <c r="E387" i="18"/>
  <c r="E386" i="18"/>
  <c r="E372" i="18"/>
  <c r="E369" i="18"/>
  <c r="E368" i="18"/>
  <c r="E367" i="18"/>
  <c r="E366" i="18"/>
  <c r="E365" i="18"/>
  <c r="E364" i="18"/>
  <c r="E350" i="18"/>
  <c r="E347" i="18"/>
  <c r="E346" i="18"/>
  <c r="E345" i="18"/>
  <c r="E344" i="18"/>
  <c r="E343" i="18"/>
  <c r="E342" i="18"/>
  <c r="E328" i="18"/>
  <c r="E325" i="18"/>
  <c r="E324" i="18"/>
  <c r="E323" i="18"/>
  <c r="E322" i="18"/>
  <c r="E321" i="18"/>
  <c r="E320" i="18"/>
  <c r="E306" i="18"/>
  <c r="E303" i="18"/>
  <c r="E302" i="18"/>
  <c r="E301" i="18"/>
  <c r="E300" i="18"/>
  <c r="E299" i="18"/>
  <c r="E298" i="18"/>
  <c r="E284" i="18"/>
  <c r="E281" i="18"/>
  <c r="E280" i="18"/>
  <c r="E279" i="18"/>
  <c r="E278" i="18"/>
  <c r="E277" i="18"/>
  <c r="E276" i="18"/>
  <c r="E262" i="18"/>
  <c r="E259" i="18"/>
  <c r="E258" i="18"/>
  <c r="E257" i="18"/>
  <c r="E256" i="18"/>
  <c r="E255" i="18"/>
  <c r="E254" i="18"/>
  <c r="E240" i="18"/>
  <c r="E237" i="18"/>
  <c r="E236" i="18"/>
  <c r="E235" i="18"/>
  <c r="E234" i="18"/>
  <c r="E233" i="18"/>
  <c r="E232" i="18"/>
  <c r="E218" i="18"/>
  <c r="E215" i="18"/>
  <c r="E214" i="18"/>
  <c r="E213" i="18"/>
  <c r="E212" i="18"/>
  <c r="E211" i="18"/>
  <c r="E210" i="18"/>
  <c r="E196" i="18"/>
  <c r="E193" i="18"/>
  <c r="E192" i="18"/>
  <c r="E191" i="18"/>
  <c r="E190" i="18"/>
  <c r="E189" i="18"/>
  <c r="E188" i="18"/>
  <c r="E174" i="18"/>
  <c r="E171" i="18"/>
  <c r="E170" i="18"/>
  <c r="E169" i="18"/>
  <c r="E168" i="18"/>
  <c r="E167" i="18"/>
  <c r="E166" i="18"/>
  <c r="E152" i="18"/>
  <c r="E149" i="18"/>
  <c r="E148" i="18"/>
  <c r="E147" i="18"/>
  <c r="E146" i="18"/>
  <c r="E145" i="18"/>
  <c r="E144" i="18"/>
  <c r="E130" i="18"/>
  <c r="E127" i="18"/>
  <c r="E126" i="18"/>
  <c r="E125" i="18"/>
  <c r="E124" i="18"/>
  <c r="E123" i="18"/>
  <c r="E122" i="18"/>
  <c r="E108" i="18"/>
  <c r="E105" i="18"/>
  <c r="E104" i="18"/>
  <c r="E103" i="18"/>
  <c r="E102" i="18"/>
  <c r="E101" i="18"/>
  <c r="E100" i="18"/>
  <c r="E86" i="18"/>
  <c r="E83" i="18"/>
  <c r="E82" i="18"/>
  <c r="E81" i="18"/>
  <c r="E80" i="18"/>
  <c r="E79" i="18"/>
  <c r="E78" i="18"/>
  <c r="E64" i="18"/>
  <c r="E61" i="18"/>
  <c r="E60" i="18"/>
  <c r="E59" i="18"/>
  <c r="E58" i="18"/>
  <c r="E57" i="18"/>
  <c r="E56" i="18"/>
  <c r="E42" i="18"/>
  <c r="E39" i="18"/>
  <c r="E38" i="18"/>
  <c r="E37" i="18"/>
  <c r="E36" i="18"/>
  <c r="E35" i="18"/>
  <c r="E34" i="18"/>
  <c r="E20" i="18"/>
  <c r="E17" i="18"/>
  <c r="E16" i="18"/>
  <c r="E15" i="18"/>
  <c r="E14" i="18"/>
  <c r="E13" i="18"/>
  <c r="E12" i="18"/>
  <c r="K41" i="17"/>
  <c r="K40" i="17"/>
  <c r="K39" i="17"/>
  <c r="K38" i="17"/>
  <c r="K37" i="17"/>
  <c r="K36" i="17"/>
  <c r="K35" i="17"/>
  <c r="K34" i="17"/>
  <c r="K33" i="17"/>
  <c r="K32" i="17"/>
  <c r="K31" i="17"/>
  <c r="K30" i="17"/>
  <c r="K29" i="17"/>
  <c r="K28" i="17"/>
  <c r="K27" i="17"/>
  <c r="K26" i="17"/>
  <c r="K25" i="17"/>
  <c r="K24" i="17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10" i="17"/>
  <c r="K9" i="17"/>
  <c r="K8" i="17"/>
  <c r="K7" i="17"/>
  <c r="K6" i="17"/>
  <c r="K5" i="17"/>
  <c r="G1748" i="4"/>
  <c r="H1748" i="4" s="1"/>
  <c r="G1747" i="4"/>
  <c r="H1747" i="4" s="1"/>
  <c r="G1746" i="4"/>
  <c r="H1746" i="4" s="1"/>
  <c r="G1745" i="4"/>
  <c r="G1744" i="4"/>
  <c r="H1744" i="4" s="1"/>
  <c r="G1700" i="4"/>
  <c r="H1700" i="4" s="1"/>
  <c r="G1699" i="4"/>
  <c r="G1698" i="4"/>
  <c r="H1698" i="4" s="1"/>
  <c r="G1697" i="4"/>
  <c r="H1697" i="4" s="1"/>
  <c r="G1696" i="4"/>
  <c r="H1696" i="4" s="1"/>
  <c r="G1652" i="4"/>
  <c r="H1652" i="4" s="1"/>
  <c r="G1651" i="4"/>
  <c r="H1651" i="4" s="1"/>
  <c r="G1650" i="4"/>
  <c r="H1650" i="4" s="1"/>
  <c r="G1649" i="4"/>
  <c r="H1649" i="4" s="1"/>
  <c r="G1648" i="4"/>
  <c r="G1604" i="4"/>
  <c r="H1604" i="4" s="1"/>
  <c r="G1603" i="4"/>
  <c r="H1603" i="4" s="1"/>
  <c r="G1602" i="4"/>
  <c r="H1602" i="4" s="1"/>
  <c r="G1601" i="4"/>
  <c r="H1601" i="4" s="1"/>
  <c r="G1600" i="4"/>
  <c r="H1600" i="4" s="1"/>
  <c r="G1556" i="4"/>
  <c r="H1556" i="4" s="1"/>
  <c r="G1555" i="4"/>
  <c r="H1555" i="4" s="1"/>
  <c r="G1554" i="4"/>
  <c r="H1554" i="4" s="1"/>
  <c r="G1553" i="4"/>
  <c r="H1553" i="4" s="1"/>
  <c r="G1552" i="4"/>
  <c r="G1508" i="4"/>
  <c r="H1508" i="4" s="1"/>
  <c r="G1507" i="4"/>
  <c r="H1507" i="4" s="1"/>
  <c r="G1506" i="4"/>
  <c r="H1506" i="4" s="1"/>
  <c r="G1505" i="4"/>
  <c r="H1505" i="4" s="1"/>
  <c r="G1504" i="4"/>
  <c r="G1460" i="4"/>
  <c r="H1460" i="4" s="1"/>
  <c r="G1459" i="4"/>
  <c r="H1459" i="4" s="1"/>
  <c r="G1458" i="4"/>
  <c r="H1458" i="4" s="1"/>
  <c r="G1457" i="4"/>
  <c r="H1457" i="4" s="1"/>
  <c r="G1456" i="4"/>
  <c r="G1412" i="4"/>
  <c r="H1412" i="4" s="1"/>
  <c r="G1411" i="4"/>
  <c r="H1411" i="4" s="1"/>
  <c r="G1410" i="4"/>
  <c r="H1410" i="4" s="1"/>
  <c r="G1409" i="4"/>
  <c r="H1409" i="4" s="1"/>
  <c r="G1408" i="4"/>
  <c r="H1408" i="4" s="1"/>
  <c r="G1363" i="4"/>
  <c r="H1363" i="4" s="1"/>
  <c r="G1362" i="4"/>
  <c r="H1362" i="4" s="1"/>
  <c r="G1361" i="4"/>
  <c r="H1361" i="4" s="1"/>
  <c r="G1360" i="4"/>
  <c r="H1360" i="4" s="1"/>
  <c r="G1359" i="4"/>
  <c r="H1359" i="4" s="1"/>
  <c r="G1315" i="4"/>
  <c r="H1315" i="4" s="1"/>
  <c r="G1314" i="4"/>
  <c r="H1314" i="4" s="1"/>
  <c r="G1313" i="4"/>
  <c r="H1313" i="4" s="1"/>
  <c r="G1312" i="4"/>
  <c r="H1312" i="4" s="1"/>
  <c r="G1311" i="4"/>
  <c r="H1311" i="4" s="1"/>
  <c r="G1267" i="4"/>
  <c r="H1267" i="4" s="1"/>
  <c r="G1266" i="4"/>
  <c r="H1266" i="4" s="1"/>
  <c r="G1265" i="4"/>
  <c r="H1265" i="4" s="1"/>
  <c r="G1264" i="4"/>
  <c r="H1264" i="4" s="1"/>
  <c r="G1263" i="4"/>
  <c r="H1263" i="4" s="1"/>
  <c r="G1219" i="4"/>
  <c r="H1219" i="4" s="1"/>
  <c r="G1218" i="4"/>
  <c r="H1218" i="4" s="1"/>
  <c r="G1217" i="4"/>
  <c r="H1217" i="4" s="1"/>
  <c r="G1216" i="4"/>
  <c r="H1216" i="4" s="1"/>
  <c r="G1215" i="4"/>
  <c r="H1215" i="4" s="1"/>
  <c r="G1171" i="4"/>
  <c r="H1171" i="4" s="1"/>
  <c r="G1170" i="4"/>
  <c r="H1170" i="4" s="1"/>
  <c r="G1169" i="4"/>
  <c r="H1169" i="4" s="1"/>
  <c r="G1168" i="4"/>
  <c r="H1168" i="4" s="1"/>
  <c r="G1167" i="4"/>
  <c r="H1167" i="4" s="1"/>
  <c r="G1123" i="4"/>
  <c r="H1123" i="4" s="1"/>
  <c r="G1122" i="4"/>
  <c r="H1122" i="4" s="1"/>
  <c r="G1121" i="4"/>
  <c r="H1121" i="4" s="1"/>
  <c r="G1120" i="4"/>
  <c r="H1120" i="4" s="1"/>
  <c r="G1119" i="4"/>
  <c r="G1075" i="4"/>
  <c r="H1075" i="4" s="1"/>
  <c r="G1074" i="4"/>
  <c r="H1074" i="4" s="1"/>
  <c r="G1073" i="4"/>
  <c r="H1073" i="4" s="1"/>
  <c r="G1072" i="4"/>
  <c r="H1072" i="4" s="1"/>
  <c r="G1071" i="4"/>
  <c r="H1071" i="4" s="1"/>
  <c r="G1027" i="4"/>
  <c r="H1027" i="4" s="1"/>
  <c r="G1026" i="4"/>
  <c r="H1026" i="4" s="1"/>
  <c r="G1025" i="4"/>
  <c r="H1025" i="4" s="1"/>
  <c r="G1024" i="4"/>
  <c r="G1023" i="4"/>
  <c r="H1023" i="4" s="1"/>
  <c r="G979" i="4"/>
  <c r="H979" i="4" s="1"/>
  <c r="G978" i="4"/>
  <c r="H978" i="4" s="1"/>
  <c r="G977" i="4"/>
  <c r="H977" i="4" s="1"/>
  <c r="G976" i="4"/>
  <c r="H976" i="4" s="1"/>
  <c r="G975" i="4"/>
  <c r="H975" i="4" s="1"/>
  <c r="G931" i="4"/>
  <c r="H931" i="4" s="1"/>
  <c r="G930" i="4"/>
  <c r="H930" i="4" s="1"/>
  <c r="G929" i="4"/>
  <c r="H929" i="4" s="1"/>
  <c r="G928" i="4"/>
  <c r="H928" i="4" s="1"/>
  <c r="G927" i="4"/>
  <c r="H927" i="4" s="1"/>
  <c r="G883" i="4"/>
  <c r="H883" i="4" s="1"/>
  <c r="G882" i="4"/>
  <c r="H882" i="4" s="1"/>
  <c r="G881" i="4"/>
  <c r="H881" i="4" s="1"/>
  <c r="G880" i="4"/>
  <c r="H880" i="4" s="1"/>
  <c r="G879" i="4"/>
  <c r="H879" i="4" s="1"/>
  <c r="G835" i="4"/>
  <c r="H835" i="4" s="1"/>
  <c r="G834" i="4"/>
  <c r="H834" i="4" s="1"/>
  <c r="G833" i="4"/>
  <c r="H833" i="4" s="1"/>
  <c r="G832" i="4"/>
  <c r="H832" i="4" s="1"/>
  <c r="G831" i="4"/>
  <c r="H831" i="4" s="1"/>
  <c r="G787" i="4"/>
  <c r="H787" i="4" s="1"/>
  <c r="G786" i="4"/>
  <c r="H786" i="4" s="1"/>
  <c r="G785" i="4"/>
  <c r="H785" i="4" s="1"/>
  <c r="G784" i="4"/>
  <c r="H784" i="4" s="1"/>
  <c r="G783" i="4"/>
  <c r="H783" i="4" s="1"/>
  <c r="G739" i="4"/>
  <c r="H739" i="4" s="1"/>
  <c r="G738" i="4"/>
  <c r="H738" i="4" s="1"/>
  <c r="G737" i="4"/>
  <c r="H737" i="4" s="1"/>
  <c r="G736" i="4"/>
  <c r="H736" i="4" s="1"/>
  <c r="G735" i="4"/>
  <c r="H735" i="4" s="1"/>
  <c r="G691" i="4"/>
  <c r="H691" i="4" s="1"/>
  <c r="G690" i="4"/>
  <c r="H690" i="4" s="1"/>
  <c r="G689" i="4"/>
  <c r="H689" i="4" s="1"/>
  <c r="G688" i="4"/>
  <c r="H688" i="4" s="1"/>
  <c r="G687" i="4"/>
  <c r="H687" i="4" s="1"/>
  <c r="G643" i="4"/>
  <c r="H643" i="4" s="1"/>
  <c r="G642" i="4"/>
  <c r="H642" i="4" s="1"/>
  <c r="G641" i="4"/>
  <c r="H641" i="4" s="1"/>
  <c r="G640" i="4"/>
  <c r="H640" i="4" s="1"/>
  <c r="G639" i="4"/>
  <c r="G595" i="4"/>
  <c r="H595" i="4" s="1"/>
  <c r="G594" i="4"/>
  <c r="H594" i="4" s="1"/>
  <c r="G593" i="4"/>
  <c r="H593" i="4" s="1"/>
  <c r="G592" i="4"/>
  <c r="H592" i="4" s="1"/>
  <c r="G591" i="4"/>
  <c r="H591" i="4" s="1"/>
  <c r="G547" i="4"/>
  <c r="H547" i="4" s="1"/>
  <c r="G546" i="4"/>
  <c r="H546" i="4" s="1"/>
  <c r="G545" i="4"/>
  <c r="H545" i="4" s="1"/>
  <c r="G544" i="4"/>
  <c r="H544" i="4" s="1"/>
  <c r="G543" i="4"/>
  <c r="G499" i="4"/>
  <c r="H499" i="4" s="1"/>
  <c r="G498" i="4"/>
  <c r="H498" i="4" s="1"/>
  <c r="G497" i="4"/>
  <c r="H497" i="4" s="1"/>
  <c r="G496" i="4"/>
  <c r="H496" i="4" s="1"/>
  <c r="G495" i="4"/>
  <c r="H495" i="4" s="1"/>
  <c r="G451" i="4"/>
  <c r="H451" i="4" s="1"/>
  <c r="G450" i="4"/>
  <c r="H450" i="4" s="1"/>
  <c r="G449" i="4"/>
  <c r="H449" i="4" s="1"/>
  <c r="G448" i="4"/>
  <c r="H448" i="4" s="1"/>
  <c r="G447" i="4"/>
  <c r="G403" i="4"/>
  <c r="H403" i="4" s="1"/>
  <c r="G402" i="4"/>
  <c r="H402" i="4" s="1"/>
  <c r="G401" i="4"/>
  <c r="H401" i="4" s="1"/>
  <c r="G400" i="4"/>
  <c r="H400" i="4" s="1"/>
  <c r="G399" i="4"/>
  <c r="H399" i="4" s="1"/>
  <c r="G355" i="4"/>
  <c r="H355" i="4" s="1"/>
  <c r="G354" i="4"/>
  <c r="H354" i="4" s="1"/>
  <c r="G353" i="4"/>
  <c r="H353" i="4" s="1"/>
  <c r="G352" i="4"/>
  <c r="H352" i="4" s="1"/>
  <c r="G351" i="4"/>
  <c r="H351" i="4" s="1"/>
  <c r="G307" i="4"/>
  <c r="H307" i="4" s="1"/>
  <c r="G306" i="4"/>
  <c r="H306" i="4" s="1"/>
  <c r="G305" i="4"/>
  <c r="H305" i="4" s="1"/>
  <c r="G304" i="4"/>
  <c r="H304" i="4" s="1"/>
  <c r="G303" i="4"/>
  <c r="H303" i="4" s="1"/>
  <c r="G259" i="4"/>
  <c r="H259" i="4" s="1"/>
  <c r="G258" i="4"/>
  <c r="H258" i="4" s="1"/>
  <c r="G257" i="4"/>
  <c r="H257" i="4" s="1"/>
  <c r="G256" i="4"/>
  <c r="H256" i="4" s="1"/>
  <c r="G255" i="4"/>
  <c r="H212" i="4"/>
  <c r="G211" i="4"/>
  <c r="H211" i="4" s="1"/>
  <c r="G210" i="4"/>
  <c r="H210" i="4" s="1"/>
  <c r="G209" i="4"/>
  <c r="H209" i="4" s="1"/>
  <c r="G208" i="4"/>
  <c r="H208" i="4" s="1"/>
  <c r="G207" i="4"/>
  <c r="H207" i="4" s="1"/>
  <c r="G163" i="4"/>
  <c r="H163" i="4" s="1"/>
  <c r="G162" i="4"/>
  <c r="H162" i="4" s="1"/>
  <c r="G161" i="4"/>
  <c r="H161" i="4" s="1"/>
  <c r="G160" i="4"/>
  <c r="H160" i="4" s="1"/>
  <c r="G159" i="4"/>
  <c r="H159" i="4" s="1"/>
  <c r="G115" i="4"/>
  <c r="H115" i="4" s="1"/>
  <c r="G114" i="4"/>
  <c r="H114" i="4" s="1"/>
  <c r="G113" i="4"/>
  <c r="H113" i="4" s="1"/>
  <c r="G112" i="4"/>
  <c r="H112" i="4" s="1"/>
  <c r="G111" i="4"/>
  <c r="H111" i="4" s="1"/>
  <c r="H69" i="4"/>
  <c r="G67" i="4"/>
  <c r="H67" i="4" s="1"/>
  <c r="G66" i="4"/>
  <c r="H66" i="4" s="1"/>
  <c r="G65" i="4"/>
  <c r="H65" i="4" s="1"/>
  <c r="G64" i="4"/>
  <c r="G63" i="4"/>
  <c r="H63" i="4" s="1"/>
  <c r="H21" i="4"/>
  <c r="G19" i="4"/>
  <c r="H19" i="4" s="1"/>
  <c r="G18" i="4"/>
  <c r="H18" i="4" s="1"/>
  <c r="G17" i="4"/>
  <c r="H17" i="4" s="1"/>
  <c r="G16" i="4"/>
  <c r="H16" i="4" s="1"/>
  <c r="G15" i="4"/>
  <c r="H15" i="4" s="1"/>
  <c r="AN43" i="5"/>
  <c r="AO43" i="5" s="1"/>
  <c r="AM43" i="5"/>
  <c r="AE43" i="5"/>
  <c r="AF43" i="5" s="1"/>
  <c r="X43" i="5"/>
  <c r="Y43" i="5" s="1"/>
  <c r="O43" i="5"/>
  <c r="P43" i="5" s="1"/>
  <c r="H43" i="5"/>
  <c r="I43" i="5" s="1"/>
  <c r="AN42" i="5"/>
  <c r="AO42" i="5" s="1"/>
  <c r="AM42" i="5"/>
  <c r="AE42" i="5"/>
  <c r="AF42" i="5" s="1"/>
  <c r="X42" i="5"/>
  <c r="Y42" i="5" s="1"/>
  <c r="O42" i="5"/>
  <c r="P42" i="5" s="1"/>
  <c r="H42" i="5"/>
  <c r="AN41" i="5"/>
  <c r="AO41" i="5" s="1"/>
  <c r="AM41" i="5"/>
  <c r="AE41" i="5"/>
  <c r="AF41" i="5" s="1"/>
  <c r="X41" i="5"/>
  <c r="Y41" i="5" s="1"/>
  <c r="O41" i="5"/>
  <c r="P41" i="5" s="1"/>
  <c r="H41" i="5"/>
  <c r="AN40" i="5"/>
  <c r="AO40" i="5" s="1"/>
  <c r="AM40" i="5"/>
  <c r="AE40" i="5"/>
  <c r="AF40" i="5" s="1"/>
  <c r="X40" i="5"/>
  <c r="Y40" i="5" s="1"/>
  <c r="O40" i="5"/>
  <c r="H40" i="5"/>
  <c r="AN39" i="5"/>
  <c r="AO39" i="5" s="1"/>
  <c r="AM39" i="5"/>
  <c r="AE39" i="5"/>
  <c r="AF39" i="5" s="1"/>
  <c r="X39" i="5"/>
  <c r="Y39" i="5" s="1"/>
  <c r="O39" i="5"/>
  <c r="P39" i="5" s="1"/>
  <c r="H39" i="5"/>
  <c r="AN38" i="5"/>
  <c r="AO38" i="5" s="1"/>
  <c r="AM38" i="5"/>
  <c r="AE38" i="5"/>
  <c r="AF38" i="5" s="1"/>
  <c r="X38" i="5"/>
  <c r="Y38" i="5" s="1"/>
  <c r="O38" i="5"/>
  <c r="P38" i="5" s="1"/>
  <c r="H38" i="5"/>
  <c r="AN37" i="5"/>
  <c r="AO37" i="5" s="1"/>
  <c r="AM37" i="5"/>
  <c r="AE37" i="5"/>
  <c r="AF37" i="5" s="1"/>
  <c r="X37" i="5"/>
  <c r="Y37" i="5" s="1"/>
  <c r="O37" i="5"/>
  <c r="P37" i="5" s="1"/>
  <c r="H37" i="5"/>
  <c r="AO36" i="5"/>
  <c r="AN36" i="5"/>
  <c r="AM36" i="5"/>
  <c r="AE36" i="5"/>
  <c r="AF36" i="5" s="1"/>
  <c r="X36" i="5"/>
  <c r="Y36" i="5" s="1"/>
  <c r="O36" i="5"/>
  <c r="P36" i="5" s="1"/>
  <c r="H36" i="5"/>
  <c r="AN35" i="5"/>
  <c r="AO35" i="5" s="1"/>
  <c r="AM35" i="5"/>
  <c r="AE35" i="5"/>
  <c r="AF35" i="5" s="1"/>
  <c r="X35" i="5"/>
  <c r="Y35" i="5" s="1"/>
  <c r="O35" i="5"/>
  <c r="P35" i="5" s="1"/>
  <c r="H35" i="5"/>
  <c r="AN34" i="5"/>
  <c r="AO34" i="5" s="1"/>
  <c r="AM34" i="5"/>
  <c r="AE34" i="5"/>
  <c r="AF34" i="5" s="1"/>
  <c r="X34" i="5"/>
  <c r="Y34" i="5" s="1"/>
  <c r="O34" i="5"/>
  <c r="P34" i="5" s="1"/>
  <c r="H34" i="5"/>
  <c r="AN33" i="5"/>
  <c r="AO33" i="5" s="1"/>
  <c r="AM33" i="5"/>
  <c r="AE33" i="5"/>
  <c r="AF33" i="5" s="1"/>
  <c r="X33" i="5"/>
  <c r="Y33" i="5" s="1"/>
  <c r="O33" i="5"/>
  <c r="P33" i="5" s="1"/>
  <c r="H33" i="5"/>
  <c r="AN32" i="5"/>
  <c r="AO32" i="5" s="1"/>
  <c r="AM32" i="5"/>
  <c r="AE32" i="5"/>
  <c r="AF32" i="5" s="1"/>
  <c r="X32" i="5"/>
  <c r="Y32" i="5" s="1"/>
  <c r="O32" i="5"/>
  <c r="P32" i="5" s="1"/>
  <c r="H32" i="5"/>
  <c r="AN31" i="5"/>
  <c r="AO31" i="5" s="1"/>
  <c r="AM31" i="5"/>
  <c r="AE31" i="5"/>
  <c r="AF31" i="5" s="1"/>
  <c r="X31" i="5"/>
  <c r="Y31" i="5" s="1"/>
  <c r="O31" i="5"/>
  <c r="P31" i="5" s="1"/>
  <c r="H31" i="5"/>
  <c r="AN30" i="5"/>
  <c r="AO30" i="5" s="1"/>
  <c r="AM30" i="5"/>
  <c r="AE30" i="5"/>
  <c r="AF30" i="5" s="1"/>
  <c r="X30" i="5"/>
  <c r="Y30" i="5" s="1"/>
  <c r="O30" i="5"/>
  <c r="H30" i="5"/>
  <c r="AN29" i="5"/>
  <c r="AO29" i="5" s="1"/>
  <c r="AM29" i="5"/>
  <c r="AE29" i="5"/>
  <c r="X29" i="5"/>
  <c r="Y29" i="5" s="1"/>
  <c r="O29" i="5"/>
  <c r="P29" i="5" s="1"/>
  <c r="H29" i="5"/>
  <c r="AN28" i="5"/>
  <c r="AO28" i="5" s="1"/>
  <c r="AM28" i="5"/>
  <c r="AE28" i="5"/>
  <c r="AF28" i="5" s="1"/>
  <c r="X28" i="5"/>
  <c r="Y28" i="5" s="1"/>
  <c r="O28" i="5"/>
  <c r="P28" i="5" s="1"/>
  <c r="H28" i="5"/>
  <c r="AN27" i="5"/>
  <c r="AO27" i="5" s="1"/>
  <c r="AM27" i="5"/>
  <c r="AE27" i="5"/>
  <c r="X27" i="5"/>
  <c r="Y27" i="5" s="1"/>
  <c r="O27" i="5"/>
  <c r="P27" i="5" s="1"/>
  <c r="H27" i="5"/>
  <c r="AN26" i="5"/>
  <c r="AO26" i="5" s="1"/>
  <c r="AM26" i="5"/>
  <c r="AE26" i="5"/>
  <c r="AF26" i="5" s="1"/>
  <c r="X26" i="5"/>
  <c r="Y26" i="5" s="1"/>
  <c r="O26" i="5"/>
  <c r="P26" i="5" s="1"/>
  <c r="H26" i="5"/>
  <c r="AN25" i="5"/>
  <c r="AO25" i="5" s="1"/>
  <c r="AM25" i="5"/>
  <c r="AE25" i="5"/>
  <c r="AF25" i="5" s="1"/>
  <c r="X25" i="5"/>
  <c r="Y25" i="5" s="1"/>
  <c r="P25" i="5"/>
  <c r="O25" i="5"/>
  <c r="H25" i="5"/>
  <c r="AN24" i="5"/>
  <c r="AO24" i="5" s="1"/>
  <c r="AM24" i="5"/>
  <c r="AE24" i="5"/>
  <c r="AF24" i="5" s="1"/>
  <c r="X24" i="5"/>
  <c r="Y24" i="5" s="1"/>
  <c r="O24" i="5"/>
  <c r="P24" i="5" s="1"/>
  <c r="H24" i="5"/>
  <c r="AN23" i="5"/>
  <c r="AO23" i="5" s="1"/>
  <c r="AM23" i="5"/>
  <c r="AE23" i="5"/>
  <c r="AF23" i="5" s="1"/>
  <c r="X23" i="5"/>
  <c r="Y23" i="5" s="1"/>
  <c r="O23" i="5"/>
  <c r="H23" i="5"/>
  <c r="AN22" i="5"/>
  <c r="AO22" i="5" s="1"/>
  <c r="AM22" i="5"/>
  <c r="AE22" i="5"/>
  <c r="AF22" i="5" s="1"/>
  <c r="X22" i="5"/>
  <c r="Y22" i="5" s="1"/>
  <c r="O22" i="5"/>
  <c r="P22" i="5" s="1"/>
  <c r="H22" i="5"/>
  <c r="AS22" i="5" s="1"/>
  <c r="AN21" i="5"/>
  <c r="AO21" i="5" s="1"/>
  <c r="AM21" i="5"/>
  <c r="AE21" i="5"/>
  <c r="AF21" i="5" s="1"/>
  <c r="X21" i="5"/>
  <c r="Y21" i="5" s="1"/>
  <c r="O21" i="5"/>
  <c r="P21" i="5" s="1"/>
  <c r="H21" i="5"/>
  <c r="AN20" i="5"/>
  <c r="AO20" i="5" s="1"/>
  <c r="AM20" i="5"/>
  <c r="AE20" i="5"/>
  <c r="AF20" i="5" s="1"/>
  <c r="X20" i="5"/>
  <c r="Y20" i="5" s="1"/>
  <c r="O20" i="5"/>
  <c r="P20" i="5" s="1"/>
  <c r="H20" i="5"/>
  <c r="AN19" i="5"/>
  <c r="AO19" i="5" s="1"/>
  <c r="AM19" i="5"/>
  <c r="AE19" i="5"/>
  <c r="AF19" i="5" s="1"/>
  <c r="X19" i="5"/>
  <c r="Y19" i="5" s="1"/>
  <c r="O19" i="5"/>
  <c r="H19" i="5"/>
  <c r="AN18" i="5"/>
  <c r="AO18" i="5" s="1"/>
  <c r="AM18" i="5"/>
  <c r="AE18" i="5"/>
  <c r="AF18" i="5" s="1"/>
  <c r="X18" i="5"/>
  <c r="Y18" i="5" s="1"/>
  <c r="O18" i="5"/>
  <c r="P18" i="5" s="1"/>
  <c r="H18" i="5"/>
  <c r="AN17" i="5"/>
  <c r="AO17" i="5" s="1"/>
  <c r="AM17" i="5"/>
  <c r="AE17" i="5"/>
  <c r="AF17" i="5" s="1"/>
  <c r="X17" i="5"/>
  <c r="Y17" i="5" s="1"/>
  <c r="O17" i="5"/>
  <c r="P17" i="5" s="1"/>
  <c r="H17" i="5"/>
  <c r="AN16" i="5"/>
  <c r="AO16" i="5" s="1"/>
  <c r="AM16" i="5"/>
  <c r="AE16" i="5"/>
  <c r="AF16" i="5" s="1"/>
  <c r="X16" i="5"/>
  <c r="Y16" i="5" s="1"/>
  <c r="O16" i="5"/>
  <c r="P16" i="5" s="1"/>
  <c r="H16" i="5"/>
  <c r="AN15" i="5"/>
  <c r="AO15" i="5" s="1"/>
  <c r="AM15" i="5"/>
  <c r="AE15" i="5"/>
  <c r="AF15" i="5" s="1"/>
  <c r="X15" i="5"/>
  <c r="Y15" i="5" s="1"/>
  <c r="O15" i="5"/>
  <c r="H15" i="5"/>
  <c r="AO14" i="5"/>
  <c r="AN14" i="5"/>
  <c r="AM14" i="5"/>
  <c r="AE14" i="5"/>
  <c r="AF14" i="5" s="1"/>
  <c r="Y14" i="5"/>
  <c r="X14" i="5"/>
  <c r="O14" i="5"/>
  <c r="P14" i="5" s="1"/>
  <c r="H14" i="5"/>
  <c r="AO13" i="5"/>
  <c r="AN13" i="5"/>
  <c r="AM13" i="5"/>
  <c r="AE13" i="5"/>
  <c r="AF13" i="5" s="1"/>
  <c r="X13" i="5"/>
  <c r="Y13" i="5" s="1"/>
  <c r="O13" i="5"/>
  <c r="P13" i="5" s="1"/>
  <c r="H13" i="5"/>
  <c r="AN12" i="5"/>
  <c r="AO12" i="5" s="1"/>
  <c r="AM12" i="5"/>
  <c r="AE12" i="5"/>
  <c r="AF12" i="5" s="1"/>
  <c r="X12" i="5"/>
  <c r="Y12" i="5" s="1"/>
  <c r="O12" i="5"/>
  <c r="P12" i="5" s="1"/>
  <c r="H12" i="5"/>
  <c r="AS12" i="5" s="1"/>
  <c r="AN11" i="5"/>
  <c r="AO11" i="5" s="1"/>
  <c r="AM11" i="5"/>
  <c r="AE11" i="5"/>
  <c r="AF11" i="5" s="1"/>
  <c r="X11" i="5"/>
  <c r="Y11" i="5" s="1"/>
  <c r="O11" i="5"/>
  <c r="P11" i="5" s="1"/>
  <c r="H11" i="5"/>
  <c r="AN10" i="5"/>
  <c r="AO10" i="5" s="1"/>
  <c r="AM10" i="5"/>
  <c r="AE10" i="5"/>
  <c r="AF10" i="5" s="1"/>
  <c r="X10" i="5"/>
  <c r="Y10" i="5" s="1"/>
  <c r="O10" i="5"/>
  <c r="P10" i="5" s="1"/>
  <c r="H10" i="5"/>
  <c r="AS10" i="5" s="1"/>
  <c r="AN9" i="5"/>
  <c r="AO9" i="5" s="1"/>
  <c r="AE9" i="5"/>
  <c r="AF9" i="5" s="1"/>
  <c r="X9" i="5"/>
  <c r="Y9" i="5" s="1"/>
  <c r="O9" i="5"/>
  <c r="P9" i="5" s="1"/>
  <c r="H9" i="5"/>
  <c r="AN8" i="5"/>
  <c r="AO8" i="5" s="1"/>
  <c r="AM8" i="5"/>
  <c r="AE8" i="5"/>
  <c r="AF8" i="5" s="1"/>
  <c r="X8" i="5"/>
  <c r="Y8" i="5" s="1"/>
  <c r="O8" i="5"/>
  <c r="P8" i="5" s="1"/>
  <c r="H8" i="5"/>
  <c r="AN7" i="5"/>
  <c r="AM7" i="5"/>
  <c r="AE7" i="5"/>
  <c r="AF7" i="5" s="1"/>
  <c r="X7" i="5"/>
  <c r="Y7" i="5" s="1"/>
  <c r="O7" i="5"/>
  <c r="P7" i="5" s="1"/>
  <c r="H7" i="5"/>
  <c r="D776" i="11"/>
  <c r="D777" i="11" s="1"/>
  <c r="E777" i="11" s="1"/>
  <c r="E774" i="11"/>
  <c r="E773" i="11"/>
  <c r="E772" i="11"/>
  <c r="E771" i="11"/>
  <c r="E770" i="11"/>
  <c r="E769" i="11"/>
  <c r="D754" i="11"/>
  <c r="D755" i="11" s="1"/>
  <c r="E755" i="11" s="1"/>
  <c r="E752" i="11"/>
  <c r="E751" i="11"/>
  <c r="E750" i="11"/>
  <c r="E749" i="11"/>
  <c r="E748" i="11"/>
  <c r="E747" i="11"/>
  <c r="D732" i="11"/>
  <c r="D733" i="11" s="1"/>
  <c r="E733" i="11" s="1"/>
  <c r="E730" i="11"/>
  <c r="E729" i="11"/>
  <c r="E728" i="11"/>
  <c r="E727" i="11"/>
  <c r="E726" i="11"/>
  <c r="E725" i="11"/>
  <c r="D710" i="11"/>
  <c r="D711" i="11" s="1"/>
  <c r="E711" i="11" s="1"/>
  <c r="E708" i="11"/>
  <c r="E707" i="11"/>
  <c r="E706" i="11"/>
  <c r="E705" i="11"/>
  <c r="E704" i="11"/>
  <c r="E703" i="11"/>
  <c r="D688" i="11"/>
  <c r="D689" i="11" s="1"/>
  <c r="E689" i="11" s="1"/>
  <c r="E686" i="11"/>
  <c r="E685" i="11"/>
  <c r="E684" i="11"/>
  <c r="E683" i="11"/>
  <c r="E682" i="11"/>
  <c r="E681" i="11"/>
  <c r="D666" i="11"/>
  <c r="D667" i="11" s="1"/>
  <c r="E667" i="11" s="1"/>
  <c r="E664" i="11"/>
  <c r="E663" i="11"/>
  <c r="E662" i="11"/>
  <c r="E661" i="11"/>
  <c r="E660" i="11"/>
  <c r="E659" i="11"/>
  <c r="D644" i="11"/>
  <c r="D645" i="11" s="1"/>
  <c r="E645" i="11" s="1"/>
  <c r="E642" i="11"/>
  <c r="E641" i="11"/>
  <c r="E640" i="11"/>
  <c r="E639" i="11"/>
  <c r="E638" i="11"/>
  <c r="E637" i="11"/>
  <c r="D622" i="11"/>
  <c r="D623" i="11" s="1"/>
  <c r="E623" i="11" s="1"/>
  <c r="E620" i="11"/>
  <c r="E619" i="11"/>
  <c r="E618" i="11"/>
  <c r="E617" i="11"/>
  <c r="E616" i="11"/>
  <c r="E615" i="11"/>
  <c r="D600" i="11"/>
  <c r="D601" i="11" s="1"/>
  <c r="E601" i="11" s="1"/>
  <c r="E598" i="11"/>
  <c r="E597" i="11"/>
  <c r="E596" i="11"/>
  <c r="E595" i="11"/>
  <c r="E594" i="11"/>
  <c r="E593" i="11"/>
  <c r="D578" i="11"/>
  <c r="D579" i="11" s="1"/>
  <c r="E579" i="11" s="1"/>
  <c r="E576" i="11"/>
  <c r="E575" i="11"/>
  <c r="E574" i="11"/>
  <c r="E573" i="11"/>
  <c r="E572" i="11"/>
  <c r="E571" i="11"/>
  <c r="D556" i="11"/>
  <c r="D557" i="11" s="1"/>
  <c r="E557" i="11" s="1"/>
  <c r="E554" i="11"/>
  <c r="E553" i="11"/>
  <c r="E552" i="11"/>
  <c r="E551" i="11"/>
  <c r="E550" i="11"/>
  <c r="E549" i="11"/>
  <c r="D534" i="11"/>
  <c r="D535" i="11" s="1"/>
  <c r="E535" i="11" s="1"/>
  <c r="E532" i="11"/>
  <c r="E531" i="11"/>
  <c r="E530" i="11"/>
  <c r="E529" i="11"/>
  <c r="E528" i="11"/>
  <c r="E527" i="11"/>
  <c r="D512" i="11"/>
  <c r="D513" i="11" s="1"/>
  <c r="E513" i="11" s="1"/>
  <c r="E510" i="11"/>
  <c r="E509" i="11"/>
  <c r="E508" i="11"/>
  <c r="E507" i="11"/>
  <c r="E506" i="11"/>
  <c r="E505" i="11"/>
  <c r="D490" i="11"/>
  <c r="D491" i="11" s="1"/>
  <c r="E491" i="11" s="1"/>
  <c r="E488" i="11"/>
  <c r="E487" i="11"/>
  <c r="E486" i="11"/>
  <c r="E485" i="11"/>
  <c r="E484" i="11"/>
  <c r="E483" i="11"/>
  <c r="D468" i="11"/>
  <c r="D469" i="11" s="1"/>
  <c r="E469" i="11" s="1"/>
  <c r="E466" i="11"/>
  <c r="E465" i="11"/>
  <c r="E464" i="11"/>
  <c r="E463" i="11"/>
  <c r="E462" i="11"/>
  <c r="E461" i="11"/>
  <c r="D445" i="11"/>
  <c r="D446" i="11" s="1"/>
  <c r="E446" i="11" s="1"/>
  <c r="E443" i="11"/>
  <c r="E442" i="11"/>
  <c r="E441" i="11"/>
  <c r="E440" i="11"/>
  <c r="E439" i="11"/>
  <c r="E438" i="11"/>
  <c r="D423" i="11"/>
  <c r="D424" i="11" s="1"/>
  <c r="E424" i="11" s="1"/>
  <c r="E421" i="11"/>
  <c r="E420" i="11"/>
  <c r="E419" i="11"/>
  <c r="E418" i="11"/>
  <c r="E417" i="11"/>
  <c r="E416" i="11"/>
  <c r="D400" i="11"/>
  <c r="D401" i="11" s="1"/>
  <c r="E401" i="11" s="1"/>
  <c r="E398" i="11"/>
  <c r="E397" i="11"/>
  <c r="E396" i="11"/>
  <c r="E395" i="11"/>
  <c r="E394" i="11"/>
  <c r="E393" i="11"/>
  <c r="D378" i="11"/>
  <c r="D379" i="11" s="1"/>
  <c r="E379" i="11" s="1"/>
  <c r="E376" i="11"/>
  <c r="E375" i="11"/>
  <c r="E374" i="11"/>
  <c r="E373" i="11"/>
  <c r="E372" i="11"/>
  <c r="E371" i="11"/>
  <c r="D356" i="11"/>
  <c r="D357" i="11" s="1"/>
  <c r="E357" i="11" s="1"/>
  <c r="E354" i="11"/>
  <c r="E353" i="11"/>
  <c r="E352" i="11"/>
  <c r="E351" i="11"/>
  <c r="E350" i="11"/>
  <c r="E349" i="11"/>
  <c r="D333" i="11"/>
  <c r="D334" i="11" s="1"/>
  <c r="E334" i="11" s="1"/>
  <c r="E331" i="11"/>
  <c r="E330" i="11"/>
  <c r="E329" i="11"/>
  <c r="E328" i="11"/>
  <c r="E327" i="11"/>
  <c r="E326" i="11"/>
  <c r="D310" i="11"/>
  <c r="D311" i="11" s="1"/>
  <c r="E311" i="11" s="1"/>
  <c r="E308" i="11"/>
  <c r="E307" i="11"/>
  <c r="E306" i="11"/>
  <c r="E305" i="11"/>
  <c r="E304" i="11"/>
  <c r="E303" i="11"/>
  <c r="D288" i="11"/>
  <c r="D289" i="11" s="1"/>
  <c r="E289" i="11" s="1"/>
  <c r="E286" i="11"/>
  <c r="E285" i="11"/>
  <c r="E284" i="11"/>
  <c r="E283" i="11"/>
  <c r="E282" i="11"/>
  <c r="E281" i="11"/>
  <c r="D266" i="11"/>
  <c r="D267" i="11" s="1"/>
  <c r="E267" i="11" s="1"/>
  <c r="E264" i="11"/>
  <c r="E263" i="11"/>
  <c r="E262" i="11"/>
  <c r="E261" i="11"/>
  <c r="E260" i="11"/>
  <c r="E259" i="11"/>
  <c r="D244" i="11"/>
  <c r="D245" i="11" s="1"/>
  <c r="E245" i="11" s="1"/>
  <c r="E242" i="11"/>
  <c r="E241" i="11"/>
  <c r="E240" i="11"/>
  <c r="E239" i="11"/>
  <c r="E238" i="11"/>
  <c r="E237" i="11"/>
  <c r="D221" i="11"/>
  <c r="D222" i="11" s="1"/>
  <c r="E222" i="11" s="1"/>
  <c r="E219" i="11"/>
  <c r="E218" i="11"/>
  <c r="E217" i="11"/>
  <c r="E216" i="11"/>
  <c r="E215" i="11"/>
  <c r="E214" i="11"/>
  <c r="D199" i="11"/>
  <c r="D200" i="11" s="1"/>
  <c r="E200" i="11" s="1"/>
  <c r="E197" i="11"/>
  <c r="E196" i="11"/>
  <c r="E195" i="11"/>
  <c r="E194" i="11"/>
  <c r="E193" i="11"/>
  <c r="E192" i="11"/>
  <c r="D177" i="11"/>
  <c r="D178" i="11" s="1"/>
  <c r="E178" i="11" s="1"/>
  <c r="E175" i="11"/>
  <c r="E174" i="11"/>
  <c r="E173" i="11"/>
  <c r="E172" i="11"/>
  <c r="E171" i="11"/>
  <c r="E170" i="11"/>
  <c r="D154" i="11"/>
  <c r="D155" i="11" s="1"/>
  <c r="E155" i="11" s="1"/>
  <c r="E152" i="11"/>
  <c r="E151" i="11"/>
  <c r="E150" i="11"/>
  <c r="E149" i="11"/>
  <c r="E148" i="11"/>
  <c r="E147" i="11"/>
  <c r="D132" i="11"/>
  <c r="D133" i="11" s="1"/>
  <c r="E133" i="11" s="1"/>
  <c r="E130" i="11"/>
  <c r="E129" i="11"/>
  <c r="E128" i="11"/>
  <c r="E127" i="11"/>
  <c r="E126" i="11"/>
  <c r="E125" i="11"/>
  <c r="D110" i="11"/>
  <c r="D111" i="11" s="1"/>
  <c r="E111" i="11" s="1"/>
  <c r="E108" i="11"/>
  <c r="E107" i="11"/>
  <c r="E106" i="11"/>
  <c r="E105" i="11"/>
  <c r="E104" i="11"/>
  <c r="E103" i="11"/>
  <c r="D86" i="11"/>
  <c r="D87" i="11" s="1"/>
  <c r="E87" i="11" s="1"/>
  <c r="E84" i="11"/>
  <c r="E83" i="11"/>
  <c r="E82" i="11"/>
  <c r="E81" i="11"/>
  <c r="E80" i="11"/>
  <c r="E79" i="11"/>
  <c r="D64" i="11"/>
  <c r="D65" i="11" s="1"/>
  <c r="E65" i="11" s="1"/>
  <c r="E62" i="11"/>
  <c r="E61" i="11"/>
  <c r="E60" i="11"/>
  <c r="E59" i="11"/>
  <c r="E58" i="11"/>
  <c r="E57" i="11"/>
  <c r="D41" i="11"/>
  <c r="D42" i="11" s="1"/>
  <c r="E42" i="11" s="1"/>
  <c r="E39" i="11"/>
  <c r="E38" i="11"/>
  <c r="E37" i="11"/>
  <c r="E36" i="11"/>
  <c r="E35" i="11"/>
  <c r="E34" i="11"/>
  <c r="D18" i="11"/>
  <c r="D19" i="11" s="1"/>
  <c r="E19" i="11" s="1"/>
  <c r="E16" i="11"/>
  <c r="E15" i="11"/>
  <c r="E14" i="11"/>
  <c r="E13" i="11"/>
  <c r="E12" i="11"/>
  <c r="E11" i="11"/>
  <c r="N43" i="10"/>
  <c r="O43" i="10" s="1"/>
  <c r="P43" i="10" s="1"/>
  <c r="N42" i="10"/>
  <c r="O42" i="10" s="1"/>
  <c r="P42" i="10" s="1"/>
  <c r="N41" i="10"/>
  <c r="O41" i="10" s="1"/>
  <c r="P41" i="10" s="1"/>
  <c r="N40" i="10"/>
  <c r="O40" i="10" s="1"/>
  <c r="P40" i="10" s="1"/>
  <c r="N39" i="10"/>
  <c r="O39" i="10" s="1"/>
  <c r="P39" i="10" s="1"/>
  <c r="N38" i="10"/>
  <c r="O38" i="10" s="1"/>
  <c r="P38" i="10" s="1"/>
  <c r="N37" i="10"/>
  <c r="O37" i="10" s="1"/>
  <c r="P37" i="10" s="1"/>
  <c r="N36" i="10"/>
  <c r="O36" i="10" s="1"/>
  <c r="P36" i="10" s="1"/>
  <c r="N35" i="10"/>
  <c r="O35" i="10" s="1"/>
  <c r="P35" i="10" s="1"/>
  <c r="N34" i="10"/>
  <c r="O34" i="10" s="1"/>
  <c r="P34" i="10" s="1"/>
  <c r="N33" i="10"/>
  <c r="O33" i="10" s="1"/>
  <c r="P33" i="10" s="1"/>
  <c r="N32" i="10"/>
  <c r="O32" i="10" s="1"/>
  <c r="P32" i="10" s="1"/>
  <c r="N31" i="10"/>
  <c r="O31" i="10" s="1"/>
  <c r="P31" i="10" s="1"/>
  <c r="N30" i="10"/>
  <c r="O30" i="10" s="1"/>
  <c r="P30" i="10" s="1"/>
  <c r="N29" i="10"/>
  <c r="O29" i="10" s="1"/>
  <c r="P29" i="10" s="1"/>
  <c r="N28" i="10"/>
  <c r="O28" i="10" s="1"/>
  <c r="P28" i="10" s="1"/>
  <c r="N27" i="10"/>
  <c r="O27" i="10" s="1"/>
  <c r="P27" i="10" s="1"/>
  <c r="N26" i="10"/>
  <c r="O26" i="10" s="1"/>
  <c r="P26" i="10" s="1"/>
  <c r="N25" i="10"/>
  <c r="O25" i="10" s="1"/>
  <c r="P25" i="10" s="1"/>
  <c r="N24" i="10"/>
  <c r="O24" i="10" s="1"/>
  <c r="P24" i="10" s="1"/>
  <c r="N23" i="10"/>
  <c r="O23" i="10" s="1"/>
  <c r="P23" i="10" s="1"/>
  <c r="N22" i="10"/>
  <c r="O22" i="10" s="1"/>
  <c r="P22" i="10" s="1"/>
  <c r="N21" i="10"/>
  <c r="O21" i="10" s="1"/>
  <c r="P21" i="10" s="1"/>
  <c r="N20" i="10"/>
  <c r="O20" i="10" s="1"/>
  <c r="P20" i="10" s="1"/>
  <c r="N19" i="10"/>
  <c r="O19" i="10" s="1"/>
  <c r="P19" i="10" s="1"/>
  <c r="N18" i="10"/>
  <c r="O18" i="10" s="1"/>
  <c r="P18" i="10" s="1"/>
  <c r="N17" i="10"/>
  <c r="O17" i="10" s="1"/>
  <c r="P17" i="10" s="1"/>
  <c r="N16" i="10"/>
  <c r="O16" i="10" s="1"/>
  <c r="P16" i="10" s="1"/>
  <c r="N15" i="10"/>
  <c r="O15" i="10" s="1"/>
  <c r="P15" i="10" s="1"/>
  <c r="N14" i="10"/>
  <c r="O14" i="10" s="1"/>
  <c r="P14" i="10" s="1"/>
  <c r="N13" i="10"/>
  <c r="O13" i="10" s="1"/>
  <c r="P13" i="10" s="1"/>
  <c r="N12" i="10"/>
  <c r="O12" i="10" s="1"/>
  <c r="P12" i="10" s="1"/>
  <c r="N11" i="10"/>
  <c r="O11" i="10" s="1"/>
  <c r="P11" i="10" s="1"/>
  <c r="N10" i="10"/>
  <c r="O10" i="10" s="1"/>
  <c r="P10" i="10" s="1"/>
  <c r="N9" i="10"/>
  <c r="O9" i="10" s="1"/>
  <c r="N8" i="10"/>
  <c r="O8" i="10" s="1"/>
  <c r="P8" i="10" s="1"/>
  <c r="N6" i="10"/>
  <c r="O6" i="10" s="1"/>
  <c r="AS26" i="5" l="1"/>
  <c r="I28" i="5"/>
  <c r="AS28" i="5"/>
  <c r="I30" i="5"/>
  <c r="AS30" i="5"/>
  <c r="I32" i="5"/>
  <c r="AS32" i="5"/>
  <c r="I34" i="5"/>
  <c r="AS34" i="5"/>
  <c r="I36" i="5"/>
  <c r="AS36" i="5"/>
  <c r="AS8" i="5"/>
  <c r="AS14" i="5"/>
  <c r="I15" i="5"/>
  <c r="AS15" i="5"/>
  <c r="I17" i="5"/>
  <c r="AS17" i="5"/>
  <c r="I19" i="5"/>
  <c r="AS19" i="5"/>
  <c r="I21" i="5"/>
  <c r="AS21" i="5"/>
  <c r="I23" i="5"/>
  <c r="AS23" i="5"/>
  <c r="I25" i="5"/>
  <c r="AS25" i="5"/>
  <c r="I38" i="5"/>
  <c r="AS38" i="5"/>
  <c r="I40" i="5"/>
  <c r="AS40" i="5"/>
  <c r="I42" i="5"/>
  <c r="AS42" i="5"/>
  <c r="I11" i="5"/>
  <c r="AS11" i="5"/>
  <c r="I13" i="5"/>
  <c r="AS13" i="5"/>
  <c r="I27" i="5"/>
  <c r="AS27" i="5"/>
  <c r="AS29" i="5"/>
  <c r="I31" i="5"/>
  <c r="AS31" i="5"/>
  <c r="I33" i="5"/>
  <c r="AS33" i="5"/>
  <c r="I35" i="5"/>
  <c r="AS35" i="5"/>
  <c r="I7" i="5"/>
  <c r="AS7" i="5"/>
  <c r="I9" i="5"/>
  <c r="AS9" i="5"/>
  <c r="AS16" i="5"/>
  <c r="AS18" i="5"/>
  <c r="AS20" i="5"/>
  <c r="I24" i="5"/>
  <c r="AS24" i="5"/>
  <c r="I37" i="5"/>
  <c r="AS37" i="5"/>
  <c r="I39" i="5"/>
  <c r="AS39" i="5"/>
  <c r="AS41" i="5"/>
  <c r="AS43" i="5"/>
  <c r="G552" i="4"/>
  <c r="G553" i="4" s="1"/>
  <c r="H553" i="4" s="1"/>
  <c r="G72" i="4"/>
  <c r="G73" i="4" s="1"/>
  <c r="H73" i="4" s="1"/>
  <c r="G648" i="4"/>
  <c r="G649" i="4" s="1"/>
  <c r="H649" i="4" s="1"/>
  <c r="G1513" i="4"/>
  <c r="G1514" i="4" s="1"/>
  <c r="H1514" i="4" s="1"/>
  <c r="G456" i="4"/>
  <c r="G457" i="4" s="1"/>
  <c r="H457" i="4" s="1"/>
  <c r="G1032" i="4"/>
  <c r="G1033" i="4" s="1"/>
  <c r="H1033" i="4" s="1"/>
  <c r="AT25" i="5"/>
  <c r="AU25" i="5" s="1"/>
  <c r="AT28" i="5"/>
  <c r="AU28" i="5" s="1"/>
  <c r="AT41" i="5"/>
  <c r="AU41" i="5" s="1"/>
  <c r="AT42" i="5"/>
  <c r="AU42" i="5" s="1"/>
  <c r="G24" i="4"/>
  <c r="G25" i="4" s="1"/>
  <c r="H25" i="4" s="1"/>
  <c r="H639" i="4"/>
  <c r="H1024" i="4"/>
  <c r="G1128" i="4"/>
  <c r="G1129" i="4" s="1"/>
  <c r="H1129" i="4" s="1"/>
  <c r="G216" i="4"/>
  <c r="G217" i="4" s="1"/>
  <c r="H217" i="4" s="1"/>
  <c r="AT40" i="5"/>
  <c r="AU40" i="5" s="1"/>
  <c r="P40" i="5"/>
  <c r="G744" i="4"/>
  <c r="G745" i="4" s="1"/>
  <c r="H745" i="4" s="1"/>
  <c r="G1417" i="4"/>
  <c r="G1418" i="4" s="1"/>
  <c r="H1418" i="4" s="1"/>
  <c r="AT7" i="5"/>
  <c r="AU7" i="5" s="1"/>
  <c r="AT8" i="5"/>
  <c r="AU8" i="5" s="1"/>
  <c r="I8" i="5"/>
  <c r="AT9" i="5"/>
  <c r="AU9" i="5" s="1"/>
  <c r="AT39" i="5"/>
  <c r="AU39" i="5" s="1"/>
  <c r="AT43" i="5"/>
  <c r="AU43" i="5" s="1"/>
  <c r="AT10" i="5"/>
  <c r="AU10" i="5" s="1"/>
  <c r="AT14" i="5"/>
  <c r="AU14" i="5" s="1"/>
  <c r="AT18" i="5"/>
  <c r="AU18" i="5" s="1"/>
  <c r="AT22" i="5"/>
  <c r="AU22" i="5" s="1"/>
  <c r="AT29" i="5"/>
  <c r="AU29" i="5" s="1"/>
  <c r="AT30" i="5"/>
  <c r="AU30" i="5" s="1"/>
  <c r="I41" i="5"/>
  <c r="H64" i="4"/>
  <c r="G264" i="4"/>
  <c r="G265" i="4" s="1"/>
  <c r="H265" i="4" s="1"/>
  <c r="G360" i="4"/>
  <c r="G361" i="4" s="1"/>
  <c r="H361" i="4" s="1"/>
  <c r="H447" i="4"/>
  <c r="H543" i="4"/>
  <c r="H1119" i="4"/>
  <c r="G1224" i="4"/>
  <c r="G1225" i="4" s="1"/>
  <c r="H1225" i="4" s="1"/>
  <c r="H1504" i="4"/>
  <c r="G1609" i="4"/>
  <c r="G1610" i="4" s="1"/>
  <c r="H1610" i="4" s="1"/>
  <c r="AT15" i="5"/>
  <c r="AU15" i="5" s="1"/>
  <c r="AT19" i="5"/>
  <c r="AU19" i="5" s="1"/>
  <c r="AT23" i="5"/>
  <c r="AU23" i="5" s="1"/>
  <c r="I29" i="5"/>
  <c r="P30" i="5"/>
  <c r="AT34" i="5"/>
  <c r="AU34" i="5" s="1"/>
  <c r="G120" i="4"/>
  <c r="G121" i="4" s="1"/>
  <c r="H121" i="4" s="1"/>
  <c r="H255" i="4"/>
  <c r="G840" i="4"/>
  <c r="G841" i="4" s="1"/>
  <c r="H841" i="4" s="1"/>
  <c r="G936" i="4"/>
  <c r="G937" i="4" s="1"/>
  <c r="H937" i="4" s="1"/>
  <c r="G1320" i="4"/>
  <c r="G1321" i="4" s="1"/>
  <c r="H1321" i="4" s="1"/>
  <c r="AT12" i="5"/>
  <c r="AU12" i="5" s="1"/>
  <c r="AT26" i="5"/>
  <c r="AU26" i="5" s="1"/>
  <c r="AO7" i="5"/>
  <c r="I10" i="5"/>
  <c r="AT11" i="5"/>
  <c r="AU11" i="5" s="1"/>
  <c r="I12" i="5"/>
  <c r="AT13" i="5"/>
  <c r="AU13" i="5" s="1"/>
  <c r="I14" i="5"/>
  <c r="P15" i="5"/>
  <c r="I18" i="5"/>
  <c r="P19" i="5"/>
  <c r="I22" i="5"/>
  <c r="P23" i="5"/>
  <c r="I26" i="5"/>
  <c r="AT31" i="5"/>
  <c r="AU31" i="5" s="1"/>
  <c r="AT32" i="5"/>
  <c r="AU32" i="5" s="1"/>
  <c r="AT35" i="5"/>
  <c r="AU35" i="5" s="1"/>
  <c r="AT36" i="5"/>
  <c r="AU36" i="5" s="1"/>
  <c r="G1465" i="4"/>
  <c r="G1466" i="4" s="1"/>
  <c r="H1466" i="4" s="1"/>
  <c r="H1456" i="4"/>
  <c r="H1699" i="4"/>
  <c r="G1705" i="4"/>
  <c r="G1706" i="4" s="1"/>
  <c r="H1706" i="4" s="1"/>
  <c r="AT16" i="5"/>
  <c r="AU16" i="5" s="1"/>
  <c r="AT17" i="5"/>
  <c r="AU17" i="5" s="1"/>
  <c r="AT20" i="5"/>
  <c r="AU20" i="5" s="1"/>
  <c r="AT21" i="5"/>
  <c r="AU21" i="5" s="1"/>
  <c r="AT24" i="5"/>
  <c r="AU24" i="5" s="1"/>
  <c r="AT27" i="5"/>
  <c r="AU27" i="5" s="1"/>
  <c r="AT38" i="5"/>
  <c r="AU38" i="5" s="1"/>
  <c r="G408" i="4"/>
  <c r="G409" i="4" s="1"/>
  <c r="H409" i="4" s="1"/>
  <c r="G600" i="4"/>
  <c r="G601" i="4" s="1"/>
  <c r="H601" i="4" s="1"/>
  <c r="G792" i="4"/>
  <c r="G793" i="4" s="1"/>
  <c r="H793" i="4" s="1"/>
  <c r="G984" i="4"/>
  <c r="G985" i="4" s="1"/>
  <c r="H985" i="4" s="1"/>
  <c r="G1176" i="4"/>
  <c r="G1177" i="4" s="1"/>
  <c r="H1177" i="4" s="1"/>
  <c r="G1368" i="4"/>
  <c r="G1369" i="4" s="1"/>
  <c r="H1369" i="4" s="1"/>
  <c r="G168" i="4"/>
  <c r="G169" i="4" s="1"/>
  <c r="H169" i="4" s="1"/>
  <c r="I16" i="5"/>
  <c r="I20" i="5"/>
  <c r="AT33" i="5"/>
  <c r="AU33" i="5" s="1"/>
  <c r="AT37" i="5"/>
  <c r="AU37" i="5" s="1"/>
  <c r="G1561" i="4"/>
  <c r="G1562" i="4" s="1"/>
  <c r="H1562" i="4" s="1"/>
  <c r="G312" i="4"/>
  <c r="G313" i="4" s="1"/>
  <c r="H313" i="4" s="1"/>
  <c r="G504" i="4"/>
  <c r="G505" i="4" s="1"/>
  <c r="H505" i="4" s="1"/>
  <c r="G696" i="4"/>
  <c r="G697" i="4" s="1"/>
  <c r="H697" i="4" s="1"/>
  <c r="G888" i="4"/>
  <c r="G889" i="4" s="1"/>
  <c r="H889" i="4" s="1"/>
  <c r="G1080" i="4"/>
  <c r="G1081" i="4" s="1"/>
  <c r="H1081" i="4" s="1"/>
  <c r="G1272" i="4"/>
  <c r="G1273" i="4" s="1"/>
  <c r="H1273" i="4" s="1"/>
  <c r="H1745" i="4"/>
  <c r="G1753" i="4"/>
  <c r="G1754" i="4" s="1"/>
  <c r="H1754" i="4" s="1"/>
  <c r="G1657" i="4"/>
  <c r="G1658" i="4" s="1"/>
  <c r="H1658" i="4" s="1"/>
  <c r="H1648" i="4"/>
  <c r="H1552" i="4"/>
  <c r="N7" i="10"/>
  <c r="O7" i="10" s="1"/>
  <c r="P7" i="10" s="1"/>
</calcChain>
</file>

<file path=xl/sharedStrings.xml><?xml version="1.0" encoding="utf-8"?>
<sst xmlns="http://schemas.openxmlformats.org/spreadsheetml/2006/main" count="11302" uniqueCount="812">
  <si>
    <t>Roll. No</t>
  </si>
  <si>
    <t xml:space="preserve">Admission No. </t>
  </si>
  <si>
    <t>Name</t>
  </si>
  <si>
    <t>D. O. B</t>
  </si>
  <si>
    <t xml:space="preserve">Adhaar No. </t>
  </si>
  <si>
    <t>Category</t>
  </si>
  <si>
    <t>Sex</t>
  </si>
  <si>
    <t>Father's Name</t>
  </si>
  <si>
    <t>Occupation</t>
  </si>
  <si>
    <t>Father's Contact</t>
  </si>
  <si>
    <t>Mother's Name</t>
  </si>
  <si>
    <t>Aakriti Sharma</t>
  </si>
  <si>
    <t>General</t>
  </si>
  <si>
    <t>Female</t>
  </si>
  <si>
    <t>Moonu Sharma</t>
  </si>
  <si>
    <t>Business</t>
  </si>
  <si>
    <t>Dushali Sharma</t>
  </si>
  <si>
    <t>House Maker</t>
  </si>
  <si>
    <t xml:space="preserve">514/A Subhash Nagar, Opp. Government Quarter Jammu. </t>
  </si>
  <si>
    <t>ADVAY SHARMA</t>
  </si>
  <si>
    <t>796818917211</t>
  </si>
  <si>
    <t>MALE</t>
  </si>
  <si>
    <t>Abhimanyu Kumar</t>
  </si>
  <si>
    <t>MEENAKSHI SHARMA</t>
  </si>
  <si>
    <t>House wife</t>
  </si>
  <si>
    <t>Dogra Nagar Lane No. 5 Sec I Swarn Vihar</t>
  </si>
  <si>
    <t>Akshit Sabharwal</t>
  </si>
  <si>
    <t>Amit Sabarwal</t>
  </si>
  <si>
    <t>Govt. Employee</t>
  </si>
  <si>
    <t>Shivani Sabarwal</t>
  </si>
  <si>
    <t xml:space="preserve">H. No. 215 Rajeev colony Vikram Chowk Near Jammu University Jammu. </t>
  </si>
  <si>
    <t>Amay Sharma</t>
  </si>
  <si>
    <t>467128777696</t>
  </si>
  <si>
    <t>Male</t>
  </si>
  <si>
    <t>Ajay kumar</t>
  </si>
  <si>
    <t>Private teacher</t>
  </si>
  <si>
    <t>Madhu Sharma</t>
  </si>
  <si>
    <t>private teacher</t>
  </si>
  <si>
    <t>H. No. 345 B Rehari Colony Near Baby Caterers Jam</t>
  </si>
  <si>
    <t>Amayara Salotra</t>
  </si>
  <si>
    <t>Anil kumar</t>
  </si>
  <si>
    <t xml:space="preserve">Sharuti Gupta </t>
  </si>
  <si>
    <t>Teacher</t>
  </si>
  <si>
    <t>Anika Raina</t>
  </si>
  <si>
    <t>942649724203</t>
  </si>
  <si>
    <t>Vicky Raina</t>
  </si>
  <si>
    <t>Private Employee</t>
  </si>
  <si>
    <t>Sheetu Bhat Raina</t>
  </si>
  <si>
    <t>Govt. Teacher</t>
  </si>
  <si>
    <t xml:space="preserve">H. No. 29 W. No. 2 Ghau Manhasan Jammu. </t>
  </si>
  <si>
    <t>Arvi Kitroo</t>
  </si>
  <si>
    <t>4764012665735</t>
  </si>
  <si>
    <t>Sanjay Kitroo</t>
  </si>
  <si>
    <t>Government service</t>
  </si>
  <si>
    <t>Nishu Kitroo</t>
  </si>
  <si>
    <t xml:space="preserve">H. No. 123/ C Om Nagar Udheywala Bohri Jammu. </t>
  </si>
  <si>
    <t>Arya Sharma</t>
  </si>
  <si>
    <t>796243281559</t>
  </si>
  <si>
    <t>Sham Lal Sharma</t>
  </si>
  <si>
    <t>Dolly Sharma</t>
  </si>
  <si>
    <t xml:space="preserve">H. no. 6 Lane No. 4 HazuriBagh Talab Tillo Jammu. </t>
  </si>
  <si>
    <t>Avyaan Manhas</t>
  </si>
  <si>
    <t>209037778168</t>
  </si>
  <si>
    <t>Harish Manhas</t>
  </si>
  <si>
    <t>Anjali Parmar</t>
  </si>
  <si>
    <t>Government teacher</t>
  </si>
  <si>
    <t xml:space="preserve">H. No. 504 Suraksha ViharShiv Lane Top Paloua Jammu. </t>
  </si>
  <si>
    <t>B kartikh</t>
  </si>
  <si>
    <t>421368108078</t>
  </si>
  <si>
    <t>Bharat Jee</t>
  </si>
  <si>
    <t>Government sector</t>
  </si>
  <si>
    <t>Sheetoo</t>
  </si>
  <si>
    <t xml:space="preserve">H. No. F155 Lane No. 1 Rajpura Shakti Nagar Jammu. </t>
  </si>
  <si>
    <t>Bhargav</t>
  </si>
  <si>
    <t>835558692008</t>
  </si>
  <si>
    <t>OBC</t>
  </si>
  <si>
    <t>Vipan Kumar</t>
  </si>
  <si>
    <t>Government  sector</t>
  </si>
  <si>
    <t>Sheetal Sandal</t>
  </si>
  <si>
    <t xml:space="preserve">H. No. 11 Block C TRT Phase-4 Purkhoo Camp, Domana Jammu. </t>
  </si>
  <si>
    <t>Bhumi Panjaliya</t>
  </si>
  <si>
    <t>390377382425</t>
  </si>
  <si>
    <t>Davinder Kumar</t>
  </si>
  <si>
    <t>Reenu Bala</t>
  </si>
  <si>
    <t>Beauty Parlour</t>
  </si>
  <si>
    <t xml:space="preserve">Saraswati Vihar Lower Muthi </t>
  </si>
  <si>
    <t>Chandandev Singh</t>
  </si>
  <si>
    <t>752147867054</t>
  </si>
  <si>
    <t>Chanderpal Singh</t>
  </si>
  <si>
    <t>Renu</t>
  </si>
  <si>
    <t xml:space="preserve">Lower Muthi, Dharmal, Akalpue road, Shiv Mandir  Jammu. </t>
  </si>
  <si>
    <t>Devanshi Choudhary</t>
  </si>
  <si>
    <t>348941212116</t>
  </si>
  <si>
    <t>Mangal Ram</t>
  </si>
  <si>
    <t>Amita Rani</t>
  </si>
  <si>
    <t xml:space="preserve">Paloura (BSF) Gate. </t>
  </si>
  <si>
    <t>Divyansh Mantoo</t>
  </si>
  <si>
    <t>994268730266</t>
  </si>
  <si>
    <t>Ashwani Mantoo</t>
  </si>
  <si>
    <t>Meenakshi Mantoo</t>
  </si>
  <si>
    <t>S L Memorial Model High School Santra More</t>
  </si>
  <si>
    <t>H No 3 Lane No 1 saraswati Vihar Anand Nagar Bohri</t>
  </si>
  <si>
    <t>Harsheel Rajput</t>
  </si>
  <si>
    <t>782740886471</t>
  </si>
  <si>
    <t>Vinod Singh</t>
  </si>
  <si>
    <t>Jyoti Devi</t>
  </si>
  <si>
    <t xml:space="preserve">H. No. 27 Sec. 3 Pandoka Colony Paloura Jammu. </t>
  </si>
  <si>
    <t>Jiya Sharma</t>
  </si>
  <si>
    <t>699575263611</t>
  </si>
  <si>
    <t>Bishan Das</t>
  </si>
  <si>
    <t>Ex- serviceman</t>
  </si>
  <si>
    <t>Mitu Sharma</t>
  </si>
  <si>
    <t>H. No. 44, Shanti Vihar</t>
  </si>
  <si>
    <t>Kavyansh</t>
  </si>
  <si>
    <t>431223226796</t>
  </si>
  <si>
    <t>Rakesh Kumar</t>
  </si>
  <si>
    <t>Indian Army</t>
  </si>
  <si>
    <t>Arpna Sharma</t>
  </si>
  <si>
    <t xml:space="preserve">H. N9. 60 Sec 3 Patna Niwas Lower Roop Nagar Jammu. </t>
  </si>
  <si>
    <t>Mandeep Singh</t>
  </si>
  <si>
    <t>393715738598</t>
  </si>
  <si>
    <t>Rajinder Kumar</t>
  </si>
  <si>
    <t>Archana Devi</t>
  </si>
  <si>
    <t>hw</t>
  </si>
  <si>
    <t>r/o bhadrore sari kabir colony pouni chak jammu</t>
  </si>
  <si>
    <t>Mrityunjay Mahajan</t>
  </si>
  <si>
    <t>405890968208</t>
  </si>
  <si>
    <t>Rohit Gupta</t>
  </si>
  <si>
    <t>Accountant</t>
  </si>
  <si>
    <t>Purnima Gupta</t>
  </si>
  <si>
    <t xml:space="preserve">H. No. 126 W. no. - 62 Laxmipuram Chinore Jammu. </t>
  </si>
  <si>
    <t>Naman Verma</t>
  </si>
  <si>
    <t>380905843108</t>
  </si>
  <si>
    <t>Ram Gopal Verma</t>
  </si>
  <si>
    <t>Vijay Kumari</t>
  </si>
  <si>
    <t xml:space="preserve">W. no. 39,H.no.103 Upper Shanti Nagar Tophsher Khania Jammu. </t>
  </si>
  <si>
    <t>Niharika Kant</t>
  </si>
  <si>
    <t>503271286268</t>
  </si>
  <si>
    <t>SC</t>
  </si>
  <si>
    <t>Vipon Kant</t>
  </si>
  <si>
    <t>CRPF</t>
  </si>
  <si>
    <t>Renu Devi</t>
  </si>
  <si>
    <t xml:space="preserve">W. no. 61Talab Tillo Patta Bohri Chungi near PNB bank Jammu. </t>
  </si>
  <si>
    <t>Nimrit Kour</t>
  </si>
  <si>
    <t>Bikram Singh</t>
  </si>
  <si>
    <t>Laboratory technician</t>
  </si>
  <si>
    <t>Rekha Devi</t>
  </si>
  <si>
    <t>Assistant professor</t>
  </si>
  <si>
    <t xml:space="preserve">V - care diagnostic centre Bakshi Nagar. </t>
  </si>
  <si>
    <t>Nishika</t>
  </si>
  <si>
    <t>Amit Luthra</t>
  </si>
  <si>
    <t>Anju</t>
  </si>
  <si>
    <t xml:space="preserve">H. Ni. 126, W. no- 62 Laxmipuram Chinore, Jammu. </t>
  </si>
  <si>
    <t>Raghav Chandial</t>
  </si>
  <si>
    <t>841253645506</t>
  </si>
  <si>
    <t>Mukesh Chandial</t>
  </si>
  <si>
    <t>Jr. Engineer</t>
  </si>
  <si>
    <t>Prinka Kumari</t>
  </si>
  <si>
    <t xml:space="preserve">LaneNo. 3 Suryavanshi Nagar, lower Roop Nagar. </t>
  </si>
  <si>
    <t>Ritvik</t>
  </si>
  <si>
    <t>Ashutosh Kumar</t>
  </si>
  <si>
    <t>Babita Rani</t>
  </si>
  <si>
    <t xml:space="preserve">R/O Vill. Dei Chack Ghou Manhasan Road P/O Bhadrore. </t>
  </si>
  <si>
    <t>Saanvi  Charak</t>
  </si>
  <si>
    <t>310996903882</t>
  </si>
  <si>
    <t>Ashwani Kumar</t>
  </si>
  <si>
    <t>Police Official</t>
  </si>
  <si>
    <t>Sonia Bala</t>
  </si>
  <si>
    <t>Near Baba Lal Ji Temple Laxmi Nagar Muthi Jammu Lane No 14</t>
  </si>
  <si>
    <t>Sanchit Khajuria</t>
  </si>
  <si>
    <t>Tarseem Singh</t>
  </si>
  <si>
    <t>Poonam Sharma</t>
  </si>
  <si>
    <t>Govt. Pharmacist</t>
  </si>
  <si>
    <t xml:space="preserve">H. No. - 574 Dhok Paloura Jammu. </t>
  </si>
  <si>
    <t>Sanvi Raina</t>
  </si>
  <si>
    <t>209147068822</t>
  </si>
  <si>
    <t>Vinod Kumar Raina</t>
  </si>
  <si>
    <t>Usha Raina</t>
  </si>
  <si>
    <t xml:space="preserve">H. No. 4 LaneNo. 1 Shardha Colony Jammu. </t>
  </si>
  <si>
    <t>shivam shrma</t>
  </si>
  <si>
    <t>912005943191</t>
  </si>
  <si>
    <t>Tarseem lal</t>
  </si>
  <si>
    <t>Neelam Kumari</t>
  </si>
  <si>
    <t>H.No. 143 Lane No. 5 Tomal Nagar Borhi Jammu</t>
  </si>
  <si>
    <t>Shivansh Gupta</t>
  </si>
  <si>
    <t>Anil Kumar</t>
  </si>
  <si>
    <t>Accoutant</t>
  </si>
  <si>
    <t>Sweety Gupta</t>
  </si>
  <si>
    <t xml:space="preserve">Ward no. 65 , Village Dharmal P. Ke Muthi, Jammu. </t>
  </si>
  <si>
    <t>Tanish Singh Balwal</t>
  </si>
  <si>
    <t>Lochan Singh</t>
  </si>
  <si>
    <t>Armed force</t>
  </si>
  <si>
    <t>Minka Devi</t>
  </si>
  <si>
    <t xml:space="preserve">H. no. 217 Lane no. 1 , Priya Darshani Nagar Talab Tillo Jammu. </t>
  </si>
  <si>
    <t>Tanushree Pandita</t>
  </si>
  <si>
    <t>344696702625</t>
  </si>
  <si>
    <t>Ajay Pandit</t>
  </si>
  <si>
    <t>Suman Pandit</t>
  </si>
  <si>
    <t xml:space="preserve">Mishriwala Kuliain. </t>
  </si>
  <si>
    <t>Uday Koul</t>
  </si>
  <si>
    <t>406241492958</t>
  </si>
  <si>
    <t>Sunil Singh</t>
  </si>
  <si>
    <t>5/4A, Laxmi Vihar borhi talab tillo 180002</t>
  </si>
  <si>
    <t>Vedika  Chouhan</t>
  </si>
  <si>
    <t>535438796350</t>
  </si>
  <si>
    <t>Sandeep Kumar</t>
  </si>
  <si>
    <t xml:space="preserve">J&amp;K Police (IRP) </t>
  </si>
  <si>
    <t>Rajni Devi</t>
  </si>
  <si>
    <t xml:space="preserve">H. no. 20 Shardha Colony Patoli Brahmna, Jammu. </t>
  </si>
  <si>
    <t>Viraj Gupta</t>
  </si>
  <si>
    <t>607361898290</t>
  </si>
  <si>
    <t xml:space="preserve">Sudesh Kumar </t>
  </si>
  <si>
    <t>Pallvi Gupta</t>
  </si>
  <si>
    <t>Lane No. 2 H. no. 901</t>
  </si>
  <si>
    <t>Yashasvi   Rana</t>
  </si>
  <si>
    <t>579858208536</t>
  </si>
  <si>
    <t xml:space="preserve">Rajinder Singh </t>
  </si>
  <si>
    <t>Savetri Devi</t>
  </si>
  <si>
    <t xml:space="preserve">R/O Village tatta pani Padder Distt. Kishtwar Teh Padder. </t>
  </si>
  <si>
    <t>K.C. Gurukul Public School, Jammu</t>
  </si>
  <si>
    <t>PA  I-(2023-2024)</t>
  </si>
  <si>
    <t xml:space="preserve">      Class- IV</t>
  </si>
  <si>
    <t xml:space="preserve">CLASS TR. </t>
  </si>
  <si>
    <t>S. No.</t>
  </si>
  <si>
    <t xml:space="preserve">English </t>
  </si>
  <si>
    <t xml:space="preserve">Hindi </t>
  </si>
  <si>
    <t xml:space="preserve">Maths </t>
  </si>
  <si>
    <t>Science</t>
  </si>
  <si>
    <t xml:space="preserve">S.st </t>
  </si>
  <si>
    <t xml:space="preserve">Comp. </t>
  </si>
  <si>
    <t>TOTAL</t>
  </si>
  <si>
    <t>%AGE</t>
  </si>
  <si>
    <t>GR</t>
  </si>
  <si>
    <t>ab</t>
  </si>
  <si>
    <t xml:space="preserve">ab </t>
  </si>
  <si>
    <t>KC GURUKUL PUBLIC SCHOOL</t>
  </si>
  <si>
    <t>CBSE AFFILIATED                     AFFILIATION NO : 730056</t>
  </si>
  <si>
    <t>OPP. BSF CAMPUS JAMMU</t>
  </si>
  <si>
    <t>PH.NO. 0191-2501509                               E-Mail ID: Kcgurukuljmu@gmail.com</t>
  </si>
  <si>
    <t>REPORT CARD FOR PA I</t>
  </si>
  <si>
    <t xml:space="preserve">                              SESSION 2023-2024</t>
  </si>
  <si>
    <t>CLASS :</t>
  </si>
  <si>
    <t>IV</t>
  </si>
  <si>
    <t>ADM.NO.</t>
  </si>
  <si>
    <t>NAME</t>
  </si>
  <si>
    <t>AAKRITI SHARMA</t>
  </si>
  <si>
    <t xml:space="preserve">ROLL NO : </t>
  </si>
  <si>
    <t>MOTHER'S NAME</t>
  </si>
  <si>
    <t>MRS.DUSHALI SHARMA</t>
  </si>
  <si>
    <t xml:space="preserve">FATHER'S NAME </t>
  </si>
  <si>
    <t xml:space="preserve"> SH.MOONU SHARMA</t>
  </si>
  <si>
    <t>S.NO</t>
  </si>
  <si>
    <t>SUBJECTS</t>
  </si>
  <si>
    <t>MARKS(20)</t>
  </si>
  <si>
    <t>GRADE</t>
  </si>
  <si>
    <t>REMARKS</t>
  </si>
  <si>
    <t>ENGLISH</t>
  </si>
  <si>
    <t>Excellent</t>
  </si>
  <si>
    <t>HINDI</t>
  </si>
  <si>
    <t>MATHS</t>
  </si>
  <si>
    <t>SCIENCE</t>
  </si>
  <si>
    <t>SOCIAL SCIENCE</t>
  </si>
  <si>
    <t>COMPUTER SCIENCE</t>
  </si>
  <si>
    <t>PERCENTAGE</t>
  </si>
  <si>
    <t xml:space="preserve">DATE : </t>
  </si>
  <si>
    <t>PRINCIPAL</t>
  </si>
  <si>
    <t>PH.NO. 0191-2501509                             E-Mail ID: Kcgurukuljmu@gmail.com</t>
  </si>
  <si>
    <t>AKSHIT SABHARWAL</t>
  </si>
  <si>
    <t>MRS.SHIVANI SABHARWAL</t>
  </si>
  <si>
    <t>AMIT SABHARWAL</t>
  </si>
  <si>
    <t>NEEDS HARD WORK</t>
  </si>
  <si>
    <t>]</t>
  </si>
  <si>
    <t>AB</t>
  </si>
  <si>
    <t>AMAY SHARMA</t>
  </si>
  <si>
    <t>MRS. MADHU SHARMA</t>
  </si>
  <si>
    <t>SH. AJAY SHARMA</t>
  </si>
  <si>
    <t>VERY GOOD</t>
  </si>
  <si>
    <t>PH.NO. 0191-2501509                            E-Mail ID: Kcgurukuljmu@gmail.com</t>
  </si>
  <si>
    <t>AMAYARA SALOTRA</t>
  </si>
  <si>
    <t>MRS. SHARUTI GUPTA</t>
  </si>
  <si>
    <t>SH. ANIL KUMAR</t>
  </si>
  <si>
    <t>EXCELLENT</t>
  </si>
  <si>
    <t>ANIKA RAINA</t>
  </si>
  <si>
    <t>MRS. SHETU BHAT RAINA</t>
  </si>
  <si>
    <t>SH. VICKY RAINA</t>
  </si>
  <si>
    <t>OUT STANDING</t>
  </si>
  <si>
    <t>PH.NO. 0191-2501509                       E-Mail ID: Kcgurukuljmu@gmail.com</t>
  </si>
  <si>
    <t>ARVI KITROO</t>
  </si>
  <si>
    <t>MRS. NISHU KITROO</t>
  </si>
  <si>
    <t>SH. SANJAY KITROO</t>
  </si>
  <si>
    <t>GOOD</t>
  </si>
  <si>
    <t>PH.NO. 0191-2501509                          E-Mail ID: Kcgurukuljmu@gmail.com</t>
  </si>
  <si>
    <t>ARYA SHARMA</t>
  </si>
  <si>
    <t>MRS. DOLLY SHARMA</t>
  </si>
  <si>
    <t>SH.SHAM LAL SHARMA</t>
  </si>
  <si>
    <t>PH.NO. 0191-2501509                           E-Mail ID: Kcgurukuljmu@gmail.com</t>
  </si>
  <si>
    <t>AVYAAN MANHAS</t>
  </si>
  <si>
    <t>MRS. ANJALI PARMAR</t>
  </si>
  <si>
    <t>SH. HARISH MANHAS</t>
  </si>
  <si>
    <t>B KARTHIK</t>
  </si>
  <si>
    <t>MRS. SHEETO</t>
  </si>
  <si>
    <t>SH.BHARAT JHEE</t>
  </si>
  <si>
    <t>BHARGAV</t>
  </si>
  <si>
    <t>MRS.SHEETAL SANDAL</t>
  </si>
  <si>
    <t>SH. VIPAN KUMAR</t>
  </si>
  <si>
    <t>BHUMI PANJALIYA</t>
  </si>
  <si>
    <t>MRS.  REENU BALA</t>
  </si>
  <si>
    <t>SH.DAVINDER KUMAR</t>
  </si>
  <si>
    <t>CHANDANDEV SINGH</t>
  </si>
  <si>
    <t>MRS.RENU</t>
  </si>
  <si>
    <t>SH. CHANDERPAL SINGH</t>
  </si>
  <si>
    <t>PH.NO. 0191-2501509                      E-Mail ID: Kcgurukuljmu@gmail.com</t>
  </si>
  <si>
    <t>DEVANSHI CHOUDHARY</t>
  </si>
  <si>
    <t>MRS. AMITA RANI</t>
  </si>
  <si>
    <t>SH. MANGAL RAM</t>
  </si>
  <si>
    <t>PH.NO. 0191-2501509                              E-Mail ID: Kcgurukuljmu@gmail.com</t>
  </si>
  <si>
    <t>DIVYANSH MANTOO</t>
  </si>
  <si>
    <t>MRS. MEENAKSHI MANTOO</t>
  </si>
  <si>
    <t>SH.ASHWANI MANTOO</t>
  </si>
  <si>
    <t>NEEDS TO WORK HARD</t>
  </si>
  <si>
    <t>HARSHEEL RAJPUT</t>
  </si>
  <si>
    <t>MRS.  JYOTI DEVI</t>
  </si>
  <si>
    <t>SH. VINOD SINGH</t>
  </si>
  <si>
    <t>JIYA SHARMA</t>
  </si>
  <si>
    <t>MRS.  MITU SHARMA</t>
  </si>
  <si>
    <t>SH. BISHAN DAS</t>
  </si>
  <si>
    <t>PH.NO. 0191-2501509                         E-Mail ID: Kcgurukuljmu@gmail.com</t>
  </si>
  <si>
    <t>MANDEEP SINGH</t>
  </si>
  <si>
    <t>MRS. ARCHANA DEVI</t>
  </si>
  <si>
    <t>SH. RAJINDER SINGH</t>
  </si>
  <si>
    <t>MRITYUNJAY MAHAJAN</t>
  </si>
  <si>
    <t>MRS. PURNIMA GUPTA</t>
  </si>
  <si>
    <t>SH ROHIT GUPTA</t>
  </si>
  <si>
    <t>NAMAN VERMA</t>
  </si>
  <si>
    <t>MRS. VIJAY KUMARI</t>
  </si>
  <si>
    <t>SH. RAM GOPAL VERMA</t>
  </si>
  <si>
    <t>NIHARIKA KANT</t>
  </si>
  <si>
    <t>MRS. RENU DEVI</t>
  </si>
  <si>
    <t>SH VIPON KANT</t>
  </si>
  <si>
    <t>NIMRIT KOUR</t>
  </si>
  <si>
    <t>MRS. REKHA DEVI</t>
  </si>
  <si>
    <t>SH BIKRAM SINGH</t>
  </si>
  <si>
    <t>NISHIKA</t>
  </si>
  <si>
    <t>MRS. ANJU</t>
  </si>
  <si>
    <t>SH. AMIT LUTHRA</t>
  </si>
  <si>
    <t>RAGHAV CHANDIAL</t>
  </si>
  <si>
    <t>MRS. PRINKA KUMARI</t>
  </si>
  <si>
    <t>SH. MUKESH CHANDIAL</t>
  </si>
  <si>
    <t>RITVIK</t>
  </si>
  <si>
    <t>MRS. BABITA RANI</t>
  </si>
  <si>
    <t>SH. ASHUTOSH KUMAR</t>
  </si>
  <si>
    <t>SAANVI CHARAK</t>
  </si>
  <si>
    <t>MRS. SONIA BALA</t>
  </si>
  <si>
    <t>SH. ASHWANI KUMAR</t>
  </si>
  <si>
    <t>SANCHIT KHAJURIA</t>
  </si>
  <si>
    <t>MRS.  POONAM SHARMA</t>
  </si>
  <si>
    <t>SH. TARSEEM SINGH</t>
  </si>
  <si>
    <t>SANVI RAINA</t>
  </si>
  <si>
    <t>MRS. USHA RAINA</t>
  </si>
  <si>
    <t>SH. VINOD KUMAR RAINA</t>
  </si>
  <si>
    <t>SHIVAM SHARMA</t>
  </si>
  <si>
    <t>MRS. NEELAM KUMARI</t>
  </si>
  <si>
    <t>SH. TARSEEM LAL</t>
  </si>
  <si>
    <t>SHIVANSH GUPTA</t>
  </si>
  <si>
    <t>MRS.  SWEETY GUPTA</t>
  </si>
  <si>
    <t>PH.NO. 0191-2501509                        E-Mail ID: Kcgurukuljmu@gmail.com</t>
  </si>
  <si>
    <t>TANISH SINGH BALWAL</t>
  </si>
  <si>
    <t>MRS. MINKA DEVI</t>
  </si>
  <si>
    <t>SH. LOCHAN SINGH</t>
  </si>
  <si>
    <t>TANUSHREE PANDITA</t>
  </si>
  <si>
    <t>MRS. SUMAN PANDITA</t>
  </si>
  <si>
    <t>SH. AJAY PANDITA</t>
  </si>
  <si>
    <t>PH.NO. 0191-2501509                                E-Mail ID: Kcgurukuljmu@gmail.com</t>
  </si>
  <si>
    <t>UDAY KOUL</t>
  </si>
  <si>
    <t>MRS. KUSUK LATA KOUL</t>
  </si>
  <si>
    <t>SH. SUNIL</t>
  </si>
  <si>
    <t>VEDIKA CHOUHAN</t>
  </si>
  <si>
    <t>MRS. RAJNI DEVI</t>
  </si>
  <si>
    <t>SH.SANDEEP KUMAR</t>
  </si>
  <si>
    <t>VIRAJ GUPTA</t>
  </si>
  <si>
    <t>MRS. PALLVI GUPTA</t>
  </si>
  <si>
    <t>SH. SUDESH KUMAR</t>
  </si>
  <si>
    <t>YASHASVI RANA</t>
  </si>
  <si>
    <t>MRS. SAVETRI DEVI</t>
  </si>
  <si>
    <t>SH. RAJINDER</t>
  </si>
  <si>
    <t>TERM I</t>
  </si>
  <si>
    <t>SESSION 2023-2024</t>
  </si>
  <si>
    <t>CLASS : IV</t>
  </si>
  <si>
    <t>S.No.</t>
  </si>
  <si>
    <t>COMP.</t>
  </si>
  <si>
    <t>PA I                                (10)</t>
  </si>
  <si>
    <t>S.E                      (5)</t>
  </si>
  <si>
    <t>ACTIVITY                  (5)</t>
  </si>
  <si>
    <t>TERM I                               (80)</t>
  </si>
  <si>
    <t>TERM 1 (40)</t>
  </si>
  <si>
    <t>TOTAL   (100)</t>
  </si>
  <si>
    <t>TERM I                               (50)</t>
  </si>
  <si>
    <t>GK 50</t>
  </si>
  <si>
    <t>M.SC    50</t>
  </si>
  <si>
    <t>GRAND TOTAL</t>
  </si>
  <si>
    <t>OVERALL GRADE</t>
  </si>
  <si>
    <t>ATTENDANCE</t>
  </si>
  <si>
    <t>Advay Sharma</t>
  </si>
  <si>
    <t>--</t>
  </si>
  <si>
    <t>Shivam Bhagat</t>
  </si>
  <si>
    <t xml:space="preserve">                        PH.NO.   6005510660                       E-Mail ID : kcgurukuljmu@gmail.com</t>
  </si>
  <si>
    <t>REPORT CARD FOR TERM I (2023-24)</t>
  </si>
  <si>
    <t>4TH</t>
  </si>
  <si>
    <t>NAME:</t>
  </si>
  <si>
    <t xml:space="preserve"> AAKRITI SHARMA</t>
  </si>
  <si>
    <t xml:space="preserve">ROLL NO:                                     </t>
  </si>
  <si>
    <t>ADM.NO</t>
  </si>
  <si>
    <t>MOTHER'S NAME:</t>
  </si>
  <si>
    <t>FATHER'S NAME</t>
  </si>
  <si>
    <t>SCHOLASTIC AREA</t>
  </si>
  <si>
    <t>SUBJECT ENRICHMENT        (5)</t>
  </si>
  <si>
    <t>S.SCIENCE</t>
  </si>
  <si>
    <t>COMP.Sc (50)</t>
  </si>
  <si>
    <t>GK        (50)</t>
  </si>
  <si>
    <t>M.SC   (50)</t>
  </si>
  <si>
    <t>URDU/SANSKRIT</t>
  </si>
  <si>
    <t xml:space="preserve">PERCENTAGE </t>
  </si>
  <si>
    <t xml:space="preserve">CLASS TEACHER'S REMARKS:           OUTSTANDING    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</si>
  <si>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</si>
  <si>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</si>
  <si>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</si>
  <si>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</si>
  <si>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</si>
  <si>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B</t>
  </si>
  <si>
    <t>PART - II (B) : HEALTH &amp; PHYSICAL EDUCATION ( to be assessed on a 3 point scale)</t>
  </si>
  <si>
    <t>GAMES</t>
  </si>
  <si>
    <t>HEALTH &amp; FITNESS</t>
  </si>
  <si>
    <t>DANCE</t>
  </si>
  <si>
    <t>A</t>
  </si>
  <si>
    <t>MUSIC</t>
  </si>
  <si>
    <t>PART - III : DISCIPLINE  ( to be assessed on a 3 point scale)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</si>
  <si>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</si>
  <si>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</si>
  <si>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</si>
  <si>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</si>
  <si>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</si>
  <si>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</si>
  <si>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</si>
  <si>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</si>
  <si>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</si>
  <si>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81-90</t>
  </si>
  <si>
    <t>A2</t>
  </si>
  <si>
    <t>41-50</t>
  </si>
  <si>
    <t>C2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</si>
  <si>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</si>
  <si>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</si>
  <si>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</si>
  <si>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</si>
  <si>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</si>
  <si>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</si>
  <si>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</si>
  <si>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</si>
  <si>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</si>
  <si>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 xml:space="preserve">DATE:  </t>
  </si>
  <si>
    <t>CLASS TEACHER SIGNATURE</t>
  </si>
  <si>
    <t>PRINCIPAL SIGN</t>
  </si>
  <si>
    <t>ABHIMANYU SHARMA</t>
  </si>
  <si>
    <t>GK (50)</t>
  </si>
  <si>
    <t>M.SC (50)</t>
  </si>
  <si>
    <t>CLASS TEACHER'S REMARKS:               NEEDS IMPROVEMENT</t>
  </si>
  <si>
    <t>1452</t>
  </si>
  <si>
    <t>SHIVANI SABHARWAL</t>
  </si>
  <si>
    <t>AMIT</t>
  </si>
  <si>
    <t>GK (50)_</t>
  </si>
  <si>
    <t>M.SC(50)_</t>
  </si>
  <si>
    <t xml:space="preserve">CLASS TEACHER'S REMARKS:       GOOD        </t>
  </si>
  <si>
    <t>1292</t>
  </si>
  <si>
    <t>MADHU SHARMA</t>
  </si>
  <si>
    <t>AJAY SHARMA</t>
  </si>
  <si>
    <t>M.SC(50)</t>
  </si>
  <si>
    <t>CLASS TEACHER'S REMARKS:               V.GOOD</t>
  </si>
  <si>
    <t>1288</t>
  </si>
  <si>
    <t>SHGARUTI GUPTA</t>
  </si>
  <si>
    <t>ANIL KUMAR</t>
  </si>
  <si>
    <t>COMP.Sc(50)</t>
  </si>
  <si>
    <t>GK(50)</t>
  </si>
  <si>
    <t>B+</t>
  </si>
  <si>
    <t>1435</t>
  </si>
  <si>
    <t>SHEETU BHAT</t>
  </si>
  <si>
    <t>VICKY RAINA</t>
  </si>
  <si>
    <t>CLASS TEACHER'S REMARKS:               EXCELLENT</t>
  </si>
  <si>
    <t>1075</t>
  </si>
  <si>
    <t>NISHU</t>
  </si>
  <si>
    <t>SANJAY KITROO</t>
  </si>
  <si>
    <t>CLASS TEACHER'S REMARKS:               CAN DO BETTER</t>
  </si>
  <si>
    <t>ARYA  SHARMA</t>
  </si>
  <si>
    <t>1518</t>
  </si>
  <si>
    <t>DOLLY SHARMA</t>
  </si>
  <si>
    <t>SHAMLAL SHARMA</t>
  </si>
  <si>
    <t>1279</t>
  </si>
  <si>
    <t>ANJALI PARMAR</t>
  </si>
  <si>
    <t>HARISH</t>
  </si>
  <si>
    <t xml:space="preserve">CLASS TEACHER'S REMARKS:        V.GOOD       </t>
  </si>
  <si>
    <t>B KARTIKH</t>
  </si>
  <si>
    <t>1303</t>
  </si>
  <si>
    <t>SHEETOO</t>
  </si>
  <si>
    <t>BHARAT JEE</t>
  </si>
  <si>
    <t>1287</t>
  </si>
  <si>
    <t>SHEETAL SANDAL</t>
  </si>
  <si>
    <t>VIPAN KUMAR</t>
  </si>
  <si>
    <t xml:space="preserve">CLASS TEACHER'S REMARKS:            EXCELLENT   </t>
  </si>
  <si>
    <t>1553</t>
  </si>
  <si>
    <t>REENU BALA</t>
  </si>
  <si>
    <t>DAVINDER KUMAR</t>
  </si>
  <si>
    <t>COMP.Sc</t>
  </si>
  <si>
    <t>CLASS TEACHER'S REMARKS:               GOOD</t>
  </si>
  <si>
    <t>CHANDAN DEV SINGH</t>
  </si>
  <si>
    <t>1067</t>
  </si>
  <si>
    <t>RENU</t>
  </si>
  <si>
    <t>CHANDER PAL SINGH</t>
  </si>
  <si>
    <t>1305</t>
  </si>
  <si>
    <t>AMITA RANI</t>
  </si>
  <si>
    <t>MANGAL RAM</t>
  </si>
  <si>
    <t>1513</t>
  </si>
  <si>
    <t>MEENAKSHI</t>
  </si>
  <si>
    <t>ASHWANI MANTOO</t>
  </si>
  <si>
    <t>31..5</t>
  </si>
  <si>
    <t>M.SC</t>
  </si>
  <si>
    <t>CLASS TEACHER'S REMARKS:       NEEDS IMPROVEMENT</t>
  </si>
  <si>
    <t>1298</t>
  </si>
  <si>
    <t>JYOTI DEVI</t>
  </si>
  <si>
    <t>VINOD SINGH</t>
  </si>
  <si>
    <t xml:space="preserve">CLASS TEACHER'S REMARKS:      CAN DO BETTER      </t>
  </si>
  <si>
    <t>1138</t>
  </si>
  <si>
    <t>MITU SHARMA</t>
  </si>
  <si>
    <t>BISHAN DASS</t>
  </si>
  <si>
    <t>KAVYANSH</t>
  </si>
  <si>
    <t>1293</t>
  </si>
  <si>
    <t>ARPANA SHARMA</t>
  </si>
  <si>
    <t>RAKESH KUMAR</t>
  </si>
  <si>
    <t xml:space="preserve">CLASS TEACHER'S REMARKS:   NEEDS IMPROVEMENT    </t>
  </si>
  <si>
    <t>1506</t>
  </si>
  <si>
    <t>ARCHANA DEVI</t>
  </si>
  <si>
    <t>RAJINDER KUMAR</t>
  </si>
  <si>
    <t xml:space="preserve">CLASS TEACHER'S REMARKS:     NEEDS IMPROVEMENT     </t>
  </si>
  <si>
    <t>MRITYUNJAY</t>
  </si>
  <si>
    <t>1307</t>
  </si>
  <si>
    <t>PURNIMA GUPTA</t>
  </si>
  <si>
    <t>ROHIT GUPTA</t>
  </si>
  <si>
    <t xml:space="preserve">CLASS TEACHER'S REMARKS:     EXCELLENT   </t>
  </si>
  <si>
    <t>NAMAN  VERMA</t>
  </si>
  <si>
    <t>1280</t>
  </si>
  <si>
    <t>VIJAY KUMARI</t>
  </si>
  <si>
    <t>RAM GOPAL</t>
  </si>
  <si>
    <t>CLASS TEACHER'S REMARKS:          NEEDS IMPROVEMENT</t>
  </si>
  <si>
    <t>1300</t>
  </si>
  <si>
    <t>RENU DEVI</t>
  </si>
  <si>
    <t>VIPON KANT</t>
  </si>
  <si>
    <t>CLASS TEACHER'S REMARKS:             V.GOOD</t>
  </si>
  <si>
    <t>1274</t>
  </si>
  <si>
    <t>REKHA DEVI</t>
  </si>
  <si>
    <t>BIKRAM</t>
  </si>
  <si>
    <t>7'.75</t>
  </si>
  <si>
    <t xml:space="preserve">CLASS TEACHER'S REMARKS:      CAN DO BETTER         </t>
  </si>
  <si>
    <t>1257</t>
  </si>
  <si>
    <t>ANJU</t>
  </si>
  <si>
    <t>AMIT LUTHRA</t>
  </si>
  <si>
    <t xml:space="preserve">CLASS TEACHER'S REMARKS:        NEEDS IMPROVEMENT      </t>
  </si>
  <si>
    <t>1309</t>
  </si>
  <si>
    <t>PRINKA KUMARI</t>
  </si>
  <si>
    <t>MUKESH</t>
  </si>
  <si>
    <t xml:space="preserve">CLASS TEACHER'S REMARKS:     CAN DO BETTER          </t>
  </si>
  <si>
    <t>1390</t>
  </si>
  <si>
    <t>BABITA RANI</t>
  </si>
  <si>
    <t>ASHUTOSH</t>
  </si>
  <si>
    <t xml:space="preserve">CLASS TEACHER'S REMARKS:   NEEDS IMPROVEMENT            </t>
  </si>
  <si>
    <t>1246</t>
  </si>
  <si>
    <t xml:space="preserve">SONIA BALA                          </t>
  </si>
  <si>
    <t>ASHWANI KUMAR</t>
  </si>
  <si>
    <t xml:space="preserve">CLASS TEACHER'S REMARKS:    CAN DO BETTER           </t>
  </si>
  <si>
    <t>1248</t>
  </si>
  <si>
    <t>POONAM</t>
  </si>
  <si>
    <t>TARSEEM</t>
  </si>
  <si>
    <t>CLASS TEACHER'S REMARKS:               AVERAGE</t>
  </si>
  <si>
    <t>SAANVI RAINA</t>
  </si>
  <si>
    <t>1286</t>
  </si>
  <si>
    <t>USHA RAINA</t>
  </si>
  <si>
    <t>VINOD KUMAR RAINA</t>
  </si>
  <si>
    <t>SHIVAM BHAGAT</t>
  </si>
  <si>
    <t>1692</t>
  </si>
  <si>
    <t>NEELAM KUMARI</t>
  </si>
  <si>
    <t>TARSEM LAL</t>
  </si>
  <si>
    <t>1217</t>
  </si>
  <si>
    <t>SWEETY GUPTA</t>
  </si>
  <si>
    <t>OPP. BSF CAMPUS JAMMU   OUTSTANFDING</t>
  </si>
  <si>
    <t>1302</t>
  </si>
  <si>
    <t>MINKA DEVI</t>
  </si>
  <si>
    <t>LOCHAN SINGH</t>
  </si>
  <si>
    <t>1285</t>
  </si>
  <si>
    <t>SUMAN PANDITA</t>
  </si>
  <si>
    <t>AJAY PANDITA</t>
  </si>
  <si>
    <t>CLASS TEACHER'S REMARKS:               NEED IMPROVEMENT</t>
  </si>
  <si>
    <t>1557</t>
  </si>
  <si>
    <t>KUSUK LATA KOUL</t>
  </si>
  <si>
    <t>SUNIL SINGH</t>
  </si>
  <si>
    <t>VEDIKA CHOUCHAN</t>
  </si>
  <si>
    <t>1277</t>
  </si>
  <si>
    <t>RAJNI DEVI</t>
  </si>
  <si>
    <t>SANDEEP KUMAR</t>
  </si>
  <si>
    <t>1306</t>
  </si>
  <si>
    <t>PALLVI GUPTA</t>
  </si>
  <si>
    <t>SUDESH KUMAR</t>
  </si>
  <si>
    <t>1278</t>
  </si>
  <si>
    <t>SAVETRI DEVI</t>
  </si>
  <si>
    <t xml:space="preserve">RAJINDER </t>
  </si>
  <si>
    <t>PA  II-(2023-2024)</t>
  </si>
  <si>
    <t xml:space="preserve">CLASS TR.  Manisha </t>
  </si>
  <si>
    <t>English (20)</t>
  </si>
  <si>
    <t>Hindi (20)</t>
  </si>
  <si>
    <t>Maths (20)</t>
  </si>
  <si>
    <t>Science(20)</t>
  </si>
  <si>
    <t>S.st (20)</t>
  </si>
  <si>
    <t>Comp. (20)</t>
  </si>
  <si>
    <t>Akriti Sharma</t>
  </si>
  <si>
    <t>Advay sharma</t>
  </si>
  <si>
    <t>Akshit sabharwal</t>
  </si>
  <si>
    <t>Amay sharma</t>
  </si>
  <si>
    <t>Amayra Salotra</t>
  </si>
  <si>
    <t>Arya sharma</t>
  </si>
  <si>
    <t>B.Karthik</t>
  </si>
  <si>
    <t>Bhumi Pamjaliya</t>
  </si>
  <si>
    <t>Chandendev Singh</t>
  </si>
  <si>
    <t>Devanshi choudhary</t>
  </si>
  <si>
    <t>jiya sharma</t>
  </si>
  <si>
    <t>Mandeep</t>
  </si>
  <si>
    <t>Naman verma</t>
  </si>
  <si>
    <t>Raghav chandial</t>
  </si>
  <si>
    <t>Saanvi charak</t>
  </si>
  <si>
    <t>Tanish Singh</t>
  </si>
  <si>
    <t>Vedika Chouchan</t>
  </si>
  <si>
    <t>Yashasvi Rana</t>
  </si>
  <si>
    <t>HY</t>
  </si>
  <si>
    <t>S.E</t>
  </si>
  <si>
    <t>N.B</t>
  </si>
  <si>
    <t>FINAL</t>
  </si>
  <si>
    <t>KC GURUKULPUBLIC SCHOOL</t>
  </si>
  <si>
    <t>HALF YEARLY MARK SHEET (2023-24)</t>
  </si>
  <si>
    <t>CLASS IV      TEACHER      MANISHA</t>
  </si>
  <si>
    <t>COMPUTER</t>
  </si>
  <si>
    <t>GK</t>
  </si>
  <si>
    <r>
      <rPr>
        <b/>
        <sz val="12"/>
        <color theme="1"/>
        <rFont val="Times New Roman"/>
        <family val="1"/>
      </rPr>
      <t>TERM</t>
    </r>
    <r>
      <rPr>
        <b/>
        <sz val="12"/>
        <color rgb="FFFF0000"/>
        <rFont val="Times New Roman"/>
        <family val="1"/>
      </rPr>
      <t xml:space="preserve"> I                               (50)</t>
    </r>
  </si>
  <si>
    <t>Meenakshi  Sharma</t>
  </si>
  <si>
    <t>REPORT CARD FOR PA II</t>
  </si>
  <si>
    <t xml:space="preserve">COMPUTER </t>
  </si>
  <si>
    <t xml:space="preserve">   KC GURUKUL PUBLIC SCHOOL</t>
  </si>
  <si>
    <t xml:space="preserve"> SESSION 2023-2024</t>
  </si>
  <si>
    <t xml:space="preserve"> GOOD</t>
  </si>
  <si>
    <t>OUT STANDING PERFORMANCE</t>
  </si>
  <si>
    <t>CAN DO BETTER</t>
  </si>
  <si>
    <t>CASUAL APPROACH
NEEDS TO WORK HARD</t>
  </si>
  <si>
    <t>MRS. KUSUM L ATA KOUL</t>
  </si>
  <si>
    <t xml:space="preserve"> KC GURUKUL PUBLIC SCHOOL</t>
  </si>
  <si>
    <t>RESULT STATEMENT OF ANNUAL EXAMINATION[2023-2024]</t>
  </si>
  <si>
    <t xml:space="preserve">TEACHER'S NAME : </t>
  </si>
  <si>
    <t>ROLL NO</t>
  </si>
  <si>
    <t>NAME OF STUDENT</t>
  </si>
  <si>
    <t>M.SC.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</si>
  <si>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</si>
  <si>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</si>
  <si>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</si>
  <si>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</si>
  <si>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</si>
  <si>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</si>
  <si>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</si>
  <si>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</si>
  <si>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</si>
  <si>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</si>
  <si>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</si>
  <si>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</si>
  <si>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</si>
  <si>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</si>
  <si>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REPORT CARD (SESSION : 2022-2023)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</si>
  <si>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</si>
  <si>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</si>
  <si>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</si>
  <si>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</si>
  <si>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</si>
  <si>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</si>
  <si>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</si>
  <si>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</si>
  <si>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</si>
  <si>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</si>
  <si>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</si>
  <si>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</si>
  <si>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</si>
  <si>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</si>
  <si>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</si>
  <si>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</si>
  <si>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</si>
  <si>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</si>
  <si>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</si>
  <si>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G.KNOWLEDGE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</si>
  <si>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</si>
  <si>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</si>
  <si>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</si>
  <si>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</si>
  <si>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</si>
  <si>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</si>
  <si>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</si>
  <si>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</si>
  <si>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</si>
  <si>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</si>
  <si>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</si>
  <si>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TERM -II ( GRADE)</t>
  </si>
  <si>
    <t xml:space="preserve">REMARKS </t>
  </si>
  <si>
    <t>CLASS TEACHER</t>
  </si>
  <si>
    <t xml:space="preserve">PRINCIPAL </t>
  </si>
  <si>
    <t>Mrs.MANISHA</t>
  </si>
  <si>
    <t>eng</t>
  </si>
  <si>
    <t>AMAYARA SHARMA</t>
  </si>
  <si>
    <t>S</t>
  </si>
  <si>
    <t>ARVI    KITROO</t>
  </si>
  <si>
    <t>CHANDANDEV  SINGH</t>
  </si>
  <si>
    <t>DEVANSHI   CHOUDHARY</t>
  </si>
  <si>
    <t>DIVYANSH   MANTOO</t>
  </si>
  <si>
    <t>HARSHEEL     RAJPUT</t>
  </si>
  <si>
    <t xml:space="preserve">KAVYANSH </t>
  </si>
  <si>
    <t>MRITYUNJAY  MAHAJAN</t>
  </si>
  <si>
    <t>NIMRIT  KOUR</t>
  </si>
  <si>
    <t>RAGHAV</t>
  </si>
  <si>
    <t>SANVI  CHARAK</t>
  </si>
  <si>
    <t>20/12/2013</t>
  </si>
  <si>
    <t>18/11/2013</t>
  </si>
  <si>
    <t>Meenakshi sharma</t>
  </si>
  <si>
    <t>Amit Sabharwal</t>
  </si>
  <si>
    <t>Shavini Sabharwal</t>
  </si>
  <si>
    <t>Ajay Kumar</t>
  </si>
  <si>
    <t>Sharuti Gupta</t>
  </si>
  <si>
    <t>17/5/2014</t>
  </si>
  <si>
    <t>Sanjay Kitoo</t>
  </si>
  <si>
    <t>Nishu Kitoo</t>
  </si>
  <si>
    <t>13/4/2015</t>
  </si>
  <si>
    <t>21/01/2014</t>
  </si>
  <si>
    <t>Sheeto</t>
  </si>
  <si>
    <t>25/02/14</t>
  </si>
  <si>
    <t>Reetu Bala</t>
  </si>
  <si>
    <t>16/12/2013</t>
  </si>
  <si>
    <t>Chanderpal</t>
  </si>
  <si>
    <t>NIHARIKA   KANT</t>
  </si>
  <si>
    <t>Tanu Shree Pandita</t>
  </si>
  <si>
    <t>Kusum lata Koul</t>
  </si>
  <si>
    <t>A+</t>
  </si>
  <si>
    <t>B.KARTIKH</t>
  </si>
  <si>
    <t>FINAL RESULT-(2023-2024)</t>
  </si>
  <si>
    <t>Eng. (80)</t>
  </si>
  <si>
    <t>Hindi 80)</t>
  </si>
  <si>
    <t>Maths (80)</t>
  </si>
  <si>
    <t>SC. (80)</t>
  </si>
  <si>
    <t>S.Sc. (80)</t>
  </si>
  <si>
    <t>Comp. (50)</t>
  </si>
  <si>
    <t>COMPUTER(50)</t>
  </si>
  <si>
    <t>M.SC. (50)</t>
  </si>
  <si>
    <t>G.K  (50(</t>
  </si>
  <si>
    <t>ART EDUCATION              A</t>
  </si>
  <si>
    <t>ART EDUCATION                                A</t>
  </si>
  <si>
    <t>ART EDUCATION           A</t>
  </si>
  <si>
    <t>ART EDUCATION    A</t>
  </si>
  <si>
    <t xml:space="preserve">ART EDUCATION                A </t>
  </si>
  <si>
    <t>ART EDUCATION         A</t>
  </si>
  <si>
    <t>ART EDUCATION                A</t>
  </si>
  <si>
    <t>25,5</t>
  </si>
  <si>
    <t>ART EDUCATION        A</t>
  </si>
  <si>
    <t>ART EDUCATION      A</t>
  </si>
  <si>
    <t>ART EDUCATION             A</t>
  </si>
  <si>
    <t>ART EDUCATION       A</t>
  </si>
  <si>
    <t>ART EDUCATION     A</t>
  </si>
  <si>
    <t>COMPUTER (50)</t>
  </si>
  <si>
    <t>M.SC.(50)</t>
  </si>
  <si>
    <t>G.KS (50)</t>
  </si>
  <si>
    <t>G.K(50)</t>
  </si>
  <si>
    <t>ART EDUCATION   A</t>
  </si>
  <si>
    <t>s</t>
  </si>
  <si>
    <t>G.K (50)</t>
  </si>
  <si>
    <t>COMPUTER   (50)</t>
  </si>
  <si>
    <t>G.K      (50)</t>
  </si>
  <si>
    <t>ART EDUCATION  A</t>
  </si>
  <si>
    <t>M.SC.  (50)</t>
  </si>
  <si>
    <t>G.K  (50)</t>
  </si>
  <si>
    <t>ART EDUCATION   (s50)</t>
  </si>
  <si>
    <t>COMPUTER  (50)</t>
  </si>
  <si>
    <t>REPORT CARD (SESSION : 2023-2024)</t>
  </si>
  <si>
    <t>175/203</t>
  </si>
  <si>
    <t>OUTSTANDING PERFORMANCE</t>
  </si>
  <si>
    <t>PROMOTED TO CLASS V</t>
  </si>
  <si>
    <t>HAS POTENTIAL, CAN DO BETTER</t>
  </si>
  <si>
    <t>132/203</t>
  </si>
  <si>
    <t>(G.K)50</t>
  </si>
  <si>
    <t>(M.SC) 50</t>
  </si>
  <si>
    <t>TOTAL ATT (203)</t>
  </si>
  <si>
    <t>CLASS TEACHER: MANISHA</t>
  </si>
  <si>
    <t>(</t>
  </si>
  <si>
    <t>KC GURUKUL PUBLIC SCHOOL JAMMU</t>
  </si>
  <si>
    <t>CLASS:IV(2023-24)</t>
  </si>
  <si>
    <t>No. Of Girls:</t>
  </si>
  <si>
    <t>R_NO</t>
  </si>
  <si>
    <t>Student Name</t>
  </si>
  <si>
    <t>Gender M/F</t>
  </si>
  <si>
    <t>F</t>
  </si>
  <si>
    <t>M</t>
  </si>
  <si>
    <t>TOTAL NO. OF INSTRUCTIONAL DAYS=203</t>
  </si>
  <si>
    <t>TOTAL NO. OF ATTENDANCE OF 26 STUDENTS=</t>
  </si>
  <si>
    <t>TOTAL NO. OF BOYS=</t>
  </si>
  <si>
    <t>TOTAL ANNUAL ATTENDANCE OF BOYS=</t>
  </si>
  <si>
    <t>TOTAL NO. OF GIRLS</t>
  </si>
  <si>
    <t>TOTAL ANNUAL ATTENDANCE OF GIRLS</t>
  </si>
  <si>
    <t>(BOYS)ANNUAL ATTENDANCE RATE=</t>
  </si>
  <si>
    <t>(GIRLS)ANNUAL ATTENDANCE RATE=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</si>
</sst>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_ &quot;₹&quot;\ * #,##0.00_ ;_ &quot;₹&quot;\ * \-#,##0.00_ ;_ &quot;₹&quot;\ * &quot;-&quot;??_ ;_ @_ "/>
    <numFmt numFmtId="165" formatCode="0.0"/>
    <numFmt numFmtId="166" formatCode="dd\/mm\/yyyy"/>
  </numFmts>
  <fonts count="5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6"/>
      <color theme="1"/>
      <name val="Arial Black"/>
      <family val="2"/>
    </font>
    <font>
      <b/>
      <sz val="16"/>
      <color rgb="FF000000"/>
      <name val="Arial Black"/>
      <family val="2"/>
    </font>
    <font>
      <b/>
      <sz val="11"/>
      <name val="Calibri"/>
      <family val="2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000000"/>
      <name val="Arial"/>
      <family val="2"/>
    </font>
    <font>
      <b/>
      <sz val="12"/>
      <color rgb="FFFF000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Arial Black"/>
      <family val="2"/>
    </font>
    <font>
      <b/>
      <sz val="18"/>
      <color theme="1"/>
      <name val="Calibri"/>
      <family val="2"/>
      <scheme val="minor"/>
    </font>
    <font>
      <b/>
      <sz val="18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 Black"/>
      <family val="2"/>
    </font>
    <font>
      <sz val="12"/>
      <color theme="1"/>
      <name val="Calibri"/>
      <family val="2"/>
      <scheme val="minor"/>
    </font>
    <font>
      <sz val="12"/>
      <color rgb="FF000000"/>
      <name val="Arial"/>
      <family val="2"/>
    </font>
    <font>
      <sz val="12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theme="1"/>
      <name val="Arial Black"/>
      <family val="2"/>
    </font>
    <font>
      <b/>
      <sz val="11"/>
      <color rgb="FF000000"/>
      <name val="Arial Black"/>
      <family val="2"/>
    </font>
    <font>
      <b/>
      <u/>
      <sz val="12"/>
      <color theme="1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3"/>
      <name val="Times New Roman"/>
      <family val="1"/>
    </font>
    <font>
      <b/>
      <sz val="12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medium">
        <color auto="1"/>
      </right>
      <top style="thin">
        <color rgb="FF000000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164" fontId="24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50" fillId="0" borderId="59" applyNumberFormat="0" applyFill="0" applyAlignment="0" applyProtection="0"/>
    <xf numFmtId="0" fontId="51" fillId="0" borderId="60" applyNumberFormat="0" applyFill="0" applyAlignment="0" applyProtection="0"/>
  </cellStyleXfs>
  <cellXfs count="837">
    <xf numFmtId="0" fontId="0" fillId="0" borderId="0" xfId="0"/>
    <xf numFmtId="0" fontId="5" fillId="0" borderId="0" xfId="0" applyFont="1"/>
    <xf numFmtId="0" fontId="5" fillId="0" borderId="3" xfId="0" applyFont="1" applyBorder="1"/>
    <xf numFmtId="164" fontId="5" fillId="0" borderId="3" xfId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 wrapText="1"/>
    </xf>
    <xf numFmtId="0" fontId="8" fillId="0" borderId="3" xfId="1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8" fillId="0" borderId="0" xfId="0" applyFont="1"/>
    <xf numFmtId="0" fontId="8" fillId="0" borderId="3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/>
    <xf numFmtId="0" fontId="12" fillId="0" borderId="3" xfId="0" applyFont="1" applyBorder="1"/>
    <xf numFmtId="0" fontId="12" fillId="0" borderId="3" xfId="0" applyFont="1" applyBorder="1" applyAlignment="1">
      <alignment horizontal="center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/>
    </xf>
    <xf numFmtId="0" fontId="11" fillId="0" borderId="0" xfId="0" applyFont="1"/>
    <xf numFmtId="0" fontId="15" fillId="0" borderId="3" xfId="0" applyFont="1" applyBorder="1"/>
    <xf numFmtId="0" fontId="15" fillId="0" borderId="3" xfId="0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3" xfId="0" applyFont="1" applyBorder="1" applyAlignment="1">
      <alignment horizontal="left"/>
    </xf>
    <xf numFmtId="0" fontId="15" fillId="0" borderId="12" xfId="0" applyFont="1" applyBorder="1" applyAlignment="1">
      <alignment horizontal="left"/>
    </xf>
    <xf numFmtId="0" fontId="15" fillId="0" borderId="0" xfId="0" applyFont="1"/>
    <xf numFmtId="165" fontId="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7" xfId="0" applyFont="1" applyBorder="1"/>
    <xf numFmtId="0" fontId="17" fillId="0" borderId="0" xfId="0" applyFont="1" applyAlignment="1">
      <alignment horizontal="left"/>
    </xf>
    <xf numFmtId="0" fontId="17" fillId="0" borderId="20" xfId="0" applyFont="1" applyBorder="1"/>
    <xf numFmtId="0" fontId="17" fillId="0" borderId="1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1" applyNumberFormat="1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wrapText="1"/>
    </xf>
    <xf numFmtId="0" fontId="18" fillId="2" borderId="32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wrapText="1"/>
    </xf>
    <xf numFmtId="0" fontId="17" fillId="2" borderId="32" xfId="0" applyFont="1" applyFill="1" applyBorder="1" applyAlignment="1">
      <alignment horizontal="center" vertical="center"/>
    </xf>
    <xf numFmtId="0" fontId="17" fillId="0" borderId="11" xfId="0" applyFont="1" applyBorder="1"/>
    <xf numFmtId="0" fontId="17" fillId="0" borderId="3" xfId="0" applyFont="1" applyBorder="1"/>
    <xf numFmtId="0" fontId="17" fillId="0" borderId="11" xfId="0" applyFont="1" applyBorder="1" applyAlignment="1">
      <alignment horizontal="left"/>
    </xf>
    <xf numFmtId="0" fontId="18" fillId="0" borderId="10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7" fillId="0" borderId="33" xfId="0" applyFont="1" applyBorder="1"/>
    <xf numFmtId="0" fontId="18" fillId="0" borderId="3" xfId="0" applyFont="1" applyBorder="1"/>
    <xf numFmtId="0" fontId="18" fillId="0" borderId="23" xfId="0" applyFont="1" applyBorder="1"/>
    <xf numFmtId="0" fontId="18" fillId="0" borderId="33" xfId="0" applyFont="1" applyBorder="1"/>
    <xf numFmtId="0" fontId="17" fillId="0" borderId="23" xfId="0" applyFont="1" applyBorder="1"/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20" xfId="0" applyFont="1" applyBorder="1" applyAlignment="1">
      <alignment horizontal="left"/>
    </xf>
    <xf numFmtId="0" fontId="17" fillId="0" borderId="46" xfId="0" applyFont="1" applyBorder="1"/>
    <xf numFmtId="0" fontId="17" fillId="0" borderId="47" xfId="0" applyFont="1" applyBorder="1"/>
    <xf numFmtId="0" fontId="17" fillId="0" borderId="48" xfId="0" applyFont="1" applyBorder="1"/>
    <xf numFmtId="164" fontId="20" fillId="0" borderId="3" xfId="1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21" fillId="0" borderId="3" xfId="1" applyNumberFormat="1" applyFont="1" applyBorder="1" applyAlignment="1">
      <alignment horizontal="center" vertical="center" wrapText="1"/>
    </xf>
    <xf numFmtId="0" fontId="20" fillId="0" borderId="3" xfId="1" applyNumberFormat="1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22" fillId="0" borderId="3" xfId="0" applyFont="1" applyBorder="1" applyAlignment="1">
      <alignment horizontal="center"/>
    </xf>
    <xf numFmtId="0" fontId="0" fillId="0" borderId="35" xfId="0" applyBorder="1" applyAlignment="1">
      <alignment horizontal="lef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/>
    <xf numFmtId="0" fontId="16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165" fontId="0" fillId="0" borderId="3" xfId="0" applyNumberFormat="1" applyBorder="1" applyAlignment="1">
      <alignment horizontal="center"/>
    </xf>
    <xf numFmtId="44" fontId="0" fillId="0" borderId="3" xfId="1" applyNumberFormat="1" applyFont="1" applyFill="1" applyBorder="1" applyAlignment="1">
      <alignment horizontal="left" vertical="center"/>
    </xf>
    <xf numFmtId="165" fontId="12" fillId="0" borderId="3" xfId="0" applyNumberFormat="1" applyFont="1" applyBorder="1" applyAlignment="1">
      <alignment horizontal="center"/>
    </xf>
    <xf numFmtId="165" fontId="0" fillId="0" borderId="3" xfId="0" applyNumberFormat="1" applyBorder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/>
    </xf>
    <xf numFmtId="166" fontId="0" fillId="0" borderId="3" xfId="0" applyNumberFormat="1" applyBorder="1" applyAlignment="1" applyProtection="1">
      <alignment horizontal="left"/>
      <protection locked="0"/>
    </xf>
    <xf numFmtId="49" fontId="0" fillId="0" borderId="3" xfId="0" applyNumberFormat="1" applyBorder="1" applyAlignment="1">
      <alignment horizontal="left"/>
    </xf>
    <xf numFmtId="14" fontId="0" fillId="0" borderId="3" xfId="0" applyNumberFormat="1" applyBorder="1"/>
    <xf numFmtId="49" fontId="0" fillId="0" borderId="3" xfId="0" applyNumberFormat="1" applyBorder="1"/>
    <xf numFmtId="166" fontId="0" fillId="0" borderId="3" xfId="0" applyNumberForma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14" fontId="0" fillId="0" borderId="0" xfId="0" applyNumberFormat="1"/>
    <xf numFmtId="49" fontId="0" fillId="0" borderId="0" xfId="0" applyNumberFormat="1"/>
    <xf numFmtId="0" fontId="0" fillId="0" borderId="35" xfId="0" applyBorder="1" applyAlignment="1">
      <alignment horizontal="center" vertical="center"/>
    </xf>
    <xf numFmtId="0" fontId="0" fillId="0" borderId="3" xfId="0" applyBorder="1" applyAlignment="1">
      <alignment horizontal="left" wrapText="1"/>
    </xf>
    <xf numFmtId="0" fontId="0" fillId="0" borderId="3" xfId="0" applyBorder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35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10" fillId="0" borderId="3" xfId="0" applyFont="1" applyBorder="1"/>
    <xf numFmtId="0" fontId="12" fillId="0" borderId="0" xfId="0" applyFont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7" fillId="2" borderId="3" xfId="0" applyFont="1" applyFill="1" applyBorder="1" applyAlignment="1">
      <alignment horizontal="center"/>
    </xf>
    <xf numFmtId="49" fontId="25" fillId="0" borderId="3" xfId="0" applyNumberFormat="1" applyFont="1" applyBorder="1"/>
    <xf numFmtId="165" fontId="26" fillId="0" borderId="3" xfId="0" applyNumberFormat="1" applyFont="1" applyBorder="1" applyAlignment="1">
      <alignment horizontal="center" vertical="center"/>
    </xf>
    <xf numFmtId="0" fontId="29" fillId="0" borderId="0" xfId="0" applyFont="1"/>
    <xf numFmtId="0" fontId="29" fillId="0" borderId="13" xfId="0" applyFont="1" applyBorder="1"/>
    <xf numFmtId="0" fontId="29" fillId="0" borderId="14" xfId="0" applyFont="1" applyBorder="1"/>
    <xf numFmtId="0" fontId="29" fillId="0" borderId="7" xfId="0" applyFont="1" applyBorder="1"/>
    <xf numFmtId="0" fontId="29" fillId="0" borderId="8" xfId="0" applyFont="1" applyBorder="1"/>
    <xf numFmtId="0" fontId="29" fillId="0" borderId="1" xfId="0" applyFont="1" applyBorder="1" applyAlignment="1">
      <alignment horizontal="left"/>
    </xf>
    <xf numFmtId="0" fontId="29" fillId="0" borderId="1" xfId="0" applyFont="1" applyBorder="1"/>
    <xf numFmtId="0" fontId="29" fillId="0" borderId="1" xfId="0" applyFont="1" applyBorder="1" applyAlignment="1">
      <alignment horizontal="center"/>
    </xf>
    <xf numFmtId="0" fontId="29" fillId="0" borderId="21" xfId="0" applyFont="1" applyBorder="1" applyAlignment="1">
      <alignment horizontal="center"/>
    </xf>
    <xf numFmtId="0" fontId="29" fillId="0" borderId="11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29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165" fontId="30" fillId="0" borderId="3" xfId="0" applyNumberFormat="1" applyFont="1" applyBorder="1" applyAlignment="1">
      <alignment horizontal="center"/>
    </xf>
    <xf numFmtId="0" fontId="29" fillId="0" borderId="3" xfId="0" applyFont="1" applyBorder="1" applyAlignment="1">
      <alignment horizontal="left" wrapText="1"/>
    </xf>
    <xf numFmtId="0" fontId="29" fillId="0" borderId="11" xfId="0" applyFont="1" applyBorder="1"/>
    <xf numFmtId="0" fontId="29" fillId="0" borderId="3" xfId="0" applyFont="1" applyBorder="1"/>
    <xf numFmtId="165" fontId="30" fillId="0" borderId="3" xfId="0" applyNumberFormat="1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29" fillId="0" borderId="21" xfId="0" applyFont="1" applyBorder="1" applyAlignment="1">
      <alignment horizontal="left"/>
    </xf>
    <xf numFmtId="0" fontId="29" fillId="0" borderId="52" xfId="0" applyFont="1" applyBorder="1"/>
    <xf numFmtId="0" fontId="29" fillId="0" borderId="53" xfId="0" applyFont="1" applyBorder="1" applyAlignment="1">
      <alignment horizontal="center" vertical="center"/>
    </xf>
    <xf numFmtId="0" fontId="30" fillId="0" borderId="53" xfId="0" applyFont="1" applyBorder="1" applyAlignment="1">
      <alignment horizontal="center" vertical="center"/>
    </xf>
    <xf numFmtId="165" fontId="30" fillId="0" borderId="53" xfId="0" applyNumberFormat="1" applyFont="1" applyBorder="1" applyAlignment="1">
      <alignment horizontal="center" vertical="center"/>
    </xf>
    <xf numFmtId="0" fontId="29" fillId="0" borderId="43" xfId="0" applyFont="1" applyBorder="1" applyAlignment="1">
      <alignment horizontal="center"/>
    </xf>
    <xf numFmtId="0" fontId="29" fillId="0" borderId="4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43" xfId="0" applyFont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0" fontId="15" fillId="0" borderId="10" xfId="0" applyFont="1" applyBorder="1"/>
    <xf numFmtId="0" fontId="32" fillId="0" borderId="10" xfId="0" applyFont="1" applyBorder="1"/>
    <xf numFmtId="0" fontId="11" fillId="3" borderId="3" xfId="0" applyFont="1" applyFill="1" applyBorder="1"/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/>
    </xf>
    <xf numFmtId="2" fontId="11" fillId="3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/>
    <xf numFmtId="2" fontId="0" fillId="0" borderId="3" xfId="0" applyNumberFormat="1" applyBorder="1" applyAlignment="1">
      <alignment horizontal="left"/>
    </xf>
    <xf numFmtId="0" fontId="21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/>
    </xf>
    <xf numFmtId="0" fontId="14" fillId="2" borderId="32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5" xfId="0" applyBorder="1"/>
    <xf numFmtId="0" fontId="34" fillId="0" borderId="9" xfId="0" applyFont="1" applyBorder="1"/>
    <xf numFmtId="49" fontId="11" fillId="0" borderId="3" xfId="0" applyNumberFormat="1" applyFont="1" applyBorder="1" applyAlignment="1">
      <alignment horizontal="left"/>
    </xf>
    <xf numFmtId="0" fontId="35" fillId="0" borderId="3" xfId="2" applyFont="1" applyBorder="1" applyAlignment="1" applyProtection="1"/>
    <xf numFmtId="0" fontId="11" fillId="0" borderId="23" xfId="0" applyFont="1" applyBorder="1"/>
    <xf numFmtId="0" fontId="11" fillId="0" borderId="33" xfId="0" applyFont="1" applyBorder="1" applyAlignment="1">
      <alignment horizontal="left"/>
    </xf>
    <xf numFmtId="0" fontId="11" fillId="0" borderId="23" xfId="0" applyFont="1" applyBorder="1" applyAlignment="1">
      <alignment horizontal="center" vertical="center"/>
    </xf>
    <xf numFmtId="0" fontId="11" fillId="0" borderId="11" xfId="0" applyFont="1" applyBorder="1"/>
    <xf numFmtId="0" fontId="0" fillId="0" borderId="23" xfId="0" applyBorder="1" applyAlignment="1">
      <alignment horizontal="center"/>
    </xf>
    <xf numFmtId="0" fontId="36" fillId="0" borderId="3" xfId="0" applyFont="1" applyBorder="1" applyAlignment="1">
      <alignment wrapText="1"/>
    </xf>
    <xf numFmtId="0" fontId="36" fillId="0" borderId="3" xfId="0" applyFont="1" applyBorder="1" applyAlignment="1">
      <alignment horizontal="center"/>
    </xf>
    <xf numFmtId="0" fontId="36" fillId="0" borderId="3" xfId="0" applyFont="1" applyBorder="1"/>
    <xf numFmtId="0" fontId="11" fillId="0" borderId="3" xfId="0" applyFont="1" applyBorder="1" applyAlignment="1">
      <alignment wrapText="1"/>
    </xf>
    <xf numFmtId="0" fontId="37" fillId="0" borderId="3" xfId="0" applyFont="1" applyBorder="1" applyAlignment="1">
      <alignment horizontal="center"/>
    </xf>
    <xf numFmtId="0" fontId="37" fillId="0" borderId="3" xfId="0" applyFont="1" applyBorder="1"/>
    <xf numFmtId="0" fontId="11" fillId="0" borderId="3" xfId="0" applyFont="1" applyBorder="1" applyAlignment="1">
      <alignment horizontal="left" vertical="center"/>
    </xf>
    <xf numFmtId="0" fontId="38" fillId="0" borderId="11" xfId="0" applyFont="1" applyBorder="1" applyAlignment="1">
      <alignment horizontal="center"/>
    </xf>
    <xf numFmtId="0" fontId="38" fillId="0" borderId="3" xfId="0" applyFont="1" applyBorder="1"/>
    <xf numFmtId="0" fontId="39" fillId="0" borderId="3" xfId="0" applyFont="1" applyBorder="1" applyAlignment="1">
      <alignment horizontal="center"/>
    </xf>
    <xf numFmtId="0" fontId="39" fillId="0" borderId="0" xfId="0" applyFont="1"/>
    <xf numFmtId="0" fontId="38" fillId="0" borderId="0" xfId="0" applyFont="1"/>
    <xf numFmtId="0" fontId="39" fillId="0" borderId="20" xfId="0" applyFont="1" applyBorder="1"/>
    <xf numFmtId="0" fontId="39" fillId="0" borderId="11" xfId="0" applyFont="1" applyBorder="1" applyAlignment="1">
      <alignment horizontal="center"/>
    </xf>
    <xf numFmtId="0" fontId="39" fillId="0" borderId="52" xfId="0" applyFont="1" applyBorder="1" applyAlignment="1">
      <alignment horizontal="center"/>
    </xf>
    <xf numFmtId="0" fontId="39" fillId="0" borderId="47" xfId="0" applyFont="1" applyBorder="1"/>
    <xf numFmtId="0" fontId="39" fillId="0" borderId="48" xfId="0" applyFont="1" applyBorder="1"/>
    <xf numFmtId="0" fontId="12" fillId="0" borderId="33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2" fontId="0" fillId="0" borderId="2" xfId="0" applyNumberFormat="1" applyBorder="1" applyAlignment="1">
      <alignment horizontal="left"/>
    </xf>
    <xf numFmtId="0" fontId="8" fillId="2" borderId="2" xfId="0" applyFont="1" applyFill="1" applyBorder="1" applyAlignment="1">
      <alignment horizontal="center" vertical="center"/>
    </xf>
    <xf numFmtId="0" fontId="21" fillId="0" borderId="2" xfId="1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165" fontId="0" fillId="2" borderId="3" xfId="0" applyNumberFormat="1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0" fillId="0" borderId="3" xfId="0" applyBorder="1" applyAlignment="1">
      <alignment horizontal="left"/>
    </xf>
    <xf numFmtId="0" fontId="11" fillId="3" borderId="12" xfId="0" applyFont="1" applyFill="1" applyBorder="1" applyAlignment="1"/>
    <xf numFmtId="0" fontId="0" fillId="0" borderId="33" xfId="0" applyBorder="1" applyAlignment="1">
      <alignment horizontal="left"/>
    </xf>
    <xf numFmtId="0" fontId="32" fillId="0" borderId="12" xfId="0" applyFont="1" applyBorder="1" applyAlignment="1"/>
    <xf numFmtId="0" fontId="32" fillId="0" borderId="22" xfId="0" applyFont="1" applyBorder="1"/>
    <xf numFmtId="0" fontId="11" fillId="3" borderId="11" xfId="0" applyFont="1" applyFill="1" applyBorder="1" applyAlignment="1">
      <alignment wrapText="1"/>
    </xf>
    <xf numFmtId="0" fontId="11" fillId="3" borderId="11" xfId="0" applyFont="1" applyFill="1" applyBorder="1"/>
    <xf numFmtId="0" fontId="11" fillId="3" borderId="23" xfId="0" applyFont="1" applyFill="1" applyBorder="1" applyAlignment="1">
      <alignment horizontal="center" vertical="center"/>
    </xf>
    <xf numFmtId="0" fontId="0" fillId="0" borderId="11" xfId="0" applyBorder="1"/>
    <xf numFmtId="0" fontId="11" fillId="0" borderId="34" xfId="0" applyFont="1" applyBorder="1" applyAlignment="1">
      <alignment horizontal="center"/>
    </xf>
    <xf numFmtId="0" fontId="0" fillId="0" borderId="42" xfId="0" applyBorder="1"/>
    <xf numFmtId="0" fontId="0" fillId="0" borderId="57" xfId="0" applyBorder="1"/>
    <xf numFmtId="0" fontId="0" fillId="0" borderId="53" xfId="0" applyBorder="1" applyAlignment="1">
      <alignment horizontal="left"/>
    </xf>
    <xf numFmtId="0" fontId="22" fillId="0" borderId="53" xfId="0" applyFont="1" applyBorder="1" applyAlignment="1">
      <alignment horizontal="center"/>
    </xf>
    <xf numFmtId="0" fontId="8" fillId="0" borderId="53" xfId="0" applyFont="1" applyBorder="1" applyAlignment="1">
      <alignment horizontal="center" vertical="center"/>
    </xf>
    <xf numFmtId="0" fontId="32" fillId="0" borderId="49" xfId="0" applyFont="1" applyBorder="1" applyAlignment="1"/>
    <xf numFmtId="0" fontId="32" fillId="0" borderId="55" xfId="0" applyFont="1" applyBorder="1" applyAlignment="1"/>
    <xf numFmtId="0" fontId="32" fillId="0" borderId="9" xfId="0" applyFont="1" applyBorder="1" applyAlignment="1"/>
    <xf numFmtId="0" fontId="32" fillId="0" borderId="9" xfId="0" applyFont="1" applyBorder="1"/>
    <xf numFmtId="0" fontId="11" fillId="3" borderId="9" xfId="0" applyFont="1" applyFill="1" applyBorder="1" applyAlignment="1">
      <alignment horizontal="center"/>
    </xf>
    <xf numFmtId="0" fontId="11" fillId="3" borderId="11" xfId="0" applyFont="1" applyFill="1" applyBorder="1" applyAlignment="1"/>
    <xf numFmtId="0" fontId="11" fillId="3" borderId="22" xfId="0" applyFont="1" applyFill="1" applyBorder="1" applyAlignment="1">
      <alignment horizontal="center"/>
    </xf>
    <xf numFmtId="2" fontId="11" fillId="0" borderId="23" xfId="0" applyNumberFormat="1" applyFont="1" applyBorder="1" applyAlignment="1">
      <alignment horizontal="center"/>
    </xf>
    <xf numFmtId="2" fontId="11" fillId="0" borderId="34" xfId="0" applyNumberFormat="1" applyFont="1" applyBorder="1" applyAlignment="1">
      <alignment horizontal="center"/>
    </xf>
    <xf numFmtId="0" fontId="0" fillId="0" borderId="3" xfId="0" applyBorder="1" applyAlignment="1">
      <alignment horizontal="left"/>
    </xf>
    <xf numFmtId="44" fontId="0" fillId="0" borderId="33" xfId="1" applyNumberFormat="1" applyFont="1" applyFill="1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11" xfId="0" applyFont="1" applyBorder="1"/>
    <xf numFmtId="0" fontId="20" fillId="0" borderId="2" xfId="1" applyNumberFormat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11" fillId="2" borderId="3" xfId="0" applyNumberFormat="1" applyFont="1" applyFill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20" fillId="0" borderId="3" xfId="1" applyNumberFormat="1" applyFont="1" applyBorder="1" applyAlignment="1">
      <alignment horizontal="center" vertical="center" wrapText="1"/>
    </xf>
    <xf numFmtId="2" fontId="11" fillId="0" borderId="3" xfId="0" applyNumberFormat="1" applyFont="1" applyBorder="1" applyAlignment="1">
      <alignment horizontal="left"/>
    </xf>
    <xf numFmtId="0" fontId="3" fillId="0" borderId="0" xfId="0" applyFont="1"/>
    <xf numFmtId="0" fontId="42" fillId="0" borderId="3" xfId="0" applyFont="1" applyBorder="1" applyAlignment="1">
      <alignment horizontal="center"/>
    </xf>
    <xf numFmtId="0" fontId="41" fillId="0" borderId="3" xfId="0" applyFont="1" applyBorder="1" applyAlignment="1">
      <alignment horizontal="center"/>
    </xf>
    <xf numFmtId="0" fontId="5" fillId="0" borderId="3" xfId="1" applyNumberFormat="1" applyFont="1" applyBorder="1" applyAlignment="1">
      <alignment horizontal="center" vertical="center"/>
    </xf>
    <xf numFmtId="0" fontId="41" fillId="0" borderId="3" xfId="0" applyFont="1" applyBorder="1"/>
    <xf numFmtId="2" fontId="41" fillId="0" borderId="3" xfId="0" applyNumberFormat="1" applyFont="1" applyBorder="1" applyAlignment="1">
      <alignment horizontal="left"/>
    </xf>
    <xf numFmtId="0" fontId="41" fillId="0" borderId="2" xfId="0" applyFont="1" applyBorder="1" applyAlignment="1">
      <alignment horizontal="left"/>
    </xf>
    <xf numFmtId="0" fontId="15" fillId="0" borderId="23" xfId="0" applyFont="1" applyBorder="1" applyAlignment="1">
      <alignment horizontal="center"/>
    </xf>
    <xf numFmtId="2" fontId="15" fillId="0" borderId="3" xfId="0" applyNumberFormat="1" applyFon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41" fillId="0" borderId="23" xfId="0" applyFont="1" applyBorder="1" applyAlignment="1">
      <alignment horizontal="center"/>
    </xf>
    <xf numFmtId="0" fontId="41" fillId="2" borderId="32" xfId="0" applyFont="1" applyFill="1" applyBorder="1" applyAlignment="1">
      <alignment horizontal="center" vertical="center"/>
    </xf>
    <xf numFmtId="2" fontId="41" fillId="0" borderId="3" xfId="0" applyNumberFormat="1" applyFont="1" applyBorder="1" applyAlignment="1">
      <alignment horizontal="center"/>
    </xf>
    <xf numFmtId="0" fontId="41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8" fillId="0" borderId="3" xfId="1" applyNumberFormat="1" applyFont="1" applyBorder="1" applyAlignment="1">
      <alignment horizontal="center" vertical="center"/>
    </xf>
    <xf numFmtId="0" fontId="41" fillId="2" borderId="3" xfId="0" applyFont="1" applyFill="1" applyBorder="1" applyAlignment="1">
      <alignment horizontal="center"/>
    </xf>
    <xf numFmtId="0" fontId="15" fillId="2" borderId="11" xfId="0" applyFont="1" applyFill="1" applyBorder="1"/>
    <xf numFmtId="0" fontId="15" fillId="2" borderId="23" xfId="0" applyFont="1" applyFill="1" applyBorder="1" applyAlignment="1">
      <alignment horizontal="center"/>
    </xf>
    <xf numFmtId="0" fontId="15" fillId="2" borderId="3" xfId="0" applyFont="1" applyFill="1" applyBorder="1"/>
    <xf numFmtId="0" fontId="15" fillId="2" borderId="3" xfId="0" applyFont="1" applyFill="1" applyBorder="1" applyAlignment="1">
      <alignment horizontal="center" vertical="center"/>
    </xf>
    <xf numFmtId="2" fontId="15" fillId="2" borderId="3" xfId="0" applyNumberFormat="1" applyFont="1" applyFill="1" applyBorder="1"/>
    <xf numFmtId="0" fontId="15" fillId="2" borderId="23" xfId="0" applyFont="1" applyFill="1" applyBorder="1"/>
    <xf numFmtId="0" fontId="41" fillId="2" borderId="0" xfId="0" applyFont="1" applyFill="1"/>
    <xf numFmtId="0" fontId="41" fillId="0" borderId="3" xfId="0" applyFont="1" applyBorder="1" applyAlignment="1">
      <alignment horizontal="left"/>
    </xf>
    <xf numFmtId="0" fontId="41" fillId="0" borderId="11" xfId="0" applyFont="1" applyBorder="1"/>
    <xf numFmtId="0" fontId="41" fillId="0" borderId="0" xfId="0" applyFont="1" applyBorder="1"/>
    <xf numFmtId="165" fontId="41" fillId="0" borderId="3" xfId="0" applyNumberFormat="1" applyFont="1" applyBorder="1" applyAlignment="1">
      <alignment horizontal="center"/>
    </xf>
    <xf numFmtId="2" fontId="15" fillId="0" borderId="23" xfId="0" applyNumberFormat="1" applyFont="1" applyBorder="1" applyAlignment="1">
      <alignment horizontal="center"/>
    </xf>
    <xf numFmtId="0" fontId="41" fillId="0" borderId="0" xfId="0" applyFont="1"/>
    <xf numFmtId="44" fontId="41" fillId="0" borderId="3" xfId="1" applyNumberFormat="1" applyFont="1" applyFill="1" applyBorder="1" applyAlignment="1">
      <alignment horizontal="left" vertical="center"/>
    </xf>
    <xf numFmtId="165" fontId="41" fillId="2" borderId="2" xfId="0" applyNumberFormat="1" applyFont="1" applyFill="1" applyBorder="1" applyAlignment="1">
      <alignment horizontal="center"/>
    </xf>
    <xf numFmtId="165" fontId="41" fillId="2" borderId="3" xfId="0" applyNumberFormat="1" applyFont="1" applyFill="1" applyBorder="1" applyAlignment="1">
      <alignment horizontal="center"/>
    </xf>
    <xf numFmtId="0" fontId="41" fillId="0" borderId="3" xfId="0" applyFont="1" applyBorder="1" applyAlignment="1">
      <alignment horizontal="left" vertical="center"/>
    </xf>
    <xf numFmtId="0" fontId="43" fillId="2" borderId="3" xfId="0" applyFont="1" applyFill="1" applyBorder="1" applyAlignment="1">
      <alignment horizontal="center"/>
    </xf>
    <xf numFmtId="0" fontId="5" fillId="0" borderId="2" xfId="1" applyNumberFormat="1" applyFont="1" applyBorder="1" applyAlignment="1">
      <alignment horizontal="center" vertical="center"/>
    </xf>
    <xf numFmtId="2" fontId="41" fillId="0" borderId="2" xfId="0" applyNumberFormat="1" applyFont="1" applyBorder="1" applyAlignment="1">
      <alignment horizontal="left"/>
    </xf>
    <xf numFmtId="0" fontId="8" fillId="0" borderId="2" xfId="1" applyNumberFormat="1" applyFont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/>
    </xf>
    <xf numFmtId="2" fontId="15" fillId="0" borderId="2" xfId="0" applyNumberFormat="1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41" fillId="0" borderId="41" xfId="0" applyFont="1" applyBorder="1"/>
    <xf numFmtId="165" fontId="41" fillId="0" borderId="2" xfId="0" applyNumberFormat="1" applyFont="1" applyBorder="1" applyAlignment="1">
      <alignment horizontal="center"/>
    </xf>
    <xf numFmtId="2" fontId="15" fillId="0" borderId="34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left"/>
    </xf>
    <xf numFmtId="0" fontId="41" fillId="2" borderId="3" xfId="0" applyFont="1" applyFill="1" applyBorder="1" applyAlignment="1">
      <alignment vertical="top"/>
    </xf>
    <xf numFmtId="165" fontId="15" fillId="0" borderId="3" xfId="0" applyNumberFormat="1" applyFont="1" applyBorder="1" applyAlignment="1">
      <alignment horizontal="center"/>
    </xf>
    <xf numFmtId="0" fontId="41" fillId="0" borderId="53" xfId="0" applyFont="1" applyBorder="1" applyAlignment="1">
      <alignment horizontal="center"/>
    </xf>
    <xf numFmtId="0" fontId="42" fillId="0" borderId="53" xfId="0" applyFont="1" applyBorder="1" applyAlignment="1">
      <alignment horizontal="center"/>
    </xf>
    <xf numFmtId="0" fontId="5" fillId="0" borderId="53" xfId="1" applyNumberFormat="1" applyFont="1" applyBorder="1" applyAlignment="1">
      <alignment horizontal="center" vertical="center"/>
    </xf>
    <xf numFmtId="0" fontId="15" fillId="0" borderId="53" xfId="0" applyFont="1" applyBorder="1" applyAlignment="1">
      <alignment horizontal="center"/>
    </xf>
    <xf numFmtId="2" fontId="41" fillId="0" borderId="53" xfId="0" applyNumberFormat="1" applyFont="1" applyBorder="1" applyAlignment="1">
      <alignment horizontal="left"/>
    </xf>
    <xf numFmtId="0" fontId="41" fillId="0" borderId="53" xfId="0" applyFont="1" applyBorder="1"/>
    <xf numFmtId="0" fontId="41" fillId="0" borderId="52" xfId="0" applyFont="1" applyBorder="1"/>
    <xf numFmtId="0" fontId="41" fillId="0" borderId="53" xfId="0" applyFont="1" applyBorder="1" applyAlignment="1">
      <alignment horizontal="left"/>
    </xf>
    <xf numFmtId="0" fontId="8" fillId="0" borderId="53" xfId="1" applyNumberFormat="1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/>
    </xf>
    <xf numFmtId="2" fontId="15" fillId="0" borderId="53" xfId="0" applyNumberFormat="1" applyFont="1" applyBorder="1" applyAlignment="1">
      <alignment horizontal="center"/>
    </xf>
    <xf numFmtId="0" fontId="15" fillId="2" borderId="53" xfId="0" applyFont="1" applyFill="1" applyBorder="1"/>
    <xf numFmtId="0" fontId="15" fillId="0" borderId="3" xfId="0" applyFont="1" applyBorder="1" applyAlignment="1">
      <alignment horizontal="center"/>
    </xf>
    <xf numFmtId="0" fontId="11" fillId="0" borderId="11" xfId="0" applyFont="1" applyBorder="1"/>
    <xf numFmtId="2" fontId="13" fillId="0" borderId="3" xfId="0" applyNumberFormat="1" applyFont="1" applyBorder="1" applyAlignment="1">
      <alignment horizontal="center"/>
    </xf>
    <xf numFmtId="0" fontId="44" fillId="0" borderId="0" xfId="0" applyFont="1"/>
    <xf numFmtId="0" fontId="2" fillId="0" borderId="0" xfId="0" applyFont="1"/>
    <xf numFmtId="0" fontId="1" fillId="0" borderId="3" xfId="0" applyFont="1" applyBorder="1" applyAlignment="1">
      <alignment horizontal="center"/>
    </xf>
    <xf numFmtId="0" fontId="21" fillId="0" borderId="3" xfId="1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5" fillId="0" borderId="3" xfId="1" applyNumberFormat="1" applyFont="1" applyBorder="1" applyAlignment="1">
      <alignment horizontal="center" vertical="center" wrapText="1"/>
    </xf>
    <xf numFmtId="0" fontId="46" fillId="0" borderId="23" xfId="0" applyFont="1" applyBorder="1" applyAlignment="1">
      <alignment horizontal="center"/>
    </xf>
    <xf numFmtId="0" fontId="47" fillId="0" borderId="23" xfId="0" applyFont="1" applyBorder="1" applyAlignment="1">
      <alignment horizontal="center"/>
    </xf>
    <xf numFmtId="0" fontId="47" fillId="0" borderId="22" xfId="0" applyFont="1" applyBorder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2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9" fillId="0" borderId="33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0" borderId="10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11" fillId="0" borderId="3" xfId="0" applyFont="1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11" fillId="0" borderId="11" xfId="0" applyFont="1" applyBorder="1"/>
    <xf numFmtId="0" fontId="11" fillId="0" borderId="3" xfId="0" applyFont="1" applyBorder="1"/>
    <xf numFmtId="0" fontId="36" fillId="0" borderId="3" xfId="0" applyFont="1" applyBorder="1" applyAlignment="1">
      <alignment wrapText="1"/>
    </xf>
    <xf numFmtId="0" fontId="11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33" xfId="0" applyBorder="1" applyAlignment="1">
      <alignment horizontal="left"/>
    </xf>
    <xf numFmtId="0" fontId="11" fillId="0" borderId="14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5" fillId="0" borderId="50" xfId="0" applyFont="1" applyBorder="1" applyAlignment="1">
      <alignment horizontal="center"/>
    </xf>
    <xf numFmtId="0" fontId="15" fillId="0" borderId="55" xfId="0" applyFont="1" applyBorder="1" applyAlignment="1">
      <alignment horizontal="center"/>
    </xf>
    <xf numFmtId="0" fontId="15" fillId="0" borderId="56" xfId="0" applyFont="1" applyBorder="1" applyAlignment="1">
      <alignment horizontal="center"/>
    </xf>
    <xf numFmtId="0" fontId="15" fillId="0" borderId="51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1" fillId="0" borderId="3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15" fillId="2" borderId="4" xfId="0" applyFont="1" applyFill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3" xfId="0" applyFont="1" applyBorder="1" applyAlignment="1">
      <alignment horizontal="left"/>
    </xf>
    <xf numFmtId="0" fontId="11" fillId="0" borderId="9" xfId="0" applyFont="1" applyBorder="1"/>
    <xf numFmtId="0" fontId="11" fillId="0" borderId="12" xfId="0" applyFont="1" applyBorder="1"/>
    <xf numFmtId="0" fontId="0" fillId="0" borderId="22" xfId="0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1" fillId="0" borderId="4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6" fillId="0" borderId="33" xfId="0" applyFont="1" applyBorder="1" applyAlignment="1">
      <alignment wrapText="1"/>
    </xf>
    <xf numFmtId="0" fontId="36" fillId="0" borderId="12" xfId="0" applyFont="1" applyBorder="1" applyAlignment="1">
      <alignment wrapText="1"/>
    </xf>
    <xf numFmtId="0" fontId="11" fillId="0" borderId="33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0" fillId="0" borderId="9" xfId="0" applyBorder="1" applyAlignment="1">
      <alignment horizontal="left"/>
    </xf>
    <xf numFmtId="0" fontId="11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9" xfId="0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0" xfId="0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31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1" xfId="0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38" fillId="0" borderId="9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9" fillId="0" borderId="1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11" fillId="0" borderId="9" xfId="0" applyFont="1" applyBorder="1" applyAlignment="1"/>
    <xf numFmtId="0" fontId="11" fillId="0" borderId="10" xfId="0" applyFont="1" applyBorder="1" applyAlignment="1"/>
    <xf numFmtId="0" fontId="11" fillId="0" borderId="22" xfId="0" applyFont="1" applyBorder="1" applyAlignment="1"/>
    <xf numFmtId="0" fontId="41" fillId="0" borderId="5" xfId="0" applyFont="1" applyBorder="1"/>
    <xf numFmtId="0" fontId="15" fillId="0" borderId="9" xfId="0" applyFont="1" applyBorder="1"/>
    <xf numFmtId="49" fontId="15" fillId="0" borderId="3" xfId="0" applyNumberFormat="1" applyFont="1" applyBorder="1" applyAlignment="1">
      <alignment horizontal="left"/>
    </xf>
    <xf numFmtId="0" fontId="48" fillId="0" borderId="3" xfId="2" applyFont="1" applyBorder="1" applyAlignment="1" applyProtection="1"/>
    <xf numFmtId="0" fontId="15" fillId="0" borderId="23" xfId="0" applyFont="1" applyBorder="1"/>
    <xf numFmtId="0" fontId="15" fillId="0" borderId="3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/>
    </xf>
    <xf numFmtId="0" fontId="15" fillId="0" borderId="11" xfId="0" applyFont="1" applyBorder="1"/>
    <xf numFmtId="0" fontId="49" fillId="0" borderId="3" xfId="0" applyFont="1" applyBorder="1" applyAlignment="1">
      <alignment horizontal="center"/>
    </xf>
    <xf numFmtId="0" fontId="49" fillId="0" borderId="23" xfId="0" applyFont="1" applyBorder="1" applyAlignment="1">
      <alignment horizontal="center"/>
    </xf>
    <xf numFmtId="0" fontId="49" fillId="2" borderId="32" xfId="0" applyFont="1" applyFill="1" applyBorder="1" applyAlignment="1">
      <alignment horizontal="center" vertical="center"/>
    </xf>
    <xf numFmtId="0" fontId="41" fillId="0" borderId="3" xfId="0" applyFont="1" applyBorder="1" applyAlignment="1">
      <alignment horizontal="center" wrapText="1"/>
    </xf>
    <xf numFmtId="0" fontId="15" fillId="0" borderId="3" xfId="0" applyFont="1" applyBorder="1" applyAlignment="1">
      <alignment wrapText="1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center"/>
    </xf>
    <xf numFmtId="0" fontId="41" fillId="0" borderId="20" xfId="0" applyFont="1" applyBorder="1"/>
    <xf numFmtId="0" fontId="41" fillId="0" borderId="11" xfId="0" applyFont="1" applyBorder="1" applyAlignment="1">
      <alignment horizontal="center"/>
    </xf>
    <xf numFmtId="0" fontId="41" fillId="0" borderId="52" xfId="0" applyFont="1" applyBorder="1" applyAlignment="1">
      <alignment horizontal="center"/>
    </xf>
    <xf numFmtId="0" fontId="41" fillId="0" borderId="47" xfId="0" applyFont="1" applyBorder="1"/>
    <xf numFmtId="0" fontId="41" fillId="0" borderId="48" xfId="0" applyFont="1" applyBorder="1"/>
    <xf numFmtId="2" fontId="11" fillId="0" borderId="3" xfId="0" applyNumberFormat="1" applyFont="1" applyBorder="1" applyAlignment="1">
      <alignment horizontal="left" vertical="center"/>
    </xf>
    <xf numFmtId="0" fontId="5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1" fontId="52" fillId="2" borderId="1" xfId="3" applyNumberFormat="1" applyFont="1" applyFill="1" applyBorder="1" applyAlignment="1"/>
    <xf numFmtId="0" fontId="52" fillId="2" borderId="10" xfId="4" applyFont="1" applyFill="1" applyBorder="1" applyAlignment="1" applyProtection="1">
      <alignment horizontal="left"/>
      <protection hidden="1"/>
    </xf>
    <xf numFmtId="0" fontId="5" fillId="0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3" xfId="0" applyFont="1" applyFill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8" fillId="0" borderId="0" xfId="0" applyFont="1" applyFill="1" applyAlignment="1">
      <alignment horizontal="left"/>
    </xf>
    <xf numFmtId="0" fontId="8" fillId="2" borderId="0" xfId="0" applyFont="1" applyFill="1"/>
    <xf numFmtId="0" fontId="8" fillId="2" borderId="0" xfId="0" applyFont="1" applyFill="1" applyProtection="1">
      <protection hidden="1"/>
    </xf>
    <xf numFmtId="0" fontId="10" fillId="0" borderId="0" xfId="0" applyFont="1" applyAlignment="1">
      <alignment horizontal="center"/>
    </xf>
    <xf numFmtId="0" fontId="10" fillId="0" borderId="10" xfId="0" applyFont="1" applyBorder="1"/>
    <xf numFmtId="0" fontId="12" fillId="4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4" borderId="0" xfId="0" applyFont="1" applyFill="1" applyAlignment="1">
      <alignment horizontal="center" vertical="center" wrapText="1"/>
    </xf>
    <xf numFmtId="1" fontId="53" fillId="0" borderId="3" xfId="0" applyNumberFormat="1" applyFont="1" applyBorder="1" applyAlignment="1">
      <alignment horizontal="center" vertical="center"/>
    </xf>
    <xf numFmtId="1" fontId="53" fillId="5" borderId="33" xfId="0" applyNumberFormat="1" applyFont="1" applyFill="1" applyBorder="1" applyAlignment="1">
      <alignment horizontal="center" vertical="center"/>
    </xf>
    <xf numFmtId="1" fontId="53" fillId="0" borderId="33" xfId="0" applyNumberFormat="1" applyFont="1" applyBorder="1" applyAlignment="1">
      <alignment horizontal="center" vertical="center"/>
    </xf>
    <xf numFmtId="0" fontId="11" fillId="4" borderId="33" xfId="0" applyFont="1" applyFill="1" applyBorder="1" applyAlignment="1">
      <alignment vertical="center"/>
    </xf>
    <xf numFmtId="0" fontId="11" fillId="4" borderId="10" xfId="0" applyFont="1" applyFill="1" applyBorder="1" applyAlignment="1">
      <alignment vertical="center"/>
    </xf>
    <xf numFmtId="0" fontId="11" fillId="4" borderId="12" xfId="0" applyFont="1" applyFill="1" applyBorder="1" applyAlignment="1">
      <alignment vertical="center"/>
    </xf>
    <xf numFmtId="0" fontId="53" fillId="0" borderId="3" xfId="0" applyFont="1" applyBorder="1" applyAlignment="1">
      <alignment horizontal="center" vertical="center"/>
    </xf>
    <xf numFmtId="0" fontId="53" fillId="0" borderId="4" xfId="0" applyFont="1" applyBorder="1" applyAlignment="1">
      <alignment horizontal="center" vertical="center"/>
    </xf>
    <xf numFmtId="1" fontId="53" fillId="0" borderId="4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2" borderId="10" xfId="4" applyFont="1" applyFill="1" applyBorder="1" applyAlignment="1" applyProtection="1">
      <protection hidden="1"/>
    </xf>
    <xf numFmtId="0" fontId="6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5" fillId="0" borderId="26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top"/>
    </xf>
    <xf numFmtId="0" fontId="15" fillId="0" borderId="26" xfId="0" applyFont="1" applyBorder="1" applyAlignment="1">
      <alignment horizontal="center" vertical="top"/>
    </xf>
    <xf numFmtId="0" fontId="15" fillId="0" borderId="14" xfId="0" applyFont="1" applyBorder="1" applyAlignment="1">
      <alignment horizontal="center" vertical="top"/>
    </xf>
    <xf numFmtId="0" fontId="15" fillId="0" borderId="29" xfId="0" applyFont="1" applyBorder="1" applyAlignment="1">
      <alignment horizontal="center" vertical="top"/>
    </xf>
    <xf numFmtId="0" fontId="15" fillId="0" borderId="28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/>
    </xf>
    <xf numFmtId="0" fontId="15" fillId="0" borderId="31" xfId="0" applyFont="1" applyBorder="1" applyAlignment="1">
      <alignment horizontal="center" vertical="top"/>
    </xf>
    <xf numFmtId="0" fontId="15" fillId="0" borderId="3" xfId="0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3" xfId="0" applyFont="1" applyBorder="1" applyAlignment="1">
      <alignment horizontal="left"/>
    </xf>
    <xf numFmtId="0" fontId="15" fillId="0" borderId="12" xfId="0" applyFont="1" applyBorder="1" applyAlignment="1">
      <alignment horizontal="left"/>
    </xf>
    <xf numFmtId="0" fontId="15" fillId="0" borderId="33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7" fillId="0" borderId="34" xfId="1" applyNumberFormat="1" applyFont="1" applyBorder="1" applyAlignment="1">
      <alignment horizontal="center" vertical="center" wrapText="1"/>
    </xf>
    <xf numFmtId="0" fontId="17" fillId="0" borderId="36" xfId="1" applyNumberFormat="1" applyFont="1" applyBorder="1" applyAlignment="1">
      <alignment horizontal="center" vertical="center" wrapText="1"/>
    </xf>
    <xf numFmtId="0" fontId="17" fillId="0" borderId="37" xfId="1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20" xfId="0" applyFont="1" applyBorder="1" applyAlignment="1">
      <alignment horizontal="left"/>
    </xf>
    <xf numFmtId="0" fontId="17" fillId="0" borderId="0" xfId="0" applyFont="1"/>
    <xf numFmtId="0" fontId="17" fillId="0" borderId="20" xfId="0" applyFont="1" applyBorder="1"/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22" xfId="0" applyFont="1" applyBorder="1" applyAlignment="1">
      <alignment horizontal="center"/>
    </xf>
    <xf numFmtId="0" fontId="17" fillId="0" borderId="9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7" fillId="0" borderId="2" xfId="1" applyNumberFormat="1" applyFont="1" applyBorder="1" applyAlignment="1">
      <alignment horizontal="center" vertical="center" wrapText="1"/>
    </xf>
    <xf numFmtId="0" fontId="17" fillId="0" borderId="35" xfId="1" applyNumberFormat="1" applyFont="1" applyBorder="1" applyAlignment="1">
      <alignment horizontal="center" vertical="center" wrapText="1"/>
    </xf>
    <xf numFmtId="0" fontId="17" fillId="0" borderId="4" xfId="1" applyNumberFormat="1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44" xfId="0" applyFont="1" applyBorder="1" applyAlignment="1">
      <alignment horizontal="center"/>
    </xf>
    <xf numFmtId="0" fontId="17" fillId="0" borderId="45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26" xfId="1" applyNumberFormat="1" applyFont="1" applyBorder="1" applyAlignment="1">
      <alignment horizontal="center" vertical="center" wrapText="1"/>
    </xf>
    <xf numFmtId="0" fontId="17" fillId="0" borderId="27" xfId="1" applyNumberFormat="1" applyFont="1" applyBorder="1" applyAlignment="1">
      <alignment horizontal="center" vertical="center" wrapText="1"/>
    </xf>
    <xf numFmtId="0" fontId="17" fillId="0" borderId="28" xfId="1" applyNumberFormat="1" applyFont="1" applyBorder="1" applyAlignment="1">
      <alignment horizontal="center" vertical="center" wrapText="1"/>
    </xf>
    <xf numFmtId="0" fontId="17" fillId="0" borderId="9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17" fillId="0" borderId="3" xfId="1" applyNumberFormat="1" applyFont="1" applyBorder="1" applyAlignment="1">
      <alignment horizontal="center" vertical="center"/>
    </xf>
    <xf numFmtId="0" fontId="17" fillId="0" borderId="2" xfId="1" applyNumberFormat="1" applyFont="1" applyBorder="1" applyAlignment="1">
      <alignment horizontal="center" vertical="center"/>
    </xf>
    <xf numFmtId="0" fontId="17" fillId="0" borderId="35" xfId="1" applyNumberFormat="1" applyFont="1" applyBorder="1" applyAlignment="1">
      <alignment horizontal="center" vertical="center"/>
    </xf>
    <xf numFmtId="0" fontId="17" fillId="0" borderId="4" xfId="1" applyNumberFormat="1" applyFont="1" applyBorder="1" applyAlignment="1">
      <alignment horizontal="center" vertical="center"/>
    </xf>
    <xf numFmtId="0" fontId="17" fillId="0" borderId="1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11" xfId="1" applyNumberFormat="1" applyFont="1" applyBorder="1" applyAlignment="1">
      <alignment horizontal="center" vertical="center"/>
    </xf>
    <xf numFmtId="0" fontId="17" fillId="0" borderId="41" xfId="1" applyNumberFormat="1" applyFont="1" applyBorder="1" applyAlignment="1">
      <alignment horizontal="center" vertical="center"/>
    </xf>
    <xf numFmtId="0" fontId="17" fillId="0" borderId="42" xfId="1" applyNumberFormat="1" applyFont="1" applyBorder="1" applyAlignment="1">
      <alignment horizontal="center" vertical="center"/>
    </xf>
    <xf numFmtId="0" fontId="17" fillId="0" borderId="43" xfId="1" applyNumberFormat="1" applyFont="1" applyBorder="1" applyAlignment="1">
      <alignment horizontal="center" vertical="center"/>
    </xf>
    <xf numFmtId="0" fontId="17" fillId="0" borderId="23" xfId="0" applyFont="1" applyBorder="1" applyAlignment="1">
      <alignment horizontal="center"/>
    </xf>
    <xf numFmtId="0" fontId="18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37" xfId="0" applyFont="1" applyBorder="1" applyAlignment="1">
      <alignment horizontal="center"/>
    </xf>
    <xf numFmtId="0" fontId="29" fillId="0" borderId="26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top"/>
    </xf>
    <xf numFmtId="0" fontId="29" fillId="0" borderId="52" xfId="0" applyFont="1" applyBorder="1" applyAlignment="1">
      <alignment horizontal="center" vertical="top"/>
    </xf>
    <xf numFmtId="0" fontId="29" fillId="0" borderId="3" xfId="0" applyFont="1" applyBorder="1" applyAlignment="1">
      <alignment horizontal="center" vertical="top"/>
    </xf>
    <xf numFmtId="0" fontId="29" fillId="0" borderId="53" xfId="0" applyFont="1" applyBorder="1" applyAlignment="1">
      <alignment horizontal="center" vertical="top"/>
    </xf>
    <xf numFmtId="0" fontId="29" fillId="0" borderId="26" xfId="0" applyFont="1" applyBorder="1" applyAlignment="1">
      <alignment horizontal="center" vertical="top"/>
    </xf>
    <xf numFmtId="0" fontId="29" fillId="0" borderId="14" xfId="0" applyFont="1" applyBorder="1" applyAlignment="1">
      <alignment horizontal="center" vertical="top"/>
    </xf>
    <xf numFmtId="0" fontId="29" fillId="0" borderId="24" xfId="0" applyFont="1" applyBorder="1" applyAlignment="1">
      <alignment horizontal="center" vertical="top"/>
    </xf>
    <xf numFmtId="0" fontId="29" fillId="0" borderId="54" xfId="0" applyFont="1" applyBorder="1" applyAlignment="1">
      <alignment horizontal="center" vertical="top"/>
    </xf>
    <xf numFmtId="0" fontId="29" fillId="0" borderId="47" xfId="0" applyFont="1" applyBorder="1" applyAlignment="1">
      <alignment horizontal="center" vertical="top"/>
    </xf>
    <xf numFmtId="0" fontId="29" fillId="0" borderId="48" xfId="0" applyFont="1" applyBorder="1" applyAlignment="1">
      <alignment horizontal="center" vertical="top"/>
    </xf>
    <xf numFmtId="0" fontId="28" fillId="0" borderId="49" xfId="0" applyFont="1" applyBorder="1" applyAlignment="1">
      <alignment horizontal="center"/>
    </xf>
    <xf numFmtId="0" fontId="28" fillId="0" borderId="50" xfId="0" applyFont="1" applyBorder="1" applyAlignment="1">
      <alignment horizontal="center"/>
    </xf>
    <xf numFmtId="0" fontId="28" fillId="0" borderId="51" xfId="0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22" xfId="0" applyFont="1" applyBorder="1" applyAlignment="1">
      <alignment horizontal="center"/>
    </xf>
    <xf numFmtId="0" fontId="29" fillId="0" borderId="41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29" fillId="0" borderId="34" xfId="0" applyFont="1" applyBorder="1" applyAlignment="1">
      <alignment horizontal="center"/>
    </xf>
    <xf numFmtId="0" fontId="29" fillId="0" borderId="14" xfId="0" applyFont="1" applyBorder="1" applyAlignment="1">
      <alignment horizontal="left"/>
    </xf>
    <xf numFmtId="0" fontId="29" fillId="0" borderId="14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29" fillId="0" borderId="20" xfId="0" applyFont="1" applyBorder="1" applyAlignment="1">
      <alignment horizontal="center"/>
    </xf>
    <xf numFmtId="0" fontId="29" fillId="0" borderId="4" xfId="0" applyFont="1" applyBorder="1" applyAlignment="1">
      <alignment horizontal="center" vertical="top"/>
    </xf>
    <xf numFmtId="0" fontId="29" fillId="0" borderId="43" xfId="0" applyFont="1" applyBorder="1" applyAlignment="1">
      <alignment horizontal="center" vertical="top"/>
    </xf>
    <xf numFmtId="0" fontId="29" fillId="0" borderId="54" xfId="0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29" fillId="0" borderId="20" xfId="0" applyFont="1" applyBorder="1" applyAlignment="1">
      <alignment horizontal="center" vertical="top"/>
    </xf>
    <xf numFmtId="0" fontId="29" fillId="0" borderId="26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0" fontId="29" fillId="0" borderId="37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top"/>
    </xf>
    <xf numFmtId="0" fontId="29" fillId="0" borderId="28" xfId="0" applyFont="1" applyBorder="1" applyAlignment="1">
      <alignment horizontal="center" vertical="top"/>
    </xf>
    <xf numFmtId="0" fontId="29" fillId="0" borderId="1" xfId="0" applyFont="1" applyBorder="1" applyAlignment="1">
      <alignment horizontal="center" vertical="top"/>
    </xf>
    <xf numFmtId="0" fontId="29" fillId="0" borderId="31" xfId="0" applyFont="1" applyBorder="1" applyAlignment="1">
      <alignment horizontal="center" vertical="top"/>
    </xf>
    <xf numFmtId="0" fontId="29" fillId="0" borderId="11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9" fillId="0" borderId="23" xfId="0" applyFont="1" applyBorder="1" applyAlignment="1">
      <alignment horizontal="center"/>
    </xf>
    <xf numFmtId="0" fontId="11" fillId="3" borderId="33" xfId="0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32" fillId="0" borderId="56" xfId="0" applyFont="1" applyBorder="1" applyAlignment="1">
      <alignment horizontal="center"/>
    </xf>
    <xf numFmtId="0" fontId="32" fillId="0" borderId="50" xfId="0" applyFont="1" applyBorder="1" applyAlignment="1">
      <alignment horizontal="center"/>
    </xf>
    <xf numFmtId="0" fontId="32" fillId="0" borderId="51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22" xfId="0" applyFont="1" applyBorder="1" applyAlignment="1">
      <alignment horizontal="center"/>
    </xf>
    <xf numFmtId="0" fontId="32" fillId="0" borderId="49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0" fillId="0" borderId="3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31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1" xfId="0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39" fillId="0" borderId="1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33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8" fillId="0" borderId="9" xfId="0" applyFont="1" applyBorder="1" applyAlignment="1">
      <alignment horizontal="center"/>
    </xf>
    <xf numFmtId="0" fontId="38" fillId="0" borderId="10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9" xfId="0" applyFont="1" applyBorder="1"/>
    <xf numFmtId="0" fontId="11" fillId="0" borderId="10" xfId="0" applyFont="1" applyBorder="1"/>
    <xf numFmtId="0" fontId="11" fillId="0" borderId="12" xfId="0" applyFont="1" applyBorder="1"/>
    <xf numFmtId="0" fontId="36" fillId="0" borderId="33" xfId="0" applyFont="1" applyBorder="1" applyAlignment="1">
      <alignment wrapText="1"/>
    </xf>
    <xf numFmtId="0" fontId="36" fillId="0" borderId="12" xfId="0" applyFont="1" applyBorder="1" applyAlignment="1">
      <alignment wrapText="1"/>
    </xf>
    <xf numFmtId="0" fontId="11" fillId="0" borderId="33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22" xfId="0" applyBorder="1" applyAlignment="1">
      <alignment horizontal="left"/>
    </xf>
    <xf numFmtId="0" fontId="11" fillId="0" borderId="4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14" fontId="0" fillId="0" borderId="33" xfId="0" applyNumberFormat="1" applyBorder="1" applyAlignment="1">
      <alignment horizontal="left"/>
    </xf>
    <xf numFmtId="14" fontId="0" fillId="0" borderId="10" xfId="0" applyNumberFormat="1" applyBorder="1" applyAlignment="1">
      <alignment horizontal="left"/>
    </xf>
    <xf numFmtId="14" fontId="0" fillId="0" borderId="12" xfId="0" applyNumberFormat="1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12" xfId="0" applyBorder="1" applyAlignment="1">
      <alignment horizontal="left"/>
    </xf>
    <xf numFmtId="0" fontId="34" fillId="0" borderId="9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5" fillId="0" borderId="50" xfId="0" applyFont="1" applyBorder="1" applyAlignment="1">
      <alignment horizontal="center"/>
    </xf>
    <xf numFmtId="0" fontId="15" fillId="0" borderId="55" xfId="0" applyFont="1" applyBorder="1" applyAlignment="1">
      <alignment horizontal="center"/>
    </xf>
    <xf numFmtId="0" fontId="15" fillId="0" borderId="56" xfId="0" applyFont="1" applyBorder="1" applyAlignment="1">
      <alignment horizontal="center"/>
    </xf>
    <xf numFmtId="0" fontId="15" fillId="0" borderId="51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33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14" fontId="0" fillId="0" borderId="33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41" fillId="0" borderId="17" xfId="0" applyFont="1" applyBorder="1" applyAlignment="1">
      <alignment horizontal="center"/>
    </xf>
    <xf numFmtId="0" fontId="41" fillId="0" borderId="16" xfId="0" applyFont="1" applyBorder="1" applyAlignment="1">
      <alignment horizontal="center"/>
    </xf>
    <xf numFmtId="0" fontId="41" fillId="0" borderId="33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41" fillId="0" borderId="10" xfId="0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41" fillId="0" borderId="26" xfId="0" applyFont="1" applyBorder="1" applyAlignment="1">
      <alignment horizontal="center"/>
    </xf>
    <xf numFmtId="0" fontId="41" fillId="0" borderId="14" xfId="0" applyFont="1" applyBorder="1" applyAlignment="1">
      <alignment horizontal="center"/>
    </xf>
    <xf numFmtId="0" fontId="41" fillId="0" borderId="29" xfId="0" applyFont="1" applyBorder="1" applyAlignment="1">
      <alignment horizontal="center"/>
    </xf>
    <xf numFmtId="0" fontId="41" fillId="0" borderId="27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1" fillId="0" borderId="28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0" borderId="9" xfId="0" applyFont="1" applyBorder="1"/>
    <xf numFmtId="0" fontId="15" fillId="0" borderId="10" xfId="0" applyFont="1" applyBorder="1"/>
    <xf numFmtId="0" fontId="15" fillId="0" borderId="12" xfId="0" applyFont="1" applyBorder="1"/>
    <xf numFmtId="0" fontId="15" fillId="0" borderId="33" xfId="0" applyFont="1" applyBorder="1" applyAlignment="1">
      <alignment wrapText="1"/>
    </xf>
    <xf numFmtId="0" fontId="15" fillId="0" borderId="12" xfId="0" applyFont="1" applyBorder="1" applyAlignment="1">
      <alignment wrapText="1"/>
    </xf>
    <xf numFmtId="0" fontId="15" fillId="0" borderId="33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41" fillId="0" borderId="9" xfId="0" applyFont="1" applyBorder="1" applyAlignment="1">
      <alignment horizontal="left"/>
    </xf>
    <xf numFmtId="0" fontId="41" fillId="0" borderId="10" xfId="0" applyFont="1" applyBorder="1" applyAlignment="1">
      <alignment horizontal="left"/>
    </xf>
    <xf numFmtId="0" fontId="41" fillId="0" borderId="22" xfId="0" applyFont="1" applyBorder="1" applyAlignment="1">
      <alignment horizontal="left"/>
    </xf>
    <xf numFmtId="0" fontId="15" fillId="0" borderId="9" xfId="0" applyFont="1" applyBorder="1" applyAlignment="1"/>
    <xf numFmtId="0" fontId="15" fillId="0" borderId="10" xfId="0" applyFont="1" applyBorder="1" applyAlignment="1"/>
    <xf numFmtId="0" fontId="15" fillId="0" borderId="22" xfId="0" applyFont="1" applyBorder="1" applyAlignment="1"/>
    <xf numFmtId="0" fontId="15" fillId="0" borderId="41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14" fontId="41" fillId="0" borderId="33" xfId="0" applyNumberFormat="1" applyFont="1" applyBorder="1" applyAlignment="1">
      <alignment horizontal="center"/>
    </xf>
    <xf numFmtId="14" fontId="41" fillId="0" borderId="10" xfId="0" applyNumberFormat="1" applyFont="1" applyBorder="1" applyAlignment="1">
      <alignment horizontal="center"/>
    </xf>
    <xf numFmtId="14" fontId="41" fillId="0" borderId="12" xfId="0" applyNumberFormat="1" applyFont="1" applyBorder="1" applyAlignment="1">
      <alignment horizontal="center"/>
    </xf>
    <xf numFmtId="0" fontId="15" fillId="0" borderId="22" xfId="0" applyFont="1" applyBorder="1" applyAlignment="1">
      <alignment horizontal="left"/>
    </xf>
    <xf numFmtId="14" fontId="40" fillId="0" borderId="33" xfId="0" applyNumberFormat="1" applyFont="1" applyBorder="1" applyAlignment="1">
      <alignment horizontal="left"/>
    </xf>
    <xf numFmtId="14" fontId="40" fillId="0" borderId="10" xfId="0" applyNumberFormat="1" applyFont="1" applyBorder="1" applyAlignment="1">
      <alignment horizontal="left"/>
    </xf>
    <xf numFmtId="14" fontId="40" fillId="0" borderId="12" xfId="0" applyNumberFormat="1" applyFont="1" applyBorder="1" applyAlignment="1">
      <alignment horizontal="left"/>
    </xf>
    <xf numFmtId="0" fontId="40" fillId="0" borderId="33" xfId="0" applyFont="1" applyBorder="1" applyAlignment="1">
      <alignment horizontal="left"/>
    </xf>
    <xf numFmtId="0" fontId="40" fillId="0" borderId="10" xfId="0" applyFont="1" applyBorder="1" applyAlignment="1">
      <alignment horizontal="left"/>
    </xf>
    <xf numFmtId="0" fontId="40" fillId="0" borderId="22" xfId="0" applyFont="1" applyBorder="1" applyAlignment="1">
      <alignment horizontal="left"/>
    </xf>
    <xf numFmtId="0" fontId="40" fillId="0" borderId="12" xfId="0" applyFont="1" applyBorder="1" applyAlignment="1">
      <alignment horizontal="left"/>
    </xf>
    <xf numFmtId="0" fontId="1" fillId="0" borderId="3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4" fontId="4" fillId="0" borderId="33" xfId="0" applyNumberFormat="1" applyFont="1" applyBorder="1" applyAlignment="1">
      <alignment horizontal="left"/>
    </xf>
    <xf numFmtId="14" fontId="4" fillId="0" borderId="10" xfId="0" applyNumberFormat="1" applyFont="1" applyBorder="1" applyAlignment="1">
      <alignment horizontal="left"/>
    </xf>
    <xf numFmtId="14" fontId="4" fillId="0" borderId="12" xfId="0" applyNumberFormat="1" applyFont="1" applyBorder="1" applyAlignment="1">
      <alignment horizontal="left"/>
    </xf>
    <xf numFmtId="0" fontId="4" fillId="0" borderId="33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0" fillId="0" borderId="9" xfId="0" applyBorder="1" applyAlignment="1">
      <alignment horizontal="center"/>
    </xf>
    <xf numFmtId="0" fontId="39" fillId="0" borderId="53" xfId="0" applyFont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49" fontId="0" fillId="0" borderId="33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49" fontId="0" fillId="0" borderId="22" xfId="0" applyNumberFormat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11" xfId="0" applyFont="1" applyBorder="1"/>
    <xf numFmtId="0" fontId="11" fillId="0" borderId="3" xfId="0" applyFont="1" applyBorder="1"/>
    <xf numFmtId="0" fontId="2" fillId="0" borderId="3" xfId="0" applyFont="1" applyBorder="1" applyAlignment="1">
      <alignment horizontal="center"/>
    </xf>
    <xf numFmtId="0" fontId="36" fillId="0" borderId="3" xfId="0" applyFont="1" applyBorder="1" applyAlignment="1">
      <alignment wrapText="1"/>
    </xf>
    <xf numFmtId="0" fontId="11" fillId="0" borderId="3" xfId="0" applyFont="1" applyBorder="1" applyAlignment="1">
      <alignment horizontal="left" vertical="center"/>
    </xf>
    <xf numFmtId="0" fontId="0" fillId="0" borderId="1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3" xfId="0" applyBorder="1" applyAlignment="1">
      <alignment horizontal="left"/>
    </xf>
    <xf numFmtId="0" fontId="11" fillId="0" borderId="11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0" borderId="23" xfId="0" applyFont="1" applyBorder="1" applyAlignment="1">
      <alignment horizontal="center"/>
    </xf>
    <xf numFmtId="14" fontId="11" fillId="0" borderId="33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7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3" fillId="0" borderId="33" xfId="0" applyFont="1" applyBorder="1" applyAlignment="1">
      <alignment horizontal="center" vertical="center"/>
    </xf>
    <xf numFmtId="0" fontId="53" fillId="0" borderId="10" xfId="0" applyFon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/>
    </xf>
    <xf numFmtId="0" fontId="52" fillId="2" borderId="8" xfId="3" applyFont="1" applyFill="1" applyBorder="1" applyAlignment="1">
      <alignment horizontal="center"/>
    </xf>
    <xf numFmtId="0" fontId="52" fillId="2" borderId="1" xfId="3" applyFont="1" applyFill="1" applyBorder="1" applyAlignment="1">
      <alignment horizontal="center"/>
    </xf>
    <xf numFmtId="1" fontId="52" fillId="2" borderId="10" xfId="4" applyNumberFormat="1" applyFont="1" applyFill="1" applyBorder="1" applyAlignment="1" applyProtection="1">
      <alignment horizontal="center"/>
      <protection hidden="1"/>
    </xf>
    <xf numFmtId="0" fontId="0" fillId="0" borderId="2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/>
    </xf>
    <xf numFmtId="165" fontId="11" fillId="0" borderId="3" xfId="0" applyNumberFormat="1" applyFont="1" applyBorder="1" applyAlignment="1" applyProtection="1">
      <alignment horizontal="center"/>
      <protection hidden="1"/>
    </xf>
  </cellXfs>
  <cellStyles count="5">
    <cellStyle name="Currency" xfId="1" builtinId="4"/>
    <cellStyle name="Heading 1" xfId="3" builtinId="16"/>
    <cellStyle name="Heading 2" xfId="4" builtinId="17"/>
    <cellStyle name="Hyperlink" xfId="2" builtinId="8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0</xdr:rowOff>
    </xdr:from>
    <xdr:to>
      <xdr:col>2</xdr:col>
      <xdr:colOff>28575</xdr:colOff>
      <xdr:row>4</xdr:row>
      <xdr:rowOff>198120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" y="0"/>
          <a:ext cx="1362075" cy="99822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2</xdr:col>
      <xdr:colOff>200025</xdr:colOff>
      <xdr:row>26</xdr:row>
      <xdr:rowOff>161925</xdr:rowOff>
    </xdr:to>
    <xdr:pic>
      <xdr:nvPicPr>
        <xdr:cNvPr id="6" name="Picture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4682490"/>
          <a:ext cx="1390650" cy="7620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628650</xdr:colOff>
      <xdr:row>50</xdr:row>
      <xdr:rowOff>38100</xdr:rowOff>
    </xdr:to>
    <xdr:pic>
      <xdr:nvPicPr>
        <xdr:cNvPr id="7" name="Picture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937450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46</xdr:row>
      <xdr:rowOff>1</xdr:rowOff>
    </xdr:from>
    <xdr:to>
      <xdr:col>2</xdr:col>
      <xdr:colOff>209550</xdr:colOff>
      <xdr:row>50</xdr:row>
      <xdr:rowOff>47625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9374505"/>
          <a:ext cx="1400175" cy="847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628650</xdr:colOff>
      <xdr:row>72</xdr:row>
      <xdr:rowOff>38100</xdr:rowOff>
    </xdr:to>
    <xdr:pic>
      <xdr:nvPicPr>
        <xdr:cNvPr id="9" name="Picture 8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381125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171450</xdr:colOff>
      <xdr:row>67</xdr:row>
      <xdr:rowOff>219076</xdr:rowOff>
    </xdr:from>
    <xdr:to>
      <xdr:col>2</xdr:col>
      <xdr:colOff>1238250</xdr:colOff>
      <xdr:row>71</xdr:row>
      <xdr:rowOff>190500</xdr:rowOff>
    </xdr:to>
    <xdr:pic>
      <xdr:nvPicPr>
        <xdr:cNvPr id="10" name="Picture 9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1450" y="13775055"/>
          <a:ext cx="2447925" cy="82677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628650</xdr:colOff>
      <xdr:row>96</xdr:row>
      <xdr:rowOff>38100</xdr:rowOff>
    </xdr:to>
    <xdr:pic>
      <xdr:nvPicPr>
        <xdr:cNvPr id="11" name="Picture 10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875853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9525</xdr:colOff>
      <xdr:row>92</xdr:row>
      <xdr:rowOff>47626</xdr:rowOff>
    </xdr:from>
    <xdr:to>
      <xdr:col>1</xdr:col>
      <xdr:colOff>1143000</xdr:colOff>
      <xdr:row>96</xdr:row>
      <xdr:rowOff>152400</xdr:rowOff>
    </xdr:to>
    <xdr:pic>
      <xdr:nvPicPr>
        <xdr:cNvPr id="12" name="Picture 11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0025" y="18806160"/>
          <a:ext cx="1133475" cy="9048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114</xdr:row>
      <xdr:rowOff>0</xdr:rowOff>
    </xdr:from>
    <xdr:to>
      <xdr:col>1</xdr:col>
      <xdr:colOff>628650</xdr:colOff>
      <xdr:row>118</xdr:row>
      <xdr:rowOff>38100</xdr:rowOff>
    </xdr:to>
    <xdr:pic>
      <xdr:nvPicPr>
        <xdr:cNvPr id="13" name="Picture 12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2319528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114</xdr:row>
      <xdr:rowOff>1</xdr:rowOff>
    </xdr:from>
    <xdr:to>
      <xdr:col>1</xdr:col>
      <xdr:colOff>1181100</xdr:colOff>
      <xdr:row>118</xdr:row>
      <xdr:rowOff>142875</xdr:rowOff>
    </xdr:to>
    <xdr:pic>
      <xdr:nvPicPr>
        <xdr:cNvPr id="14" name="Picture 13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23195280"/>
          <a:ext cx="1181100" cy="942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136</xdr:row>
      <xdr:rowOff>0</xdr:rowOff>
    </xdr:from>
    <xdr:to>
      <xdr:col>1</xdr:col>
      <xdr:colOff>628650</xdr:colOff>
      <xdr:row>140</xdr:row>
      <xdr:rowOff>38100</xdr:rowOff>
    </xdr:to>
    <xdr:pic>
      <xdr:nvPicPr>
        <xdr:cNvPr id="15" name="Picture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2763202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123824</xdr:colOff>
      <xdr:row>136</xdr:row>
      <xdr:rowOff>19051</xdr:rowOff>
    </xdr:from>
    <xdr:to>
      <xdr:col>2</xdr:col>
      <xdr:colOff>1038224</xdr:colOff>
      <xdr:row>140</xdr:row>
      <xdr:rowOff>152400</xdr:rowOff>
    </xdr:to>
    <xdr:pic>
      <xdr:nvPicPr>
        <xdr:cNvPr id="16" name="Picture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190" y="27651075"/>
          <a:ext cx="2295525" cy="9334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628650</xdr:colOff>
      <xdr:row>162</xdr:row>
      <xdr:rowOff>142875</xdr:rowOff>
    </xdr:to>
    <xdr:pic>
      <xdr:nvPicPr>
        <xdr:cNvPr id="17" name="Picture 16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32324040"/>
          <a:ext cx="628650" cy="85344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1162050</xdr:colOff>
      <xdr:row>163</xdr:row>
      <xdr:rowOff>9524</xdr:rowOff>
    </xdr:to>
    <xdr:pic>
      <xdr:nvPicPr>
        <xdr:cNvPr id="18" name="Picture 17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32324040"/>
          <a:ext cx="1162050" cy="974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181</xdr:row>
      <xdr:rowOff>0</xdr:rowOff>
    </xdr:from>
    <xdr:to>
      <xdr:col>1</xdr:col>
      <xdr:colOff>628650</xdr:colOff>
      <xdr:row>185</xdr:row>
      <xdr:rowOff>38100</xdr:rowOff>
    </xdr:to>
    <xdr:pic>
      <xdr:nvPicPr>
        <xdr:cNvPr id="19" name="Picture 18">
          <a:extLst>
            <a:ext uri="{FF2B5EF4-FFF2-40B4-BE49-F238E27FC236}">
              <a16:creationId xmlns="" xmlns:a16="http://schemas.microsoft.com/office/drawing/2014/main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3764470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181</xdr:row>
      <xdr:rowOff>1</xdr:rowOff>
    </xdr:from>
    <xdr:to>
      <xdr:col>1</xdr:col>
      <xdr:colOff>1171575</xdr:colOff>
      <xdr:row>185</xdr:row>
      <xdr:rowOff>152400</xdr:rowOff>
    </xdr:to>
    <xdr:pic>
      <xdr:nvPicPr>
        <xdr:cNvPr id="20" name="Picture 19">
          <a:extLst>
            <a:ext uri="{FF2B5EF4-FFF2-40B4-BE49-F238E27FC236}">
              <a16:creationId xmlns="" xmlns:a16="http://schemas.microsoft.com/office/drawing/2014/main" id="{00000000-0008-0000-02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37644705"/>
          <a:ext cx="1171575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628650</xdr:colOff>
      <xdr:row>207</xdr:row>
      <xdr:rowOff>38100</xdr:rowOff>
    </xdr:to>
    <xdr:pic>
      <xdr:nvPicPr>
        <xdr:cNvPr id="21" name="Picture 20"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4208145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1152525</xdr:colOff>
      <xdr:row>207</xdr:row>
      <xdr:rowOff>152399</xdr:rowOff>
    </xdr:to>
    <xdr:pic>
      <xdr:nvPicPr>
        <xdr:cNvPr id="22" name="Picture 21">
          <a:extLst>
            <a:ext uri="{FF2B5EF4-FFF2-40B4-BE49-F238E27FC236}">
              <a16:creationId xmlns="" xmlns:a16="http://schemas.microsoft.com/office/drawing/2014/main" id="{00000000-0008-0000-0200-00001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42081450"/>
          <a:ext cx="1152525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226</xdr:row>
      <xdr:rowOff>0</xdr:rowOff>
    </xdr:from>
    <xdr:to>
      <xdr:col>1</xdr:col>
      <xdr:colOff>628650</xdr:colOff>
      <xdr:row>230</xdr:row>
      <xdr:rowOff>38100</xdr:rowOff>
    </xdr:to>
    <xdr:pic>
      <xdr:nvPicPr>
        <xdr:cNvPr id="23" name="Picture 22"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4677346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226</xdr:row>
      <xdr:rowOff>1</xdr:rowOff>
    </xdr:from>
    <xdr:to>
      <xdr:col>1</xdr:col>
      <xdr:colOff>1133475</xdr:colOff>
      <xdr:row>230</xdr:row>
      <xdr:rowOff>161925</xdr:rowOff>
    </xdr:to>
    <xdr:pic>
      <xdr:nvPicPr>
        <xdr:cNvPr id="24" name="Picture 23">
          <a:extLst>
            <a:ext uri="{FF2B5EF4-FFF2-40B4-BE49-F238E27FC236}">
              <a16:creationId xmlns="" xmlns:a16="http://schemas.microsoft.com/office/drawing/2014/main" id="{00000000-0008-0000-0200-00001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46773465"/>
          <a:ext cx="1133475" cy="9620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248</xdr:row>
      <xdr:rowOff>0</xdr:rowOff>
    </xdr:from>
    <xdr:to>
      <xdr:col>1</xdr:col>
      <xdr:colOff>628650</xdr:colOff>
      <xdr:row>252</xdr:row>
      <xdr:rowOff>38100</xdr:rowOff>
    </xdr:to>
    <xdr:pic>
      <xdr:nvPicPr>
        <xdr:cNvPr id="25" name="Picture 24">
          <a:extLst>
            <a:ext uri="{FF2B5EF4-FFF2-40B4-BE49-F238E27FC236}">
              <a16:creationId xmlns="" xmlns:a16="http://schemas.microsoft.com/office/drawing/2014/main" id="{00000000-0008-0000-0200-00001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5121021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248</xdr:row>
      <xdr:rowOff>0</xdr:rowOff>
    </xdr:from>
    <xdr:to>
      <xdr:col>1</xdr:col>
      <xdr:colOff>1171575</xdr:colOff>
      <xdr:row>252</xdr:row>
      <xdr:rowOff>152399</xdr:rowOff>
    </xdr:to>
    <xdr:pic>
      <xdr:nvPicPr>
        <xdr:cNvPr id="26" name="Picture 25">
          <a:extLst>
            <a:ext uri="{FF2B5EF4-FFF2-40B4-BE49-F238E27FC236}">
              <a16:creationId xmlns="" xmlns:a16="http://schemas.microsoft.com/office/drawing/2014/main" id="{00000000-0008-0000-0200-00001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51210210"/>
          <a:ext cx="1171575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628650</xdr:colOff>
      <xdr:row>274</xdr:row>
      <xdr:rowOff>38100</xdr:rowOff>
    </xdr:to>
    <xdr:pic>
      <xdr:nvPicPr>
        <xdr:cNvPr id="27" name="Picture 26">
          <a:extLst>
            <a:ext uri="{FF2B5EF4-FFF2-40B4-BE49-F238E27FC236}">
              <a16:creationId xmlns="" xmlns:a16="http://schemas.microsoft.com/office/drawing/2014/main" id="{00000000-0008-0000-02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5564695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270</xdr:row>
      <xdr:rowOff>1</xdr:rowOff>
    </xdr:from>
    <xdr:to>
      <xdr:col>1</xdr:col>
      <xdr:colOff>1171575</xdr:colOff>
      <xdr:row>274</xdr:row>
      <xdr:rowOff>161925</xdr:rowOff>
    </xdr:to>
    <xdr:pic>
      <xdr:nvPicPr>
        <xdr:cNvPr id="28" name="Picture 27">
          <a:extLst>
            <a:ext uri="{FF2B5EF4-FFF2-40B4-BE49-F238E27FC236}">
              <a16:creationId xmlns="" xmlns:a16="http://schemas.microsoft.com/office/drawing/2014/main" id="{00000000-0008-0000-0200-00001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55646955"/>
          <a:ext cx="1171575" cy="9620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292</xdr:row>
      <xdr:rowOff>0</xdr:rowOff>
    </xdr:from>
    <xdr:to>
      <xdr:col>1</xdr:col>
      <xdr:colOff>628650</xdr:colOff>
      <xdr:row>296</xdr:row>
      <xdr:rowOff>38100</xdr:rowOff>
    </xdr:to>
    <xdr:pic>
      <xdr:nvPicPr>
        <xdr:cNvPr id="29" name="Picture 28">
          <a:extLst>
            <a:ext uri="{FF2B5EF4-FFF2-40B4-BE49-F238E27FC236}">
              <a16:creationId xmlns="" xmlns:a16="http://schemas.microsoft.com/office/drawing/2014/main" id="{00000000-0008-0000-0200-00001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6008370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292</xdr:row>
      <xdr:rowOff>1</xdr:rowOff>
    </xdr:from>
    <xdr:to>
      <xdr:col>1</xdr:col>
      <xdr:colOff>1171575</xdr:colOff>
      <xdr:row>296</xdr:row>
      <xdr:rowOff>152400</xdr:rowOff>
    </xdr:to>
    <xdr:pic>
      <xdr:nvPicPr>
        <xdr:cNvPr id="30" name="Picture 29">
          <a:extLst>
            <a:ext uri="{FF2B5EF4-FFF2-40B4-BE49-F238E27FC236}">
              <a16:creationId xmlns="" xmlns:a16="http://schemas.microsoft.com/office/drawing/2014/main" id="{00000000-0008-0000-0200-00001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60083700"/>
          <a:ext cx="1171575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315</xdr:row>
      <xdr:rowOff>0</xdr:rowOff>
    </xdr:from>
    <xdr:to>
      <xdr:col>1</xdr:col>
      <xdr:colOff>628650</xdr:colOff>
      <xdr:row>319</xdr:row>
      <xdr:rowOff>38100</xdr:rowOff>
    </xdr:to>
    <xdr:pic>
      <xdr:nvPicPr>
        <xdr:cNvPr id="31" name="Picture 30">
          <a:extLst>
            <a:ext uri="{FF2B5EF4-FFF2-40B4-BE49-F238E27FC236}">
              <a16:creationId xmlns="" xmlns:a16="http://schemas.microsoft.com/office/drawing/2014/main" id="{00000000-0008-0000-0200-00001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6477571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315</xdr:row>
      <xdr:rowOff>0</xdr:rowOff>
    </xdr:from>
    <xdr:to>
      <xdr:col>1</xdr:col>
      <xdr:colOff>1152525</xdr:colOff>
      <xdr:row>319</xdr:row>
      <xdr:rowOff>152399</xdr:rowOff>
    </xdr:to>
    <xdr:pic>
      <xdr:nvPicPr>
        <xdr:cNvPr id="32" name="Picture 31">
          <a:extLst>
            <a:ext uri="{FF2B5EF4-FFF2-40B4-BE49-F238E27FC236}">
              <a16:creationId xmlns="" xmlns:a16="http://schemas.microsoft.com/office/drawing/2014/main" id="{00000000-0008-0000-0200-00002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64775715"/>
          <a:ext cx="1152525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338</xdr:row>
      <xdr:rowOff>0</xdr:rowOff>
    </xdr:from>
    <xdr:to>
      <xdr:col>1</xdr:col>
      <xdr:colOff>628650</xdr:colOff>
      <xdr:row>342</xdr:row>
      <xdr:rowOff>38100</xdr:rowOff>
    </xdr:to>
    <xdr:pic>
      <xdr:nvPicPr>
        <xdr:cNvPr id="33" name="Picture 32">
          <a:extLst>
            <a:ext uri="{FF2B5EF4-FFF2-40B4-BE49-F238E27FC236}">
              <a16:creationId xmlns="" xmlns:a16="http://schemas.microsoft.com/office/drawing/2014/main" id="{00000000-0008-0000-02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6946773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338</xdr:row>
      <xdr:rowOff>1</xdr:rowOff>
    </xdr:from>
    <xdr:to>
      <xdr:col>1</xdr:col>
      <xdr:colOff>1162050</xdr:colOff>
      <xdr:row>342</xdr:row>
      <xdr:rowOff>161925</xdr:rowOff>
    </xdr:to>
    <xdr:pic>
      <xdr:nvPicPr>
        <xdr:cNvPr id="34" name="Picture 33">
          <a:extLst>
            <a:ext uri="{FF2B5EF4-FFF2-40B4-BE49-F238E27FC236}">
              <a16:creationId xmlns="" xmlns:a16="http://schemas.microsoft.com/office/drawing/2014/main" id="{00000000-0008-0000-0200-00002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69467730"/>
          <a:ext cx="1162050" cy="9620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360</xdr:row>
      <xdr:rowOff>0</xdr:rowOff>
    </xdr:from>
    <xdr:to>
      <xdr:col>1</xdr:col>
      <xdr:colOff>628650</xdr:colOff>
      <xdr:row>364</xdr:row>
      <xdr:rowOff>38100</xdr:rowOff>
    </xdr:to>
    <xdr:pic>
      <xdr:nvPicPr>
        <xdr:cNvPr id="35" name="Picture 34">
          <a:extLst>
            <a:ext uri="{FF2B5EF4-FFF2-40B4-BE49-F238E27FC236}">
              <a16:creationId xmlns="" xmlns:a16="http://schemas.microsoft.com/office/drawing/2014/main" id="{00000000-0008-0000-0200-00002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7390447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360</xdr:row>
      <xdr:rowOff>1</xdr:rowOff>
    </xdr:from>
    <xdr:to>
      <xdr:col>2</xdr:col>
      <xdr:colOff>209550</xdr:colOff>
      <xdr:row>364</xdr:row>
      <xdr:rowOff>47625</xdr:rowOff>
    </xdr:to>
    <xdr:pic>
      <xdr:nvPicPr>
        <xdr:cNvPr id="36" name="Picture 35">
          <a:extLst>
            <a:ext uri="{FF2B5EF4-FFF2-40B4-BE49-F238E27FC236}">
              <a16:creationId xmlns="" xmlns:a16="http://schemas.microsoft.com/office/drawing/2014/main" id="{00000000-0008-0000-0200-00002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73904475"/>
          <a:ext cx="1400175" cy="847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628650</xdr:colOff>
      <xdr:row>386</xdr:row>
      <xdr:rowOff>38100</xdr:rowOff>
    </xdr:to>
    <xdr:pic>
      <xdr:nvPicPr>
        <xdr:cNvPr id="37" name="Picture 36">
          <a:extLst>
            <a:ext uri="{FF2B5EF4-FFF2-40B4-BE49-F238E27FC236}">
              <a16:creationId xmlns="" xmlns:a16="http://schemas.microsoft.com/office/drawing/2014/main" id="{00000000-0008-0000-0200-00002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7834122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382</xdr:row>
      <xdr:rowOff>0</xdr:rowOff>
    </xdr:from>
    <xdr:to>
      <xdr:col>2</xdr:col>
      <xdr:colOff>161925</xdr:colOff>
      <xdr:row>386</xdr:row>
      <xdr:rowOff>152399</xdr:rowOff>
    </xdr:to>
    <xdr:pic>
      <xdr:nvPicPr>
        <xdr:cNvPr id="38" name="Picture 37">
          <a:extLst>
            <a:ext uri="{FF2B5EF4-FFF2-40B4-BE49-F238E27FC236}">
              <a16:creationId xmlns="" xmlns:a16="http://schemas.microsoft.com/office/drawing/2014/main" id="{00000000-0008-0000-0200-00002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78341220"/>
          <a:ext cx="1352550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405</xdr:row>
      <xdr:rowOff>0</xdr:rowOff>
    </xdr:from>
    <xdr:to>
      <xdr:col>1</xdr:col>
      <xdr:colOff>628650</xdr:colOff>
      <xdr:row>409</xdr:row>
      <xdr:rowOff>38100</xdr:rowOff>
    </xdr:to>
    <xdr:pic>
      <xdr:nvPicPr>
        <xdr:cNvPr id="39" name="Picture 38">
          <a:extLst>
            <a:ext uri="{FF2B5EF4-FFF2-40B4-BE49-F238E27FC236}">
              <a16:creationId xmlns="" xmlns:a16="http://schemas.microsoft.com/office/drawing/2014/main" id="{00000000-0008-0000-02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8303323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405</xdr:row>
      <xdr:rowOff>1</xdr:rowOff>
    </xdr:from>
    <xdr:to>
      <xdr:col>1</xdr:col>
      <xdr:colOff>1143000</xdr:colOff>
      <xdr:row>409</xdr:row>
      <xdr:rowOff>180975</xdr:rowOff>
    </xdr:to>
    <xdr:pic>
      <xdr:nvPicPr>
        <xdr:cNvPr id="40" name="Picture 39">
          <a:extLst>
            <a:ext uri="{FF2B5EF4-FFF2-40B4-BE49-F238E27FC236}">
              <a16:creationId xmlns="" xmlns:a16="http://schemas.microsoft.com/office/drawing/2014/main" id="{00000000-0008-0000-0200-00002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83033235"/>
          <a:ext cx="1143000" cy="981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427</xdr:row>
      <xdr:rowOff>0</xdr:rowOff>
    </xdr:from>
    <xdr:to>
      <xdr:col>1</xdr:col>
      <xdr:colOff>628650</xdr:colOff>
      <xdr:row>431</xdr:row>
      <xdr:rowOff>38100</xdr:rowOff>
    </xdr:to>
    <xdr:pic>
      <xdr:nvPicPr>
        <xdr:cNvPr id="41" name="Picture 40">
          <a:extLst>
            <a:ext uri="{FF2B5EF4-FFF2-40B4-BE49-F238E27FC236}">
              <a16:creationId xmlns="" xmlns:a16="http://schemas.microsoft.com/office/drawing/2014/main" id="{00000000-0008-0000-0200-00002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8746998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427</xdr:row>
      <xdr:rowOff>0</xdr:rowOff>
    </xdr:from>
    <xdr:to>
      <xdr:col>1</xdr:col>
      <xdr:colOff>1162050</xdr:colOff>
      <xdr:row>431</xdr:row>
      <xdr:rowOff>152399</xdr:rowOff>
    </xdr:to>
    <xdr:pic>
      <xdr:nvPicPr>
        <xdr:cNvPr id="42" name="Picture 41">
          <a:extLst>
            <a:ext uri="{FF2B5EF4-FFF2-40B4-BE49-F238E27FC236}">
              <a16:creationId xmlns="" xmlns:a16="http://schemas.microsoft.com/office/drawing/2014/main" id="{00000000-0008-0000-0200-00002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87469980"/>
          <a:ext cx="1162050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450</xdr:row>
      <xdr:rowOff>0</xdr:rowOff>
    </xdr:from>
    <xdr:to>
      <xdr:col>1</xdr:col>
      <xdr:colOff>628650</xdr:colOff>
      <xdr:row>454</xdr:row>
      <xdr:rowOff>38100</xdr:rowOff>
    </xdr:to>
    <xdr:pic>
      <xdr:nvPicPr>
        <xdr:cNvPr id="43" name="Picture 42">
          <a:extLst>
            <a:ext uri="{FF2B5EF4-FFF2-40B4-BE49-F238E27FC236}">
              <a16:creationId xmlns="" xmlns:a16="http://schemas.microsoft.com/office/drawing/2014/main" id="{00000000-0008-0000-0200-00002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9216199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450</xdr:row>
      <xdr:rowOff>0</xdr:rowOff>
    </xdr:from>
    <xdr:to>
      <xdr:col>1</xdr:col>
      <xdr:colOff>1152525</xdr:colOff>
      <xdr:row>454</xdr:row>
      <xdr:rowOff>152399</xdr:rowOff>
    </xdr:to>
    <xdr:pic>
      <xdr:nvPicPr>
        <xdr:cNvPr id="44" name="Picture 43">
          <a:extLst>
            <a:ext uri="{FF2B5EF4-FFF2-40B4-BE49-F238E27FC236}">
              <a16:creationId xmlns="" xmlns:a16="http://schemas.microsoft.com/office/drawing/2014/main" id="{00000000-0008-0000-0200-00002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92161995"/>
          <a:ext cx="1152525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472</xdr:row>
      <xdr:rowOff>0</xdr:rowOff>
    </xdr:from>
    <xdr:to>
      <xdr:col>1</xdr:col>
      <xdr:colOff>628650</xdr:colOff>
      <xdr:row>476</xdr:row>
      <xdr:rowOff>38100</xdr:rowOff>
    </xdr:to>
    <xdr:pic>
      <xdr:nvPicPr>
        <xdr:cNvPr id="45" name="Picture 44">
          <a:extLst>
            <a:ext uri="{FF2B5EF4-FFF2-40B4-BE49-F238E27FC236}">
              <a16:creationId xmlns="" xmlns:a16="http://schemas.microsoft.com/office/drawing/2014/main" id="{00000000-0008-0000-0200-00002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9659874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472</xdr:row>
      <xdr:rowOff>1</xdr:rowOff>
    </xdr:from>
    <xdr:to>
      <xdr:col>1</xdr:col>
      <xdr:colOff>1171575</xdr:colOff>
      <xdr:row>476</xdr:row>
      <xdr:rowOff>161925</xdr:rowOff>
    </xdr:to>
    <xdr:pic>
      <xdr:nvPicPr>
        <xdr:cNvPr id="46" name="Picture 45">
          <a:extLst>
            <a:ext uri="{FF2B5EF4-FFF2-40B4-BE49-F238E27FC236}">
              <a16:creationId xmlns="" xmlns:a16="http://schemas.microsoft.com/office/drawing/2014/main" id="{00000000-0008-0000-0200-00002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96598740"/>
          <a:ext cx="1171575" cy="9620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628650</xdr:colOff>
      <xdr:row>498</xdr:row>
      <xdr:rowOff>38100</xdr:rowOff>
    </xdr:to>
    <xdr:pic>
      <xdr:nvPicPr>
        <xdr:cNvPr id="47" name="Picture 46">
          <a:extLst>
            <a:ext uri="{FF2B5EF4-FFF2-40B4-BE49-F238E27FC236}">
              <a16:creationId xmlns="" xmlns:a16="http://schemas.microsoft.com/office/drawing/2014/main" id="{00000000-0008-0000-0200-00002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0103548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1152525</xdr:colOff>
      <xdr:row>498</xdr:row>
      <xdr:rowOff>171449</xdr:rowOff>
    </xdr:to>
    <xdr:pic>
      <xdr:nvPicPr>
        <xdr:cNvPr id="48" name="Picture 47">
          <a:extLst>
            <a:ext uri="{FF2B5EF4-FFF2-40B4-BE49-F238E27FC236}">
              <a16:creationId xmlns="" xmlns:a16="http://schemas.microsoft.com/office/drawing/2014/main" id="{00000000-0008-0000-0200-00003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01035485"/>
          <a:ext cx="1152525" cy="97091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628650</xdr:colOff>
      <xdr:row>520</xdr:row>
      <xdr:rowOff>38100</xdr:rowOff>
    </xdr:to>
    <xdr:pic>
      <xdr:nvPicPr>
        <xdr:cNvPr id="49" name="Picture 48">
          <a:extLst>
            <a:ext uri="{FF2B5EF4-FFF2-40B4-BE49-F238E27FC236}">
              <a16:creationId xmlns="" xmlns:a16="http://schemas.microsoft.com/office/drawing/2014/main" id="{00000000-0008-0000-0200-00003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0547223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2</xdr:col>
      <xdr:colOff>190500</xdr:colOff>
      <xdr:row>521</xdr:row>
      <xdr:rowOff>28574</xdr:rowOff>
    </xdr:to>
    <xdr:pic>
      <xdr:nvPicPr>
        <xdr:cNvPr id="50" name="Picture 49">
          <a:extLst>
            <a:ext uri="{FF2B5EF4-FFF2-40B4-BE49-F238E27FC236}">
              <a16:creationId xmlns="" xmlns:a16="http://schemas.microsoft.com/office/drawing/2014/main" id="{00000000-0008-0000-0200-00003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05472230"/>
          <a:ext cx="1381125" cy="10280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538</xdr:row>
      <xdr:rowOff>0</xdr:rowOff>
    </xdr:from>
    <xdr:to>
      <xdr:col>1</xdr:col>
      <xdr:colOff>628650</xdr:colOff>
      <xdr:row>542</xdr:row>
      <xdr:rowOff>38100</xdr:rowOff>
    </xdr:to>
    <xdr:pic>
      <xdr:nvPicPr>
        <xdr:cNvPr id="51" name="Picture 50">
          <a:extLst>
            <a:ext uri="{FF2B5EF4-FFF2-40B4-BE49-F238E27FC236}">
              <a16:creationId xmlns="" xmlns:a16="http://schemas.microsoft.com/office/drawing/2014/main" id="{00000000-0008-0000-0200-00003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0990897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538</xdr:row>
      <xdr:rowOff>1</xdr:rowOff>
    </xdr:from>
    <xdr:to>
      <xdr:col>1</xdr:col>
      <xdr:colOff>1171575</xdr:colOff>
      <xdr:row>542</xdr:row>
      <xdr:rowOff>152400</xdr:rowOff>
    </xdr:to>
    <xdr:pic>
      <xdr:nvPicPr>
        <xdr:cNvPr id="52" name="Picture 51">
          <a:extLst>
            <a:ext uri="{FF2B5EF4-FFF2-40B4-BE49-F238E27FC236}">
              <a16:creationId xmlns="" xmlns:a16="http://schemas.microsoft.com/office/drawing/2014/main" id="{00000000-0008-0000-0200-00003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09908975"/>
          <a:ext cx="1171575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560</xdr:row>
      <xdr:rowOff>0</xdr:rowOff>
    </xdr:from>
    <xdr:to>
      <xdr:col>1</xdr:col>
      <xdr:colOff>628650</xdr:colOff>
      <xdr:row>564</xdr:row>
      <xdr:rowOff>38100</xdr:rowOff>
    </xdr:to>
    <xdr:pic>
      <xdr:nvPicPr>
        <xdr:cNvPr id="53" name="Picture 52">
          <a:extLst>
            <a:ext uri="{FF2B5EF4-FFF2-40B4-BE49-F238E27FC236}">
              <a16:creationId xmlns="" xmlns:a16="http://schemas.microsoft.com/office/drawing/2014/main" id="{00000000-0008-0000-0200-00003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1434572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560</xdr:row>
      <xdr:rowOff>0</xdr:rowOff>
    </xdr:from>
    <xdr:to>
      <xdr:col>1</xdr:col>
      <xdr:colOff>1181100</xdr:colOff>
      <xdr:row>564</xdr:row>
      <xdr:rowOff>152399</xdr:rowOff>
    </xdr:to>
    <xdr:pic>
      <xdr:nvPicPr>
        <xdr:cNvPr id="54" name="Picture 53">
          <a:extLst>
            <a:ext uri="{FF2B5EF4-FFF2-40B4-BE49-F238E27FC236}">
              <a16:creationId xmlns="" xmlns:a16="http://schemas.microsoft.com/office/drawing/2014/main" id="{00000000-0008-0000-0200-00003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14345720"/>
          <a:ext cx="1181100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582</xdr:row>
      <xdr:rowOff>0</xdr:rowOff>
    </xdr:from>
    <xdr:to>
      <xdr:col>1</xdr:col>
      <xdr:colOff>628650</xdr:colOff>
      <xdr:row>586</xdr:row>
      <xdr:rowOff>38100</xdr:rowOff>
    </xdr:to>
    <xdr:pic>
      <xdr:nvPicPr>
        <xdr:cNvPr id="55" name="Picture 54">
          <a:extLst>
            <a:ext uri="{FF2B5EF4-FFF2-40B4-BE49-F238E27FC236}">
              <a16:creationId xmlns="" xmlns:a16="http://schemas.microsoft.com/office/drawing/2014/main" id="{00000000-0008-0000-0200-00003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1878246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582</xdr:row>
      <xdr:rowOff>1</xdr:rowOff>
    </xdr:from>
    <xdr:to>
      <xdr:col>1</xdr:col>
      <xdr:colOff>1143000</xdr:colOff>
      <xdr:row>586</xdr:row>
      <xdr:rowOff>152400</xdr:rowOff>
    </xdr:to>
    <xdr:pic>
      <xdr:nvPicPr>
        <xdr:cNvPr id="56" name="Picture 55">
          <a:extLst>
            <a:ext uri="{FF2B5EF4-FFF2-40B4-BE49-F238E27FC236}">
              <a16:creationId xmlns="" xmlns:a16="http://schemas.microsoft.com/office/drawing/2014/main" id="{00000000-0008-0000-0200-00003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18782465"/>
          <a:ext cx="1143000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604</xdr:row>
      <xdr:rowOff>0</xdr:rowOff>
    </xdr:from>
    <xdr:to>
      <xdr:col>1</xdr:col>
      <xdr:colOff>628650</xdr:colOff>
      <xdr:row>608</xdr:row>
      <xdr:rowOff>38100</xdr:rowOff>
    </xdr:to>
    <xdr:pic>
      <xdr:nvPicPr>
        <xdr:cNvPr id="57" name="Picture 56">
          <a:extLst>
            <a:ext uri="{FF2B5EF4-FFF2-40B4-BE49-F238E27FC236}">
              <a16:creationId xmlns="" xmlns:a16="http://schemas.microsoft.com/office/drawing/2014/main" id="{00000000-0008-0000-0200-00003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2321921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604</xdr:row>
      <xdr:rowOff>0</xdr:rowOff>
    </xdr:from>
    <xdr:to>
      <xdr:col>2</xdr:col>
      <xdr:colOff>180975</xdr:colOff>
      <xdr:row>608</xdr:row>
      <xdr:rowOff>114299</xdr:rowOff>
    </xdr:to>
    <xdr:pic>
      <xdr:nvPicPr>
        <xdr:cNvPr id="58" name="Picture 57">
          <a:extLst>
            <a:ext uri="{FF2B5EF4-FFF2-40B4-BE49-F238E27FC236}">
              <a16:creationId xmlns="" xmlns:a16="http://schemas.microsoft.com/office/drawing/2014/main" id="{00000000-0008-0000-0200-00003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23219210"/>
          <a:ext cx="1371600" cy="9137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626</xdr:row>
      <xdr:rowOff>0</xdr:rowOff>
    </xdr:from>
    <xdr:to>
      <xdr:col>1</xdr:col>
      <xdr:colOff>628650</xdr:colOff>
      <xdr:row>630</xdr:row>
      <xdr:rowOff>38100</xdr:rowOff>
    </xdr:to>
    <xdr:pic>
      <xdr:nvPicPr>
        <xdr:cNvPr id="59" name="Picture 58">
          <a:extLst>
            <a:ext uri="{FF2B5EF4-FFF2-40B4-BE49-F238E27FC236}">
              <a16:creationId xmlns="" xmlns:a16="http://schemas.microsoft.com/office/drawing/2014/main" id="{00000000-0008-0000-0200-00003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2765595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626</xdr:row>
      <xdr:rowOff>1</xdr:rowOff>
    </xdr:from>
    <xdr:to>
      <xdr:col>1</xdr:col>
      <xdr:colOff>1152525</xdr:colOff>
      <xdr:row>630</xdr:row>
      <xdr:rowOff>152400</xdr:rowOff>
    </xdr:to>
    <xdr:pic>
      <xdr:nvPicPr>
        <xdr:cNvPr id="60" name="Picture 59">
          <a:extLst>
            <a:ext uri="{FF2B5EF4-FFF2-40B4-BE49-F238E27FC236}">
              <a16:creationId xmlns="" xmlns:a16="http://schemas.microsoft.com/office/drawing/2014/main" id="{00000000-0008-0000-0200-00003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27655955"/>
          <a:ext cx="1152525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648</xdr:row>
      <xdr:rowOff>0</xdr:rowOff>
    </xdr:from>
    <xdr:to>
      <xdr:col>1</xdr:col>
      <xdr:colOff>628650</xdr:colOff>
      <xdr:row>652</xdr:row>
      <xdr:rowOff>38100</xdr:rowOff>
    </xdr:to>
    <xdr:pic>
      <xdr:nvPicPr>
        <xdr:cNvPr id="61" name="Picture 60">
          <a:extLst>
            <a:ext uri="{FF2B5EF4-FFF2-40B4-BE49-F238E27FC236}">
              <a16:creationId xmlns="" xmlns:a16="http://schemas.microsoft.com/office/drawing/2014/main" id="{00000000-0008-0000-0200-00003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3209270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648</xdr:row>
      <xdr:rowOff>0</xdr:rowOff>
    </xdr:from>
    <xdr:to>
      <xdr:col>2</xdr:col>
      <xdr:colOff>171450</xdr:colOff>
      <xdr:row>652</xdr:row>
      <xdr:rowOff>152399</xdr:rowOff>
    </xdr:to>
    <xdr:pic>
      <xdr:nvPicPr>
        <xdr:cNvPr id="62" name="Picture 61">
          <a:extLst>
            <a:ext uri="{FF2B5EF4-FFF2-40B4-BE49-F238E27FC236}">
              <a16:creationId xmlns="" xmlns:a16="http://schemas.microsoft.com/office/drawing/2014/main" id="{00000000-0008-0000-0200-00003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32092700"/>
          <a:ext cx="1362075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670</xdr:row>
      <xdr:rowOff>0</xdr:rowOff>
    </xdr:from>
    <xdr:to>
      <xdr:col>1</xdr:col>
      <xdr:colOff>628650</xdr:colOff>
      <xdr:row>674</xdr:row>
      <xdr:rowOff>38100</xdr:rowOff>
    </xdr:to>
    <xdr:pic>
      <xdr:nvPicPr>
        <xdr:cNvPr id="63" name="Picture 62">
          <a:extLst>
            <a:ext uri="{FF2B5EF4-FFF2-40B4-BE49-F238E27FC236}">
              <a16:creationId xmlns="" xmlns:a16="http://schemas.microsoft.com/office/drawing/2014/main" id="{00000000-0008-0000-0200-00003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3652944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670</xdr:row>
      <xdr:rowOff>1</xdr:rowOff>
    </xdr:from>
    <xdr:to>
      <xdr:col>2</xdr:col>
      <xdr:colOff>180975</xdr:colOff>
      <xdr:row>674</xdr:row>
      <xdr:rowOff>152400</xdr:rowOff>
    </xdr:to>
    <xdr:pic>
      <xdr:nvPicPr>
        <xdr:cNvPr id="64" name="Picture 63">
          <a:extLst>
            <a:ext uri="{FF2B5EF4-FFF2-40B4-BE49-F238E27FC236}">
              <a16:creationId xmlns="" xmlns:a16="http://schemas.microsoft.com/office/drawing/2014/main" id="{00000000-0008-0000-0200-00004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36529445"/>
          <a:ext cx="1371600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692</xdr:row>
      <xdr:rowOff>0</xdr:rowOff>
    </xdr:from>
    <xdr:to>
      <xdr:col>1</xdr:col>
      <xdr:colOff>628650</xdr:colOff>
      <xdr:row>696</xdr:row>
      <xdr:rowOff>38100</xdr:rowOff>
    </xdr:to>
    <xdr:pic>
      <xdr:nvPicPr>
        <xdr:cNvPr id="65" name="Picture 64">
          <a:extLst>
            <a:ext uri="{FF2B5EF4-FFF2-40B4-BE49-F238E27FC236}">
              <a16:creationId xmlns="" xmlns:a16="http://schemas.microsoft.com/office/drawing/2014/main" id="{00000000-0008-0000-0200-00004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4096619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692</xdr:row>
      <xdr:rowOff>0</xdr:rowOff>
    </xdr:from>
    <xdr:to>
      <xdr:col>2</xdr:col>
      <xdr:colOff>161925</xdr:colOff>
      <xdr:row>696</xdr:row>
      <xdr:rowOff>152399</xdr:rowOff>
    </xdr:to>
    <xdr:pic>
      <xdr:nvPicPr>
        <xdr:cNvPr id="66" name="Picture 65">
          <a:extLst>
            <a:ext uri="{FF2B5EF4-FFF2-40B4-BE49-F238E27FC236}">
              <a16:creationId xmlns="" xmlns:a16="http://schemas.microsoft.com/office/drawing/2014/main" id="{00000000-0008-0000-0200-00004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40966190"/>
          <a:ext cx="1352550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714</xdr:row>
      <xdr:rowOff>0</xdr:rowOff>
    </xdr:from>
    <xdr:to>
      <xdr:col>1</xdr:col>
      <xdr:colOff>628650</xdr:colOff>
      <xdr:row>718</xdr:row>
      <xdr:rowOff>38100</xdr:rowOff>
    </xdr:to>
    <xdr:pic>
      <xdr:nvPicPr>
        <xdr:cNvPr id="67" name="Picture 66">
          <a:extLst>
            <a:ext uri="{FF2B5EF4-FFF2-40B4-BE49-F238E27FC236}">
              <a16:creationId xmlns="" xmlns:a16="http://schemas.microsoft.com/office/drawing/2014/main" id="{00000000-0008-0000-0200-00004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4540293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714</xdr:row>
      <xdr:rowOff>1</xdr:rowOff>
    </xdr:from>
    <xdr:to>
      <xdr:col>1</xdr:col>
      <xdr:colOff>1171575</xdr:colOff>
      <xdr:row>718</xdr:row>
      <xdr:rowOff>152400</xdr:rowOff>
    </xdr:to>
    <xdr:pic>
      <xdr:nvPicPr>
        <xdr:cNvPr id="68" name="Picture 67">
          <a:extLst>
            <a:ext uri="{FF2B5EF4-FFF2-40B4-BE49-F238E27FC236}">
              <a16:creationId xmlns="" xmlns:a16="http://schemas.microsoft.com/office/drawing/2014/main" id="{00000000-0008-0000-0200-00004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45402935"/>
          <a:ext cx="1171575" cy="9525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736</xdr:row>
      <xdr:rowOff>0</xdr:rowOff>
    </xdr:from>
    <xdr:to>
      <xdr:col>1</xdr:col>
      <xdr:colOff>628650</xdr:colOff>
      <xdr:row>740</xdr:row>
      <xdr:rowOff>38100</xdr:rowOff>
    </xdr:to>
    <xdr:pic>
      <xdr:nvPicPr>
        <xdr:cNvPr id="69" name="Picture 68">
          <a:extLst>
            <a:ext uri="{FF2B5EF4-FFF2-40B4-BE49-F238E27FC236}">
              <a16:creationId xmlns="" xmlns:a16="http://schemas.microsoft.com/office/drawing/2014/main" id="{00000000-0008-0000-0200-00004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49839680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736</xdr:row>
      <xdr:rowOff>0</xdr:rowOff>
    </xdr:from>
    <xdr:to>
      <xdr:col>1</xdr:col>
      <xdr:colOff>1181100</xdr:colOff>
      <xdr:row>740</xdr:row>
      <xdr:rowOff>152399</xdr:rowOff>
    </xdr:to>
    <xdr:pic>
      <xdr:nvPicPr>
        <xdr:cNvPr id="70" name="Picture 69">
          <a:extLst>
            <a:ext uri="{FF2B5EF4-FFF2-40B4-BE49-F238E27FC236}">
              <a16:creationId xmlns="" xmlns:a16="http://schemas.microsoft.com/office/drawing/2014/main" id="{00000000-0008-0000-0200-00004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49839680"/>
          <a:ext cx="1181100" cy="9518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628650</xdr:colOff>
      <xdr:row>762</xdr:row>
      <xdr:rowOff>38100</xdr:rowOff>
    </xdr:to>
    <xdr:pic>
      <xdr:nvPicPr>
        <xdr:cNvPr id="71" name="Picture 70">
          <a:extLst>
            <a:ext uri="{FF2B5EF4-FFF2-40B4-BE49-F238E27FC236}">
              <a16:creationId xmlns="" xmlns:a16="http://schemas.microsoft.com/office/drawing/2014/main" id="{00000000-0008-0000-0200-00004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54276425"/>
          <a:ext cx="628650" cy="838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758</xdr:row>
      <xdr:rowOff>1</xdr:rowOff>
    </xdr:from>
    <xdr:to>
      <xdr:col>1</xdr:col>
      <xdr:colOff>1171575</xdr:colOff>
      <xdr:row>762</xdr:row>
      <xdr:rowOff>152400</xdr:rowOff>
    </xdr:to>
    <xdr:pic>
      <xdr:nvPicPr>
        <xdr:cNvPr id="72" name="Picture 71">
          <a:extLst>
            <a:ext uri="{FF2B5EF4-FFF2-40B4-BE49-F238E27FC236}">
              <a16:creationId xmlns="" xmlns:a16="http://schemas.microsoft.com/office/drawing/2014/main" id="{00000000-0008-0000-0200-00004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0" y="154276425"/>
          <a:ext cx="1171575" cy="95250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438149</xdr:colOff>
      <xdr:row>4</xdr:row>
      <xdr:rowOff>200024</xdr:rowOff>
    </xdr:to>
    <xdr:pic>
      <xdr:nvPicPr>
        <xdr:cNvPr id="2" name="Picture 1" descr="Description: G:\new logo.jp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1</xdr:col>
      <xdr:colOff>438149</xdr:colOff>
      <xdr:row>52</xdr:row>
      <xdr:rowOff>200024</xdr:rowOff>
    </xdr:to>
    <xdr:pic>
      <xdr:nvPicPr>
        <xdr:cNvPr id="3" name="Picture 2" descr="Description: G:\new logo.jpg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24584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1</xdr:col>
      <xdr:colOff>438149</xdr:colOff>
      <xdr:row>100</xdr:row>
      <xdr:rowOff>200024</xdr:rowOff>
    </xdr:to>
    <xdr:pic>
      <xdr:nvPicPr>
        <xdr:cNvPr id="5" name="Picture 4" descr="Description: G:\new logo.jpg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47009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508000</xdr:colOff>
      <xdr:row>144</xdr:row>
      <xdr:rowOff>0</xdr:rowOff>
    </xdr:from>
    <xdr:to>
      <xdr:col>1</xdr:col>
      <xdr:colOff>342899</xdr:colOff>
      <xdr:row>148</xdr:row>
      <xdr:rowOff>200024</xdr:rowOff>
    </xdr:to>
    <xdr:pic>
      <xdr:nvPicPr>
        <xdr:cNvPr id="6" name="Picture 5" descr="Description: G:\new logo.jpg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8000" y="48434625"/>
          <a:ext cx="139636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1</xdr:col>
      <xdr:colOff>438149</xdr:colOff>
      <xdr:row>196</xdr:row>
      <xdr:rowOff>200024</xdr:rowOff>
    </xdr:to>
    <xdr:pic>
      <xdr:nvPicPr>
        <xdr:cNvPr id="7" name="Picture 6" descr="Description: G:\new logo.jpg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447536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1</xdr:col>
      <xdr:colOff>438149</xdr:colOff>
      <xdr:row>244</xdr:row>
      <xdr:rowOff>200024</xdr:rowOff>
    </xdr:to>
    <xdr:pic>
      <xdr:nvPicPr>
        <xdr:cNvPr id="8" name="Picture 7" descr="Description: G:\new logo.jpg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0578325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288</xdr:row>
      <xdr:rowOff>0</xdr:rowOff>
    </xdr:from>
    <xdr:to>
      <xdr:col>1</xdr:col>
      <xdr:colOff>438149</xdr:colOff>
      <xdr:row>292</xdr:row>
      <xdr:rowOff>200024</xdr:rowOff>
    </xdr:to>
    <xdr:pic>
      <xdr:nvPicPr>
        <xdr:cNvPr id="9" name="Picture 8" descr="Description: G:\new logo.jpg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77146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336</xdr:row>
      <xdr:rowOff>0</xdr:rowOff>
    </xdr:from>
    <xdr:to>
      <xdr:col>1</xdr:col>
      <xdr:colOff>438149</xdr:colOff>
      <xdr:row>340</xdr:row>
      <xdr:rowOff>200024</xdr:rowOff>
    </xdr:to>
    <xdr:pic>
      <xdr:nvPicPr>
        <xdr:cNvPr id="10" name="Picture 9" descr="Description: G:\new logo.jpg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2659795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384</xdr:row>
      <xdr:rowOff>0</xdr:rowOff>
    </xdr:from>
    <xdr:to>
      <xdr:col>1</xdr:col>
      <xdr:colOff>438149</xdr:colOff>
      <xdr:row>388</xdr:row>
      <xdr:rowOff>200024</xdr:rowOff>
    </xdr:to>
    <xdr:pic>
      <xdr:nvPicPr>
        <xdr:cNvPr id="11" name="Picture 10" descr="Description: G:\new logo.jpg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872466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432</xdr:row>
      <xdr:rowOff>0</xdr:rowOff>
    </xdr:from>
    <xdr:to>
      <xdr:col>1</xdr:col>
      <xdr:colOff>438149</xdr:colOff>
      <xdr:row>436</xdr:row>
      <xdr:rowOff>200024</xdr:rowOff>
    </xdr:to>
    <xdr:pic>
      <xdr:nvPicPr>
        <xdr:cNvPr id="12" name="Picture 11" descr="Description: G:\new logo.jpg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85620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480</xdr:row>
      <xdr:rowOff>0</xdr:rowOff>
    </xdr:from>
    <xdr:to>
      <xdr:col>1</xdr:col>
      <xdr:colOff>438149</xdr:colOff>
      <xdr:row>484</xdr:row>
      <xdr:rowOff>200024</xdr:rowOff>
    </xdr:to>
    <xdr:pic>
      <xdr:nvPicPr>
        <xdr:cNvPr id="13" name="Picture 12" descr="Description: G:\new logo.jpg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096615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528</xdr:row>
      <xdr:rowOff>0</xdr:rowOff>
    </xdr:from>
    <xdr:to>
      <xdr:col>1</xdr:col>
      <xdr:colOff>438149</xdr:colOff>
      <xdr:row>532</xdr:row>
      <xdr:rowOff>200024</xdr:rowOff>
    </xdr:to>
    <xdr:pic>
      <xdr:nvPicPr>
        <xdr:cNvPr id="14" name="Picture 13" descr="Description: G:\new logo.jpg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09769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576</xdr:row>
      <xdr:rowOff>0</xdr:rowOff>
    </xdr:from>
    <xdr:to>
      <xdr:col>1</xdr:col>
      <xdr:colOff>438149</xdr:colOff>
      <xdr:row>580</xdr:row>
      <xdr:rowOff>200024</xdr:rowOff>
    </xdr:to>
    <xdr:pic>
      <xdr:nvPicPr>
        <xdr:cNvPr id="15" name="Picture 14" descr="Description: G:\new logo.jpg">
          <a:extLst>
            <a:ext uri="{FF2B5EF4-FFF2-40B4-BE49-F238E27FC236}">
              <a16:creationId xmlns="" xmlns:a16="http://schemas.microsoft.com/office/drawing/2014/main" id="{00000000-0008-0000-05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326733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624</xdr:row>
      <xdr:rowOff>0</xdr:rowOff>
    </xdr:from>
    <xdr:to>
      <xdr:col>1</xdr:col>
      <xdr:colOff>438149</xdr:colOff>
      <xdr:row>628</xdr:row>
      <xdr:rowOff>200024</xdr:rowOff>
    </xdr:to>
    <xdr:pic>
      <xdr:nvPicPr>
        <xdr:cNvPr id="16" name="Picture 15" descr="Description: G:\new logo.jpg">
          <a:extLst>
            <a:ext uri="{FF2B5EF4-FFF2-40B4-BE49-F238E27FC236}">
              <a16:creationId xmlns="" xmlns:a16="http://schemas.microsoft.com/office/drawing/2014/main" id="{00000000-0008-0000-05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951317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672</xdr:row>
      <xdr:rowOff>0</xdr:rowOff>
    </xdr:from>
    <xdr:to>
      <xdr:col>1</xdr:col>
      <xdr:colOff>438149</xdr:colOff>
      <xdr:row>676</xdr:row>
      <xdr:rowOff>200024</xdr:rowOff>
    </xdr:to>
    <xdr:pic>
      <xdr:nvPicPr>
        <xdr:cNvPr id="17" name="Picture 16" descr="Description: G:\new logo.jpg">
          <a:extLst>
            <a:ext uri="{FF2B5EF4-FFF2-40B4-BE49-F238E27FC236}">
              <a16:creationId xmlns="" xmlns:a16="http://schemas.microsoft.com/office/drawing/2014/main" id="{00000000-0008-0000-05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568281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720</xdr:row>
      <xdr:rowOff>0</xdr:rowOff>
    </xdr:from>
    <xdr:to>
      <xdr:col>1</xdr:col>
      <xdr:colOff>438149</xdr:colOff>
      <xdr:row>724</xdr:row>
      <xdr:rowOff>200024</xdr:rowOff>
    </xdr:to>
    <xdr:pic>
      <xdr:nvPicPr>
        <xdr:cNvPr id="18" name="Picture 17" descr="Description: G:\new logo.jpg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41837845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768</xdr:row>
      <xdr:rowOff>0</xdr:rowOff>
    </xdr:from>
    <xdr:to>
      <xdr:col>1</xdr:col>
      <xdr:colOff>438149</xdr:colOff>
      <xdr:row>772</xdr:row>
      <xdr:rowOff>200024</xdr:rowOff>
    </xdr:to>
    <xdr:pic>
      <xdr:nvPicPr>
        <xdr:cNvPr id="19" name="Picture 18" descr="Description: G:\new logo.jpg">
          <a:extLst>
            <a:ext uri="{FF2B5EF4-FFF2-40B4-BE49-F238E27FC236}">
              <a16:creationId xmlns="" xmlns:a16="http://schemas.microsoft.com/office/drawing/2014/main" id="{00000000-0008-0000-05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7962400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816</xdr:row>
      <xdr:rowOff>0</xdr:rowOff>
    </xdr:from>
    <xdr:to>
      <xdr:col>1</xdr:col>
      <xdr:colOff>438149</xdr:colOff>
      <xdr:row>820</xdr:row>
      <xdr:rowOff>200024</xdr:rowOff>
    </xdr:to>
    <xdr:pic>
      <xdr:nvPicPr>
        <xdr:cNvPr id="20" name="Picture 19" descr="Description: G:\new logo.jpg">
          <a:extLst>
            <a:ext uri="{FF2B5EF4-FFF2-40B4-BE49-F238E27FC236}">
              <a16:creationId xmlns="" xmlns:a16="http://schemas.microsoft.com/office/drawing/2014/main" id="{00000000-0008-0000-05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74346035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864</xdr:row>
      <xdr:rowOff>0</xdr:rowOff>
    </xdr:from>
    <xdr:to>
      <xdr:col>1</xdr:col>
      <xdr:colOff>438149</xdr:colOff>
      <xdr:row>868</xdr:row>
      <xdr:rowOff>200024</xdr:rowOff>
    </xdr:to>
    <xdr:pic>
      <xdr:nvPicPr>
        <xdr:cNvPr id="21" name="Picture 20" descr="Description: G:\new logo.jpg">
          <a:extLst>
            <a:ext uri="{FF2B5EF4-FFF2-40B4-BE49-F238E27FC236}">
              <a16:creationId xmlns="" xmlns:a16="http://schemas.microsoft.com/office/drawing/2014/main" id="{00000000-0008-0000-05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0494085"/>
          <a:ext cx="1999615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912</xdr:row>
      <xdr:rowOff>0</xdr:rowOff>
    </xdr:from>
    <xdr:to>
      <xdr:col>1</xdr:col>
      <xdr:colOff>412054</xdr:colOff>
      <xdr:row>916</xdr:row>
      <xdr:rowOff>200024</xdr:rowOff>
    </xdr:to>
    <xdr:pic>
      <xdr:nvPicPr>
        <xdr:cNvPr id="22" name="Picture 21" descr="Description: G:\new logo.jpg">
          <a:extLst>
            <a:ext uri="{FF2B5EF4-FFF2-40B4-BE49-F238E27FC236}">
              <a16:creationId xmlns="" xmlns:a16="http://schemas.microsoft.com/office/drawing/2014/main" id="{00000000-0008-0000-05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6642135"/>
          <a:ext cx="197358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960</xdr:row>
      <xdr:rowOff>0</xdr:rowOff>
    </xdr:from>
    <xdr:to>
      <xdr:col>1</xdr:col>
      <xdr:colOff>412054</xdr:colOff>
      <xdr:row>964</xdr:row>
      <xdr:rowOff>200024</xdr:rowOff>
    </xdr:to>
    <xdr:pic>
      <xdr:nvPicPr>
        <xdr:cNvPr id="28" name="Picture 27" descr="Description: G:\new logo.jpg">
          <a:extLst>
            <a:ext uri="{FF2B5EF4-FFF2-40B4-BE49-F238E27FC236}">
              <a16:creationId xmlns="" xmlns:a16="http://schemas.microsoft.com/office/drawing/2014/main" id="{00000000-0008-0000-05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2682870"/>
          <a:ext cx="197358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1008</xdr:row>
      <xdr:rowOff>0</xdr:rowOff>
    </xdr:from>
    <xdr:to>
      <xdr:col>1</xdr:col>
      <xdr:colOff>412054</xdr:colOff>
      <xdr:row>1012</xdr:row>
      <xdr:rowOff>200024</xdr:rowOff>
    </xdr:to>
    <xdr:pic>
      <xdr:nvPicPr>
        <xdr:cNvPr id="29" name="Picture 28" descr="Description: G:\new logo.jpg">
          <a:extLst>
            <a:ext uri="{FF2B5EF4-FFF2-40B4-BE49-F238E27FC236}">
              <a16:creationId xmlns="" xmlns:a16="http://schemas.microsoft.com/office/drawing/2014/main" id="{00000000-0008-0000-05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38685505"/>
          <a:ext cx="197358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1056</xdr:row>
      <xdr:rowOff>0</xdr:rowOff>
    </xdr:from>
    <xdr:to>
      <xdr:col>1</xdr:col>
      <xdr:colOff>412054</xdr:colOff>
      <xdr:row>1060</xdr:row>
      <xdr:rowOff>200024</xdr:rowOff>
    </xdr:to>
    <xdr:pic>
      <xdr:nvPicPr>
        <xdr:cNvPr id="30" name="Picture 29" descr="Description: G:\new logo.jpg">
          <a:extLst>
            <a:ext uri="{FF2B5EF4-FFF2-40B4-BE49-F238E27FC236}">
              <a16:creationId xmlns="" xmlns:a16="http://schemas.microsoft.com/office/drawing/2014/main" id="{00000000-0008-0000-05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643055"/>
          <a:ext cx="197358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1104</xdr:row>
      <xdr:rowOff>0</xdr:rowOff>
    </xdr:from>
    <xdr:to>
      <xdr:col>1</xdr:col>
      <xdr:colOff>451198</xdr:colOff>
      <xdr:row>1108</xdr:row>
      <xdr:rowOff>200024</xdr:rowOff>
    </xdr:to>
    <xdr:pic>
      <xdr:nvPicPr>
        <xdr:cNvPr id="31" name="Picture 30" descr="Description: G:\new logo.jpg">
          <a:extLst>
            <a:ext uri="{FF2B5EF4-FFF2-40B4-BE49-F238E27FC236}">
              <a16:creationId xmlns="" xmlns:a16="http://schemas.microsoft.com/office/drawing/2014/main" id="{00000000-0008-0000-05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37077459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1152</xdr:row>
      <xdr:rowOff>0</xdr:rowOff>
    </xdr:from>
    <xdr:to>
      <xdr:col>1</xdr:col>
      <xdr:colOff>451198</xdr:colOff>
      <xdr:row>1156</xdr:row>
      <xdr:rowOff>200024</xdr:rowOff>
    </xdr:to>
    <xdr:pic>
      <xdr:nvPicPr>
        <xdr:cNvPr id="32" name="Picture 31" descr="Description: G:\new logo.jpg">
          <a:extLst>
            <a:ext uri="{FF2B5EF4-FFF2-40B4-BE49-F238E27FC236}">
              <a16:creationId xmlns="" xmlns:a16="http://schemas.microsoft.com/office/drawing/2014/main" id="{00000000-0008-0000-05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38682295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1200</xdr:row>
      <xdr:rowOff>0</xdr:rowOff>
    </xdr:from>
    <xdr:to>
      <xdr:col>1</xdr:col>
      <xdr:colOff>451198</xdr:colOff>
      <xdr:row>1204</xdr:row>
      <xdr:rowOff>200024</xdr:rowOff>
    </xdr:to>
    <xdr:pic>
      <xdr:nvPicPr>
        <xdr:cNvPr id="33" name="Picture 32" descr="Description: G:\new logo.jpg">
          <a:extLst>
            <a:ext uri="{FF2B5EF4-FFF2-40B4-BE49-F238E27FC236}">
              <a16:creationId xmlns="" xmlns:a16="http://schemas.microsoft.com/office/drawing/2014/main" id="{00000000-0008-0000-05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40302370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1248</xdr:row>
      <xdr:rowOff>0</xdr:rowOff>
    </xdr:from>
    <xdr:to>
      <xdr:col>1</xdr:col>
      <xdr:colOff>451198</xdr:colOff>
      <xdr:row>1252</xdr:row>
      <xdr:rowOff>200024</xdr:rowOff>
    </xdr:to>
    <xdr:pic>
      <xdr:nvPicPr>
        <xdr:cNvPr id="34" name="Picture 33" descr="Description: G:\new logo.jpg">
          <a:extLst>
            <a:ext uri="{FF2B5EF4-FFF2-40B4-BE49-F238E27FC236}">
              <a16:creationId xmlns="" xmlns:a16="http://schemas.microsoft.com/office/drawing/2014/main" id="{00000000-0008-0000-05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41917874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1296</xdr:row>
      <xdr:rowOff>0</xdr:rowOff>
    </xdr:from>
    <xdr:to>
      <xdr:col>1</xdr:col>
      <xdr:colOff>451198</xdr:colOff>
      <xdr:row>1300</xdr:row>
      <xdr:rowOff>200024</xdr:rowOff>
    </xdr:to>
    <xdr:pic>
      <xdr:nvPicPr>
        <xdr:cNvPr id="35" name="Picture 34" descr="Description: G:\new logo.jpg">
          <a:extLst>
            <a:ext uri="{FF2B5EF4-FFF2-40B4-BE49-F238E27FC236}">
              <a16:creationId xmlns="" xmlns:a16="http://schemas.microsoft.com/office/drawing/2014/main" id="{00000000-0008-0000-05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43546268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1344</xdr:row>
      <xdr:rowOff>0</xdr:rowOff>
    </xdr:from>
    <xdr:to>
      <xdr:col>1</xdr:col>
      <xdr:colOff>451198</xdr:colOff>
      <xdr:row>1348</xdr:row>
      <xdr:rowOff>200024</xdr:rowOff>
    </xdr:to>
    <xdr:pic>
      <xdr:nvPicPr>
        <xdr:cNvPr id="36" name="Picture 35" descr="Description: G:\new logo.jpg">
          <a:extLst>
            <a:ext uri="{FF2B5EF4-FFF2-40B4-BE49-F238E27FC236}">
              <a16:creationId xmlns="" xmlns:a16="http://schemas.microsoft.com/office/drawing/2014/main" id="{00000000-0008-0000-05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45150341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1393</xdr:row>
      <xdr:rowOff>0</xdr:rowOff>
    </xdr:from>
    <xdr:to>
      <xdr:col>1</xdr:col>
      <xdr:colOff>451198</xdr:colOff>
      <xdr:row>1397</xdr:row>
      <xdr:rowOff>200024</xdr:rowOff>
    </xdr:to>
    <xdr:pic>
      <xdr:nvPicPr>
        <xdr:cNvPr id="37" name="Picture 36" descr="Description: G:\new logo.jpg">
          <a:extLst>
            <a:ext uri="{FF2B5EF4-FFF2-40B4-BE49-F238E27FC236}">
              <a16:creationId xmlns="" xmlns:a16="http://schemas.microsoft.com/office/drawing/2014/main" id="{00000000-0008-0000-05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46822106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1441</xdr:row>
      <xdr:rowOff>0</xdr:rowOff>
    </xdr:from>
    <xdr:to>
      <xdr:col>1</xdr:col>
      <xdr:colOff>451198</xdr:colOff>
      <xdr:row>1445</xdr:row>
      <xdr:rowOff>200024</xdr:rowOff>
    </xdr:to>
    <xdr:pic>
      <xdr:nvPicPr>
        <xdr:cNvPr id="38" name="Picture 37" descr="Description: G:\new logo.jpg">
          <a:extLst>
            <a:ext uri="{FF2B5EF4-FFF2-40B4-BE49-F238E27FC236}">
              <a16:creationId xmlns="" xmlns:a16="http://schemas.microsoft.com/office/drawing/2014/main" id="{00000000-0008-0000-05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48422369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1489</xdr:row>
      <xdr:rowOff>0</xdr:rowOff>
    </xdr:from>
    <xdr:to>
      <xdr:col>1</xdr:col>
      <xdr:colOff>451198</xdr:colOff>
      <xdr:row>1493</xdr:row>
      <xdr:rowOff>200024</xdr:rowOff>
    </xdr:to>
    <xdr:pic>
      <xdr:nvPicPr>
        <xdr:cNvPr id="39" name="Picture 38" descr="Description: G:\new logo.jpg">
          <a:extLst>
            <a:ext uri="{FF2B5EF4-FFF2-40B4-BE49-F238E27FC236}">
              <a16:creationId xmlns="" xmlns:a16="http://schemas.microsoft.com/office/drawing/2014/main" id="{00000000-0008-0000-05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50018124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1537</xdr:row>
      <xdr:rowOff>0</xdr:rowOff>
    </xdr:from>
    <xdr:to>
      <xdr:col>1</xdr:col>
      <xdr:colOff>451198</xdr:colOff>
      <xdr:row>1541</xdr:row>
      <xdr:rowOff>200024</xdr:rowOff>
    </xdr:to>
    <xdr:pic>
      <xdr:nvPicPr>
        <xdr:cNvPr id="40" name="Picture 39" descr="Description: G:\new logo.jpg">
          <a:extLst>
            <a:ext uri="{FF2B5EF4-FFF2-40B4-BE49-F238E27FC236}">
              <a16:creationId xmlns="" xmlns:a16="http://schemas.microsoft.com/office/drawing/2014/main" id="{00000000-0008-0000-05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51611530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1585</xdr:row>
      <xdr:rowOff>0</xdr:rowOff>
    </xdr:from>
    <xdr:to>
      <xdr:col>1</xdr:col>
      <xdr:colOff>451198</xdr:colOff>
      <xdr:row>1589</xdr:row>
      <xdr:rowOff>200024</xdr:rowOff>
    </xdr:to>
    <xdr:pic>
      <xdr:nvPicPr>
        <xdr:cNvPr id="41" name="Picture 40" descr="Description: G:\new logo.jpg">
          <a:extLst>
            <a:ext uri="{FF2B5EF4-FFF2-40B4-BE49-F238E27FC236}">
              <a16:creationId xmlns="" xmlns:a16="http://schemas.microsoft.com/office/drawing/2014/main" id="{00000000-0008-0000-05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53211793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1633</xdr:row>
      <xdr:rowOff>0</xdr:rowOff>
    </xdr:from>
    <xdr:to>
      <xdr:col>1</xdr:col>
      <xdr:colOff>451198</xdr:colOff>
      <xdr:row>1637</xdr:row>
      <xdr:rowOff>200024</xdr:rowOff>
    </xdr:to>
    <xdr:pic>
      <xdr:nvPicPr>
        <xdr:cNvPr id="42" name="Picture 41" descr="Description: G:\new logo.jpg">
          <a:extLst>
            <a:ext uri="{FF2B5EF4-FFF2-40B4-BE49-F238E27FC236}">
              <a16:creationId xmlns="" xmlns:a16="http://schemas.microsoft.com/office/drawing/2014/main" id="{00000000-0008-0000-05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54814470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1681</xdr:row>
      <xdr:rowOff>0</xdr:rowOff>
    </xdr:from>
    <xdr:to>
      <xdr:col>1</xdr:col>
      <xdr:colOff>451198</xdr:colOff>
      <xdr:row>1685</xdr:row>
      <xdr:rowOff>200024</xdr:rowOff>
    </xdr:to>
    <xdr:pic>
      <xdr:nvPicPr>
        <xdr:cNvPr id="43" name="Picture 42" descr="Description: G:\new logo.jpg">
          <a:extLst>
            <a:ext uri="{FF2B5EF4-FFF2-40B4-BE49-F238E27FC236}">
              <a16:creationId xmlns="" xmlns:a16="http://schemas.microsoft.com/office/drawing/2014/main" id="{00000000-0008-0000-05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564231155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13050</xdr:colOff>
      <xdr:row>1729</xdr:row>
      <xdr:rowOff>0</xdr:rowOff>
    </xdr:from>
    <xdr:to>
      <xdr:col>1</xdr:col>
      <xdr:colOff>451198</xdr:colOff>
      <xdr:row>1733</xdr:row>
      <xdr:rowOff>200024</xdr:rowOff>
    </xdr:to>
    <xdr:pic>
      <xdr:nvPicPr>
        <xdr:cNvPr id="44" name="Picture 43" descr="Description: G:\new logo.jpg">
          <a:extLst>
            <a:ext uri="{FF2B5EF4-FFF2-40B4-BE49-F238E27FC236}">
              <a16:creationId xmlns="" xmlns:a16="http://schemas.microsoft.com/office/drawing/2014/main" id="{00000000-0008-0000-05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" y="580431910"/>
          <a:ext cx="2000250" cy="14770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19050</xdr:rowOff>
    </xdr:from>
    <xdr:ext cx="1841500" cy="1854200"/>
    <xdr:pic>
      <xdr:nvPicPr>
        <xdr:cNvPr id="80" name="Picture 79">
          <a:extLst>
            <a:ext uri="{FF2B5EF4-FFF2-40B4-BE49-F238E27FC236}">
              <a16:creationId xmlns="" xmlns:a16="http://schemas.microsoft.com/office/drawing/2014/main" id="{00000000-0008-0000-0700-00005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336550"/>
          <a:ext cx="1841500" cy="18542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23</xdr:row>
      <xdr:rowOff>19050</xdr:rowOff>
    </xdr:from>
    <xdr:ext cx="1778000" cy="1743075"/>
    <xdr:pic>
      <xdr:nvPicPr>
        <xdr:cNvPr id="81" name="Picture 80">
          <a:extLst>
            <a:ext uri="{FF2B5EF4-FFF2-40B4-BE49-F238E27FC236}">
              <a16:creationId xmlns="" xmlns:a16="http://schemas.microsoft.com/office/drawing/2014/main" id="{00000000-0008-0000-0700-00005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7321550"/>
          <a:ext cx="1778000" cy="17430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45</xdr:row>
      <xdr:rowOff>19050</xdr:rowOff>
    </xdr:from>
    <xdr:ext cx="1714500" cy="1870075"/>
    <xdr:pic>
      <xdr:nvPicPr>
        <xdr:cNvPr id="84" name="Picture 83">
          <a:extLst>
            <a:ext uri="{FF2B5EF4-FFF2-40B4-BE49-F238E27FC236}">
              <a16:creationId xmlns="" xmlns:a16="http://schemas.microsoft.com/office/drawing/2014/main" id="{00000000-0008-0000-0700-00005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5020925"/>
          <a:ext cx="1714500" cy="18700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19050</xdr:rowOff>
    </xdr:from>
    <xdr:ext cx="1651000" cy="1838325"/>
    <xdr:pic>
      <xdr:nvPicPr>
        <xdr:cNvPr id="85" name="Picture 84">
          <a:extLst>
            <a:ext uri="{FF2B5EF4-FFF2-40B4-BE49-F238E27FC236}">
              <a16:creationId xmlns="" xmlns:a16="http://schemas.microsoft.com/office/drawing/2014/main" id="{00000000-0008-0000-0700-00005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2005925"/>
          <a:ext cx="1651000" cy="18383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89</xdr:row>
      <xdr:rowOff>19050</xdr:rowOff>
    </xdr:from>
    <xdr:ext cx="1651000" cy="1822450"/>
    <xdr:pic>
      <xdr:nvPicPr>
        <xdr:cNvPr id="86" name="Picture 85">
          <a:extLst>
            <a:ext uri="{FF2B5EF4-FFF2-40B4-BE49-F238E27FC236}">
              <a16:creationId xmlns="" xmlns:a16="http://schemas.microsoft.com/office/drawing/2014/main" id="{00000000-0008-0000-0700-00005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9340175"/>
          <a:ext cx="1651000" cy="18224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111</xdr:row>
      <xdr:rowOff>19050</xdr:rowOff>
    </xdr:from>
    <xdr:ext cx="1682750" cy="1870075"/>
    <xdr:pic>
      <xdr:nvPicPr>
        <xdr:cNvPr id="87" name="Picture 86">
          <a:extLst>
            <a:ext uri="{FF2B5EF4-FFF2-40B4-BE49-F238E27FC236}">
              <a16:creationId xmlns="" xmlns:a16="http://schemas.microsoft.com/office/drawing/2014/main" id="{00000000-0008-0000-0700-00005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36325175"/>
          <a:ext cx="1682750" cy="18700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133</xdr:row>
      <xdr:rowOff>19050</xdr:rowOff>
    </xdr:from>
    <xdr:ext cx="1682750" cy="1790700"/>
    <xdr:pic>
      <xdr:nvPicPr>
        <xdr:cNvPr id="88" name="Picture 87">
          <a:extLst>
            <a:ext uri="{FF2B5EF4-FFF2-40B4-BE49-F238E27FC236}">
              <a16:creationId xmlns="" xmlns:a16="http://schemas.microsoft.com/office/drawing/2014/main" id="{00000000-0008-0000-0700-00005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43548300"/>
          <a:ext cx="1682750" cy="17907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155</xdr:row>
      <xdr:rowOff>19050</xdr:rowOff>
    </xdr:from>
    <xdr:ext cx="1619250" cy="1917700"/>
    <xdr:pic>
      <xdr:nvPicPr>
        <xdr:cNvPr id="89" name="Picture 88">
          <a:extLst>
            <a:ext uri="{FF2B5EF4-FFF2-40B4-BE49-F238E27FC236}">
              <a16:creationId xmlns="" xmlns:a16="http://schemas.microsoft.com/office/drawing/2014/main" id="{00000000-0008-0000-0700-00005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50533300"/>
          <a:ext cx="1619250" cy="19177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177</xdr:row>
      <xdr:rowOff>19050</xdr:rowOff>
    </xdr:from>
    <xdr:ext cx="1698625" cy="1885950"/>
    <xdr:pic>
      <xdr:nvPicPr>
        <xdr:cNvPr id="90" name="Picture 89">
          <a:extLst>
            <a:ext uri="{FF2B5EF4-FFF2-40B4-BE49-F238E27FC236}">
              <a16:creationId xmlns="" xmlns:a16="http://schemas.microsoft.com/office/drawing/2014/main" id="{00000000-0008-0000-0700-00005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57692925"/>
          <a:ext cx="1698625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199</xdr:row>
      <xdr:rowOff>19050</xdr:rowOff>
    </xdr:from>
    <xdr:ext cx="1698625" cy="1885950"/>
    <xdr:pic>
      <xdr:nvPicPr>
        <xdr:cNvPr id="91" name="Picture 90">
          <a:extLst>
            <a:ext uri="{FF2B5EF4-FFF2-40B4-BE49-F238E27FC236}">
              <a16:creationId xmlns="" xmlns:a16="http://schemas.microsoft.com/office/drawing/2014/main" id="{00000000-0008-0000-0700-00005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64677925"/>
          <a:ext cx="1698625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221</xdr:row>
      <xdr:rowOff>19050</xdr:rowOff>
    </xdr:from>
    <xdr:ext cx="1619250" cy="1838325"/>
    <xdr:pic>
      <xdr:nvPicPr>
        <xdr:cNvPr id="92" name="Picture 91">
          <a:extLst>
            <a:ext uri="{FF2B5EF4-FFF2-40B4-BE49-F238E27FC236}">
              <a16:creationId xmlns="" xmlns:a16="http://schemas.microsoft.com/office/drawing/2014/main" id="{00000000-0008-0000-0700-00005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71662925"/>
          <a:ext cx="1619250" cy="18383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243</xdr:row>
      <xdr:rowOff>19050</xdr:rowOff>
    </xdr:from>
    <xdr:ext cx="1809750" cy="1822450"/>
    <xdr:pic>
      <xdr:nvPicPr>
        <xdr:cNvPr id="93" name="Picture 92">
          <a:extLst>
            <a:ext uri="{FF2B5EF4-FFF2-40B4-BE49-F238E27FC236}">
              <a16:creationId xmlns="" xmlns:a16="http://schemas.microsoft.com/office/drawing/2014/main" id="{00000000-0008-0000-0700-00005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78647925"/>
          <a:ext cx="1809750" cy="18224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265</xdr:row>
      <xdr:rowOff>19050</xdr:rowOff>
    </xdr:from>
    <xdr:ext cx="1905000" cy="1854200"/>
    <xdr:pic>
      <xdr:nvPicPr>
        <xdr:cNvPr id="94" name="Picture 93">
          <a:extLst>
            <a:ext uri="{FF2B5EF4-FFF2-40B4-BE49-F238E27FC236}">
              <a16:creationId xmlns="" xmlns:a16="http://schemas.microsoft.com/office/drawing/2014/main" id="{00000000-0008-0000-0700-00005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85632925"/>
          <a:ext cx="1905000" cy="18542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287</xdr:row>
      <xdr:rowOff>19050</xdr:rowOff>
    </xdr:from>
    <xdr:ext cx="1730375" cy="1870075"/>
    <xdr:pic>
      <xdr:nvPicPr>
        <xdr:cNvPr id="95" name="Picture 94">
          <a:extLst>
            <a:ext uri="{FF2B5EF4-FFF2-40B4-BE49-F238E27FC236}">
              <a16:creationId xmlns="" xmlns:a16="http://schemas.microsoft.com/office/drawing/2014/main" id="{00000000-0008-0000-0700-00005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92617925"/>
          <a:ext cx="1730375" cy="18700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309</xdr:row>
      <xdr:rowOff>19050</xdr:rowOff>
    </xdr:from>
    <xdr:ext cx="1666875" cy="1901825"/>
    <xdr:pic>
      <xdr:nvPicPr>
        <xdr:cNvPr id="96" name="Picture 95">
          <a:extLst>
            <a:ext uri="{FF2B5EF4-FFF2-40B4-BE49-F238E27FC236}">
              <a16:creationId xmlns="" xmlns:a16="http://schemas.microsoft.com/office/drawing/2014/main" id="{00000000-0008-0000-0700-00006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99602925"/>
          <a:ext cx="1666875" cy="19018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331</xdr:row>
      <xdr:rowOff>19050</xdr:rowOff>
    </xdr:from>
    <xdr:ext cx="1730375" cy="1917700"/>
    <xdr:pic>
      <xdr:nvPicPr>
        <xdr:cNvPr id="97" name="Picture 96">
          <a:extLst>
            <a:ext uri="{FF2B5EF4-FFF2-40B4-BE49-F238E27FC236}">
              <a16:creationId xmlns="" xmlns:a16="http://schemas.microsoft.com/office/drawing/2014/main" id="{00000000-0008-0000-0700-00006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06587925"/>
          <a:ext cx="1730375" cy="19177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353</xdr:row>
      <xdr:rowOff>19050</xdr:rowOff>
    </xdr:from>
    <xdr:ext cx="1809750" cy="1981200"/>
    <xdr:pic>
      <xdr:nvPicPr>
        <xdr:cNvPr id="98" name="Picture 97">
          <a:extLst>
            <a:ext uri="{FF2B5EF4-FFF2-40B4-BE49-F238E27FC236}">
              <a16:creationId xmlns="" xmlns:a16="http://schemas.microsoft.com/office/drawing/2014/main" id="{00000000-0008-0000-0700-00006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13572925"/>
          <a:ext cx="1809750" cy="19812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375</xdr:row>
      <xdr:rowOff>19050</xdr:rowOff>
    </xdr:from>
    <xdr:ext cx="1730375" cy="1933575"/>
    <xdr:pic>
      <xdr:nvPicPr>
        <xdr:cNvPr id="99" name="Picture 98">
          <a:extLst>
            <a:ext uri="{FF2B5EF4-FFF2-40B4-BE49-F238E27FC236}">
              <a16:creationId xmlns="" xmlns:a16="http://schemas.microsoft.com/office/drawing/2014/main" id="{00000000-0008-0000-0700-00006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20557925"/>
          <a:ext cx="1730375" cy="19335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397</xdr:row>
      <xdr:rowOff>19050</xdr:rowOff>
    </xdr:from>
    <xdr:ext cx="1682750" cy="1917700"/>
    <xdr:pic>
      <xdr:nvPicPr>
        <xdr:cNvPr id="100" name="Picture 99">
          <a:extLst>
            <a:ext uri="{FF2B5EF4-FFF2-40B4-BE49-F238E27FC236}">
              <a16:creationId xmlns="" xmlns:a16="http://schemas.microsoft.com/office/drawing/2014/main" id="{00000000-0008-0000-0700-00006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27542925"/>
          <a:ext cx="1682750" cy="19177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419</xdr:row>
      <xdr:rowOff>19050</xdr:rowOff>
    </xdr:from>
    <xdr:ext cx="1714500" cy="1885950"/>
    <xdr:pic>
      <xdr:nvPicPr>
        <xdr:cNvPr id="101" name="Picture 100">
          <a:extLst>
            <a:ext uri="{FF2B5EF4-FFF2-40B4-BE49-F238E27FC236}">
              <a16:creationId xmlns="" xmlns:a16="http://schemas.microsoft.com/office/drawing/2014/main" id="{00000000-0008-0000-0700-00006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34527925"/>
          <a:ext cx="1714500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441</xdr:row>
      <xdr:rowOff>19050</xdr:rowOff>
    </xdr:from>
    <xdr:ext cx="1841500" cy="1838325"/>
    <xdr:pic>
      <xdr:nvPicPr>
        <xdr:cNvPr id="102" name="Picture 101">
          <a:extLst>
            <a:ext uri="{FF2B5EF4-FFF2-40B4-BE49-F238E27FC236}">
              <a16:creationId xmlns="" xmlns:a16="http://schemas.microsoft.com/office/drawing/2014/main" id="{00000000-0008-0000-0700-00006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41512925"/>
          <a:ext cx="1841500" cy="18383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463</xdr:row>
      <xdr:rowOff>19050</xdr:rowOff>
    </xdr:from>
    <xdr:ext cx="1793875" cy="1901825"/>
    <xdr:pic>
      <xdr:nvPicPr>
        <xdr:cNvPr id="103" name="Picture 102">
          <a:extLst>
            <a:ext uri="{FF2B5EF4-FFF2-40B4-BE49-F238E27FC236}">
              <a16:creationId xmlns="" xmlns:a16="http://schemas.microsoft.com/office/drawing/2014/main" id="{00000000-0008-0000-07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48497925"/>
          <a:ext cx="1793875" cy="19018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485</xdr:row>
      <xdr:rowOff>19050</xdr:rowOff>
    </xdr:from>
    <xdr:ext cx="1809750" cy="1885950"/>
    <xdr:pic>
      <xdr:nvPicPr>
        <xdr:cNvPr id="104" name="Picture 103">
          <a:extLst>
            <a:ext uri="{FF2B5EF4-FFF2-40B4-BE49-F238E27FC236}">
              <a16:creationId xmlns="" xmlns:a16="http://schemas.microsoft.com/office/drawing/2014/main" id="{00000000-0008-0000-0700-00006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55482925"/>
          <a:ext cx="1809750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507</xdr:row>
      <xdr:rowOff>19050</xdr:rowOff>
    </xdr:from>
    <xdr:ext cx="1889125" cy="1901825"/>
    <xdr:pic>
      <xdr:nvPicPr>
        <xdr:cNvPr id="105" name="Picture 104">
          <a:extLst>
            <a:ext uri="{FF2B5EF4-FFF2-40B4-BE49-F238E27FC236}">
              <a16:creationId xmlns="" xmlns:a16="http://schemas.microsoft.com/office/drawing/2014/main" id="{00000000-0008-0000-0700-00006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62467925"/>
          <a:ext cx="1889125" cy="19018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529</xdr:row>
      <xdr:rowOff>19050</xdr:rowOff>
    </xdr:from>
    <xdr:ext cx="1873250" cy="1901825"/>
    <xdr:pic>
      <xdr:nvPicPr>
        <xdr:cNvPr id="106" name="Picture 105">
          <a:extLst>
            <a:ext uri="{FF2B5EF4-FFF2-40B4-BE49-F238E27FC236}">
              <a16:creationId xmlns="" xmlns:a16="http://schemas.microsoft.com/office/drawing/2014/main" id="{00000000-0008-0000-0700-00006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69452925"/>
          <a:ext cx="1873250" cy="19018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551</xdr:row>
      <xdr:rowOff>19050</xdr:rowOff>
    </xdr:from>
    <xdr:ext cx="1857375" cy="1790700"/>
    <xdr:pic>
      <xdr:nvPicPr>
        <xdr:cNvPr id="107" name="Picture 106">
          <a:extLst>
            <a:ext uri="{FF2B5EF4-FFF2-40B4-BE49-F238E27FC236}">
              <a16:creationId xmlns="" xmlns:a16="http://schemas.microsoft.com/office/drawing/2014/main" id="{00000000-0008-0000-0700-00006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76437925"/>
          <a:ext cx="1857375" cy="17907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253999</xdr:colOff>
      <xdr:row>573</xdr:row>
      <xdr:rowOff>19050</xdr:rowOff>
    </xdr:from>
    <xdr:ext cx="1730375" cy="1885950"/>
    <xdr:pic>
      <xdr:nvPicPr>
        <xdr:cNvPr id="108" name="Picture 107">
          <a:extLst>
            <a:ext uri="{FF2B5EF4-FFF2-40B4-BE49-F238E27FC236}">
              <a16:creationId xmlns="" xmlns:a16="http://schemas.microsoft.com/office/drawing/2014/main" id="{00000000-0008-0000-0700-00006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3999" y="183422925"/>
          <a:ext cx="1730375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595</xdr:row>
      <xdr:rowOff>19050</xdr:rowOff>
    </xdr:from>
    <xdr:ext cx="1809750" cy="1901825"/>
    <xdr:pic>
      <xdr:nvPicPr>
        <xdr:cNvPr id="109" name="Picture 108">
          <a:extLst>
            <a:ext uri="{FF2B5EF4-FFF2-40B4-BE49-F238E27FC236}">
              <a16:creationId xmlns="" xmlns:a16="http://schemas.microsoft.com/office/drawing/2014/main" id="{00000000-0008-0000-0700-00006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90407925"/>
          <a:ext cx="1809750" cy="190182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617</xdr:row>
      <xdr:rowOff>19050</xdr:rowOff>
    </xdr:from>
    <xdr:ext cx="1730375" cy="1870075"/>
    <xdr:pic>
      <xdr:nvPicPr>
        <xdr:cNvPr id="110" name="Picture 109">
          <a:extLst>
            <a:ext uri="{FF2B5EF4-FFF2-40B4-BE49-F238E27FC236}">
              <a16:creationId xmlns="" xmlns:a16="http://schemas.microsoft.com/office/drawing/2014/main" id="{00000000-0008-0000-0700-00006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197392925"/>
          <a:ext cx="1730375" cy="18700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639</xdr:row>
      <xdr:rowOff>19050</xdr:rowOff>
    </xdr:from>
    <xdr:ext cx="1793875" cy="1933575"/>
    <xdr:pic>
      <xdr:nvPicPr>
        <xdr:cNvPr id="111" name="Picture 110">
          <a:extLst>
            <a:ext uri="{FF2B5EF4-FFF2-40B4-BE49-F238E27FC236}">
              <a16:creationId xmlns="" xmlns:a16="http://schemas.microsoft.com/office/drawing/2014/main" id="{00000000-0008-0000-0700-00006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04377925"/>
          <a:ext cx="1793875" cy="19335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661</xdr:row>
      <xdr:rowOff>19050</xdr:rowOff>
    </xdr:from>
    <xdr:ext cx="1920875" cy="1870075"/>
    <xdr:pic>
      <xdr:nvPicPr>
        <xdr:cNvPr id="112" name="Picture 111">
          <a:extLst>
            <a:ext uri="{FF2B5EF4-FFF2-40B4-BE49-F238E27FC236}">
              <a16:creationId xmlns="" xmlns:a16="http://schemas.microsoft.com/office/drawing/2014/main" id="{00000000-0008-0000-0700-00007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11362925"/>
          <a:ext cx="1920875" cy="18700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683</xdr:row>
      <xdr:rowOff>19050</xdr:rowOff>
    </xdr:from>
    <xdr:ext cx="1936750" cy="1885950"/>
    <xdr:pic>
      <xdr:nvPicPr>
        <xdr:cNvPr id="113" name="Picture 112">
          <a:extLst>
            <a:ext uri="{FF2B5EF4-FFF2-40B4-BE49-F238E27FC236}">
              <a16:creationId xmlns="" xmlns:a16="http://schemas.microsoft.com/office/drawing/2014/main" id="{00000000-0008-0000-0700-00007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18347925"/>
          <a:ext cx="1936750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705</xdr:row>
      <xdr:rowOff>19050</xdr:rowOff>
    </xdr:from>
    <xdr:ext cx="1920875" cy="1933575"/>
    <xdr:pic>
      <xdr:nvPicPr>
        <xdr:cNvPr id="114" name="Picture 113">
          <a:extLst>
            <a:ext uri="{FF2B5EF4-FFF2-40B4-BE49-F238E27FC236}">
              <a16:creationId xmlns="" xmlns:a16="http://schemas.microsoft.com/office/drawing/2014/main" id="{00000000-0008-0000-0700-00007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25332925"/>
          <a:ext cx="1920875" cy="19335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727</xdr:row>
      <xdr:rowOff>19050</xdr:rowOff>
    </xdr:from>
    <xdr:ext cx="1841500" cy="1885950"/>
    <xdr:pic>
      <xdr:nvPicPr>
        <xdr:cNvPr id="115" name="Picture 114">
          <a:extLst>
            <a:ext uri="{FF2B5EF4-FFF2-40B4-BE49-F238E27FC236}">
              <a16:creationId xmlns="" xmlns:a16="http://schemas.microsoft.com/office/drawing/2014/main" id="{00000000-0008-0000-0700-00007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32317925"/>
          <a:ext cx="1841500" cy="188595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749</xdr:row>
      <xdr:rowOff>19050</xdr:rowOff>
    </xdr:from>
    <xdr:ext cx="1762125" cy="1854200"/>
    <xdr:pic>
      <xdr:nvPicPr>
        <xdr:cNvPr id="116" name="Picture 115">
          <a:extLst>
            <a:ext uri="{FF2B5EF4-FFF2-40B4-BE49-F238E27FC236}">
              <a16:creationId xmlns="" xmlns:a16="http://schemas.microsoft.com/office/drawing/2014/main" id="{00000000-0008-0000-0700-00007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39302925"/>
          <a:ext cx="1762125" cy="18542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771</xdr:row>
      <xdr:rowOff>19050</xdr:rowOff>
    </xdr:from>
    <xdr:ext cx="1857375" cy="1917700"/>
    <xdr:pic>
      <xdr:nvPicPr>
        <xdr:cNvPr id="117" name="Picture 116">
          <a:extLst>
            <a:ext uri="{FF2B5EF4-FFF2-40B4-BE49-F238E27FC236}">
              <a16:creationId xmlns="" xmlns:a16="http://schemas.microsoft.com/office/drawing/2014/main" id="{00000000-0008-0000-07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46287925"/>
          <a:ext cx="1857375" cy="19177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793</xdr:row>
      <xdr:rowOff>19050</xdr:rowOff>
    </xdr:from>
    <xdr:ext cx="1714500" cy="1870075"/>
    <xdr:pic>
      <xdr:nvPicPr>
        <xdr:cNvPr id="38" name="Picture 37">
          <a:extLst>
            <a:ext uri="{FF2B5EF4-FFF2-40B4-BE49-F238E27FC236}">
              <a16:creationId xmlns="" xmlns:a16="http://schemas.microsoft.com/office/drawing/2014/main" id="{00000000-0008-0000-07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4000" y="253272925"/>
          <a:ext cx="1714500" cy="1870075"/>
        </a:xfrm>
        <a:prstGeom prst="rect">
          <a:avLst/>
        </a:prstGeom>
        <a:noFill/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9" name="Picture 8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95250</xdr:rowOff>
    </xdr:to>
    <xdr:pic>
      <xdr:nvPicPr>
        <xdr:cNvPr id="10" name="Picture 9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66675</xdr:rowOff>
    </xdr:to>
    <xdr:pic>
      <xdr:nvPicPr>
        <xdr:cNvPr id="115" name="Picture 114">
          <a:extLst>
            <a:ext uri="{FF2B5EF4-FFF2-40B4-BE49-F238E27FC236}">
              <a16:creationId xmlns="" xmlns:a16="http://schemas.microsoft.com/office/drawing/2014/main" id="{00000000-0008-0000-0900-00007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66675</xdr:rowOff>
    </xdr:to>
    <xdr:pic>
      <xdr:nvPicPr>
        <xdr:cNvPr id="116" name="Picture 115">
          <a:extLst>
            <a:ext uri="{FF2B5EF4-FFF2-40B4-BE49-F238E27FC236}">
              <a16:creationId xmlns="" xmlns:a16="http://schemas.microsoft.com/office/drawing/2014/main" id="{00000000-0008-0000-0900-00007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2</xdr:row>
      <xdr:rowOff>66675</xdr:rowOff>
    </xdr:to>
    <xdr:pic>
      <xdr:nvPicPr>
        <xdr:cNvPr id="117" name="Picture 116">
          <a:extLst>
            <a:ext uri="{FF2B5EF4-FFF2-40B4-BE49-F238E27FC236}">
              <a16:creationId xmlns="" xmlns:a16="http://schemas.microsoft.com/office/drawing/2014/main" id="{00000000-0008-0000-0900-00007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2</xdr:rowOff>
    </xdr:from>
    <xdr:to>
      <xdr:col>0</xdr:col>
      <xdr:colOff>952500</xdr:colOff>
      <xdr:row>3</xdr:row>
      <xdr:rowOff>57151</xdr:rowOff>
    </xdr:to>
    <xdr:pic>
      <xdr:nvPicPr>
        <xdr:cNvPr id="118" name="Picture 117">
          <a:extLst>
            <a:ext uri="{FF2B5EF4-FFF2-40B4-BE49-F238E27FC236}">
              <a16:creationId xmlns="" xmlns:a16="http://schemas.microsoft.com/office/drawing/2014/main" id="{00000000-0008-0000-0900-00007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952500" cy="714374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19" name="Picture 118">
          <a:extLst>
            <a:ext uri="{FF2B5EF4-FFF2-40B4-BE49-F238E27FC236}">
              <a16:creationId xmlns="" xmlns:a16="http://schemas.microsoft.com/office/drawing/2014/main" id="{00000000-0008-0000-0900-00007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0" name="Picture 119">
          <a:extLst>
            <a:ext uri="{FF2B5EF4-FFF2-40B4-BE49-F238E27FC236}">
              <a16:creationId xmlns="" xmlns:a16="http://schemas.microsoft.com/office/drawing/2014/main" id="{00000000-0008-0000-0900-00007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1" name="Picture 120">
          <a:extLst>
            <a:ext uri="{FF2B5EF4-FFF2-40B4-BE49-F238E27FC236}">
              <a16:creationId xmlns="" xmlns:a16="http://schemas.microsoft.com/office/drawing/2014/main" id="{00000000-0008-0000-0900-00007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22" name="Picture 121">
          <a:extLst>
            <a:ext uri="{FF2B5EF4-FFF2-40B4-BE49-F238E27FC236}">
              <a16:creationId xmlns="" xmlns:a16="http://schemas.microsoft.com/office/drawing/2014/main" id="{00000000-0008-0000-0900-00007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3" name="Picture 122">
          <a:extLst>
            <a:ext uri="{FF2B5EF4-FFF2-40B4-BE49-F238E27FC236}">
              <a16:creationId xmlns="" xmlns:a16="http://schemas.microsoft.com/office/drawing/2014/main" id="{00000000-0008-0000-0900-00007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4" name="Picture 123">
          <a:extLst>
            <a:ext uri="{FF2B5EF4-FFF2-40B4-BE49-F238E27FC236}">
              <a16:creationId xmlns="" xmlns:a16="http://schemas.microsoft.com/office/drawing/2014/main" id="{00000000-0008-0000-0900-00007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5" name="Picture 124">
          <a:extLst>
            <a:ext uri="{FF2B5EF4-FFF2-40B4-BE49-F238E27FC236}">
              <a16:creationId xmlns="" xmlns:a16="http://schemas.microsoft.com/office/drawing/2014/main" id="{00000000-0008-0000-0900-00007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26" name="Picture 125">
          <a:extLst>
            <a:ext uri="{FF2B5EF4-FFF2-40B4-BE49-F238E27FC236}">
              <a16:creationId xmlns="" xmlns:a16="http://schemas.microsoft.com/office/drawing/2014/main" id="{00000000-0008-0000-0900-00007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7" name="Picture 126">
          <a:extLst>
            <a:ext uri="{FF2B5EF4-FFF2-40B4-BE49-F238E27FC236}">
              <a16:creationId xmlns="" xmlns:a16="http://schemas.microsoft.com/office/drawing/2014/main" id="{00000000-0008-0000-0900-00007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8" name="Picture 127">
          <a:extLst>
            <a:ext uri="{FF2B5EF4-FFF2-40B4-BE49-F238E27FC236}">
              <a16:creationId xmlns="" xmlns:a16="http://schemas.microsoft.com/office/drawing/2014/main" id="{00000000-0008-0000-0900-00008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29" name="Picture 128">
          <a:extLst>
            <a:ext uri="{FF2B5EF4-FFF2-40B4-BE49-F238E27FC236}">
              <a16:creationId xmlns="" xmlns:a16="http://schemas.microsoft.com/office/drawing/2014/main" id="{00000000-0008-0000-0900-00008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30" name="Picture 129">
          <a:extLst>
            <a:ext uri="{FF2B5EF4-FFF2-40B4-BE49-F238E27FC236}">
              <a16:creationId xmlns="" xmlns:a16="http://schemas.microsoft.com/office/drawing/2014/main" id="{00000000-0008-0000-0900-00008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1" name="Picture 130">
          <a:extLst>
            <a:ext uri="{FF2B5EF4-FFF2-40B4-BE49-F238E27FC236}">
              <a16:creationId xmlns="" xmlns:a16="http://schemas.microsoft.com/office/drawing/2014/main" id="{00000000-0008-0000-0900-00008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2" name="Picture 131">
          <a:extLst>
            <a:ext uri="{FF2B5EF4-FFF2-40B4-BE49-F238E27FC236}">
              <a16:creationId xmlns="" xmlns:a16="http://schemas.microsoft.com/office/drawing/2014/main" id="{00000000-0008-0000-0900-00008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3" name="Picture 132">
          <a:extLst>
            <a:ext uri="{FF2B5EF4-FFF2-40B4-BE49-F238E27FC236}">
              <a16:creationId xmlns="" xmlns:a16="http://schemas.microsoft.com/office/drawing/2014/main" id="{00000000-0008-0000-0900-00008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790575" cy="904875"/>
    <xdr:pic>
      <xdr:nvPicPr>
        <xdr:cNvPr id="134" name="Picture 133">
          <a:extLst>
            <a:ext uri="{FF2B5EF4-FFF2-40B4-BE49-F238E27FC236}">
              <a16:creationId xmlns="" xmlns:a16="http://schemas.microsoft.com/office/drawing/2014/main" id="{00000000-0008-0000-0900-00008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790575" cy="904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5" name="Picture 134">
          <a:extLst>
            <a:ext uri="{FF2B5EF4-FFF2-40B4-BE49-F238E27FC236}">
              <a16:creationId xmlns="" xmlns:a16="http://schemas.microsoft.com/office/drawing/2014/main" id="{00000000-0008-0000-0900-00008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6" name="Picture 135">
          <a:extLst>
            <a:ext uri="{FF2B5EF4-FFF2-40B4-BE49-F238E27FC236}">
              <a16:creationId xmlns="" xmlns:a16="http://schemas.microsoft.com/office/drawing/2014/main" id="{00000000-0008-0000-0900-00008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7" name="Picture 136">
          <a:extLst>
            <a:ext uri="{FF2B5EF4-FFF2-40B4-BE49-F238E27FC236}">
              <a16:creationId xmlns="" xmlns:a16="http://schemas.microsoft.com/office/drawing/2014/main" id="{00000000-0008-0000-0900-00008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39" name="Picture 138">
          <a:extLst>
            <a:ext uri="{FF2B5EF4-FFF2-40B4-BE49-F238E27FC236}">
              <a16:creationId xmlns="" xmlns:a16="http://schemas.microsoft.com/office/drawing/2014/main" id="{00000000-0008-0000-0900-00008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0" name="Picture 139">
          <a:extLst>
            <a:ext uri="{FF2B5EF4-FFF2-40B4-BE49-F238E27FC236}">
              <a16:creationId xmlns="" xmlns:a16="http://schemas.microsoft.com/office/drawing/2014/main" id="{00000000-0008-0000-0900-00008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1" name="Picture 140">
          <a:extLst>
            <a:ext uri="{FF2B5EF4-FFF2-40B4-BE49-F238E27FC236}">
              <a16:creationId xmlns="" xmlns:a16="http://schemas.microsoft.com/office/drawing/2014/main" id="{00000000-0008-0000-0900-00008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3" name="Picture 142">
          <a:extLst>
            <a:ext uri="{FF2B5EF4-FFF2-40B4-BE49-F238E27FC236}">
              <a16:creationId xmlns="" xmlns:a16="http://schemas.microsoft.com/office/drawing/2014/main" id="{00000000-0008-0000-0900-00008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4" name="Picture 143">
          <a:extLst>
            <a:ext uri="{FF2B5EF4-FFF2-40B4-BE49-F238E27FC236}">
              <a16:creationId xmlns="" xmlns:a16="http://schemas.microsoft.com/office/drawing/2014/main" id="{00000000-0008-0000-0900-00009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5" name="Picture 144">
          <a:extLst>
            <a:ext uri="{FF2B5EF4-FFF2-40B4-BE49-F238E27FC236}">
              <a16:creationId xmlns="" xmlns:a16="http://schemas.microsoft.com/office/drawing/2014/main" id="{00000000-0008-0000-0900-00009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7" name="Picture 146">
          <a:extLst>
            <a:ext uri="{FF2B5EF4-FFF2-40B4-BE49-F238E27FC236}">
              <a16:creationId xmlns="" xmlns:a16="http://schemas.microsoft.com/office/drawing/2014/main" id="{00000000-0008-0000-0900-00009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8" name="Picture 147">
          <a:extLst>
            <a:ext uri="{FF2B5EF4-FFF2-40B4-BE49-F238E27FC236}">
              <a16:creationId xmlns="" xmlns:a16="http://schemas.microsoft.com/office/drawing/2014/main" id="{00000000-0008-0000-0900-00009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49" name="Picture 148">
          <a:extLst>
            <a:ext uri="{FF2B5EF4-FFF2-40B4-BE49-F238E27FC236}">
              <a16:creationId xmlns="" xmlns:a16="http://schemas.microsoft.com/office/drawing/2014/main" id="{00000000-0008-0000-0900-00009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1" name="Picture 150">
          <a:extLst>
            <a:ext uri="{FF2B5EF4-FFF2-40B4-BE49-F238E27FC236}">
              <a16:creationId xmlns="" xmlns:a16="http://schemas.microsoft.com/office/drawing/2014/main" id="{00000000-0008-0000-0900-00009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2" name="Picture 151">
          <a:extLst>
            <a:ext uri="{FF2B5EF4-FFF2-40B4-BE49-F238E27FC236}">
              <a16:creationId xmlns="" xmlns:a16="http://schemas.microsoft.com/office/drawing/2014/main" id="{00000000-0008-0000-0900-00009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3" name="Picture 152">
          <a:extLst>
            <a:ext uri="{FF2B5EF4-FFF2-40B4-BE49-F238E27FC236}">
              <a16:creationId xmlns="" xmlns:a16="http://schemas.microsoft.com/office/drawing/2014/main" id="{00000000-0008-0000-0900-00009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5" name="Picture 154">
          <a:extLst>
            <a:ext uri="{FF2B5EF4-FFF2-40B4-BE49-F238E27FC236}">
              <a16:creationId xmlns="" xmlns:a16="http://schemas.microsoft.com/office/drawing/2014/main" id="{00000000-0008-0000-0900-00009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6" name="Picture 155">
          <a:extLst>
            <a:ext uri="{FF2B5EF4-FFF2-40B4-BE49-F238E27FC236}">
              <a16:creationId xmlns="" xmlns:a16="http://schemas.microsoft.com/office/drawing/2014/main" id="{00000000-0008-0000-0900-00009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7" name="Picture 156">
          <a:extLst>
            <a:ext uri="{FF2B5EF4-FFF2-40B4-BE49-F238E27FC236}">
              <a16:creationId xmlns="" xmlns:a16="http://schemas.microsoft.com/office/drawing/2014/main" id="{00000000-0008-0000-0900-00009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59" name="Picture 158">
          <a:extLst>
            <a:ext uri="{FF2B5EF4-FFF2-40B4-BE49-F238E27FC236}">
              <a16:creationId xmlns="" xmlns:a16="http://schemas.microsoft.com/office/drawing/2014/main" id="{00000000-0008-0000-0900-00009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60" name="Picture 159">
          <a:extLst>
            <a:ext uri="{FF2B5EF4-FFF2-40B4-BE49-F238E27FC236}">
              <a16:creationId xmlns="" xmlns:a16="http://schemas.microsoft.com/office/drawing/2014/main" id="{00000000-0008-0000-0900-0000A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61" name="Picture 160">
          <a:extLst>
            <a:ext uri="{FF2B5EF4-FFF2-40B4-BE49-F238E27FC236}">
              <a16:creationId xmlns="" xmlns:a16="http://schemas.microsoft.com/office/drawing/2014/main" id="{00000000-0008-0000-0900-0000A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63" name="Picture 162">
          <a:extLst>
            <a:ext uri="{FF2B5EF4-FFF2-40B4-BE49-F238E27FC236}">
              <a16:creationId xmlns="" xmlns:a16="http://schemas.microsoft.com/office/drawing/2014/main" id="{00000000-0008-0000-0900-0000A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64" name="Picture 163">
          <a:extLst>
            <a:ext uri="{FF2B5EF4-FFF2-40B4-BE49-F238E27FC236}">
              <a16:creationId xmlns="" xmlns:a16="http://schemas.microsoft.com/office/drawing/2014/main" id="{00000000-0008-0000-0900-0000A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65" name="Picture 164">
          <a:extLst>
            <a:ext uri="{FF2B5EF4-FFF2-40B4-BE49-F238E27FC236}">
              <a16:creationId xmlns="" xmlns:a16="http://schemas.microsoft.com/office/drawing/2014/main" id="{00000000-0008-0000-0900-0000A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11505" cy="514350"/>
    <xdr:pic>
      <xdr:nvPicPr>
        <xdr:cNvPr id="167" name="Picture 166">
          <a:extLst>
            <a:ext uri="{FF2B5EF4-FFF2-40B4-BE49-F238E27FC236}">
              <a16:creationId xmlns="" xmlns:a16="http://schemas.microsoft.com/office/drawing/2014/main" id="{00000000-0008-0000-0900-0000A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82150"/>
          <a:ext cx="611505" cy="5143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47</xdr:row>
      <xdr:rowOff>171450</xdr:rowOff>
    </xdr:from>
    <xdr:ext cx="933450" cy="971549"/>
    <xdr:pic>
      <xdr:nvPicPr>
        <xdr:cNvPr id="169" name="Picture 168">
          <a:extLst>
            <a:ext uri="{FF2B5EF4-FFF2-40B4-BE49-F238E27FC236}">
              <a16:creationId xmlns="" xmlns:a16="http://schemas.microsoft.com/office/drawing/2014/main" id="{00000000-0008-0000-0900-0000A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44075"/>
          <a:ext cx="933450" cy="97154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99</xdr:row>
      <xdr:rowOff>47625</xdr:rowOff>
    </xdr:from>
    <xdr:to>
      <xdr:col>0</xdr:col>
      <xdr:colOff>497205</xdr:colOff>
      <xdr:row>101</xdr:row>
      <xdr:rowOff>9525</xdr:rowOff>
    </xdr:to>
    <xdr:pic>
      <xdr:nvPicPr>
        <xdr:cNvPr id="209" name="Picture 208">
          <a:extLst>
            <a:ext uri="{FF2B5EF4-FFF2-40B4-BE49-F238E27FC236}">
              <a16:creationId xmlns="" xmlns:a16="http://schemas.microsoft.com/office/drawing/2014/main" id="{00000000-0008-0000-0900-0000D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</xdr:row>
      <xdr:rowOff>47625</xdr:rowOff>
    </xdr:from>
    <xdr:to>
      <xdr:col>0</xdr:col>
      <xdr:colOff>497205</xdr:colOff>
      <xdr:row>101</xdr:row>
      <xdr:rowOff>9525</xdr:rowOff>
    </xdr:to>
    <xdr:pic>
      <xdr:nvPicPr>
        <xdr:cNvPr id="210" name="Picture 209">
          <a:extLst>
            <a:ext uri="{FF2B5EF4-FFF2-40B4-BE49-F238E27FC236}">
              <a16:creationId xmlns="" xmlns:a16="http://schemas.microsoft.com/office/drawing/2014/main" id="{00000000-0008-0000-0900-0000D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</xdr:row>
      <xdr:rowOff>47625</xdr:rowOff>
    </xdr:from>
    <xdr:to>
      <xdr:col>0</xdr:col>
      <xdr:colOff>497205</xdr:colOff>
      <xdr:row>101</xdr:row>
      <xdr:rowOff>9525</xdr:rowOff>
    </xdr:to>
    <xdr:pic>
      <xdr:nvPicPr>
        <xdr:cNvPr id="211" name="Picture 210">
          <a:extLst>
            <a:ext uri="{FF2B5EF4-FFF2-40B4-BE49-F238E27FC236}">
              <a16:creationId xmlns="" xmlns:a16="http://schemas.microsoft.com/office/drawing/2014/main" id="{00000000-0008-0000-0900-0000D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</xdr:row>
      <xdr:rowOff>47625</xdr:rowOff>
    </xdr:from>
    <xdr:to>
      <xdr:col>0</xdr:col>
      <xdr:colOff>497205</xdr:colOff>
      <xdr:row>100</xdr:row>
      <xdr:rowOff>247650</xdr:rowOff>
    </xdr:to>
    <xdr:pic>
      <xdr:nvPicPr>
        <xdr:cNvPr id="237" name="Picture 236">
          <a:extLst>
            <a:ext uri="{FF2B5EF4-FFF2-40B4-BE49-F238E27FC236}">
              <a16:creationId xmlns="" xmlns:a16="http://schemas.microsoft.com/office/drawing/2014/main" id="{00000000-0008-0000-0900-0000ED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</xdr:row>
      <xdr:rowOff>47625</xdr:rowOff>
    </xdr:from>
    <xdr:to>
      <xdr:col>0</xdr:col>
      <xdr:colOff>497205</xdr:colOff>
      <xdr:row>100</xdr:row>
      <xdr:rowOff>247650</xdr:rowOff>
    </xdr:to>
    <xdr:pic>
      <xdr:nvPicPr>
        <xdr:cNvPr id="238" name="Picture 237">
          <a:extLst>
            <a:ext uri="{FF2B5EF4-FFF2-40B4-BE49-F238E27FC236}">
              <a16:creationId xmlns="" xmlns:a16="http://schemas.microsoft.com/office/drawing/2014/main" id="{00000000-0008-0000-0900-0000EE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99</xdr:row>
      <xdr:rowOff>47625</xdr:rowOff>
    </xdr:from>
    <xdr:to>
      <xdr:col>0</xdr:col>
      <xdr:colOff>497205</xdr:colOff>
      <xdr:row>100</xdr:row>
      <xdr:rowOff>247650</xdr:rowOff>
    </xdr:to>
    <xdr:pic>
      <xdr:nvPicPr>
        <xdr:cNvPr id="239" name="Picture 238">
          <a:extLst>
            <a:ext uri="{FF2B5EF4-FFF2-40B4-BE49-F238E27FC236}">
              <a16:creationId xmlns="" xmlns:a16="http://schemas.microsoft.com/office/drawing/2014/main" id="{00000000-0008-0000-0900-0000EF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98</xdr:row>
      <xdr:rowOff>76201</xdr:rowOff>
    </xdr:from>
    <xdr:to>
      <xdr:col>0</xdr:col>
      <xdr:colOff>581024</xdr:colOff>
      <xdr:row>101</xdr:row>
      <xdr:rowOff>228601</xdr:rowOff>
    </xdr:to>
    <xdr:pic>
      <xdr:nvPicPr>
        <xdr:cNvPr id="240" name="Picture 239">
          <a:extLst>
            <a:ext uri="{FF2B5EF4-FFF2-40B4-BE49-F238E27FC236}">
              <a16:creationId xmlns="" xmlns:a16="http://schemas.microsoft.com/office/drawing/2014/main" id="{00000000-0008-0000-0900-0000F0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88226"/>
          <a:ext cx="58102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47625</xdr:rowOff>
    </xdr:from>
    <xdr:to>
      <xdr:col>0</xdr:col>
      <xdr:colOff>497205</xdr:colOff>
      <xdr:row>151</xdr:row>
      <xdr:rowOff>9525</xdr:rowOff>
    </xdr:to>
    <xdr:pic>
      <xdr:nvPicPr>
        <xdr:cNvPr id="241" name="Picture 240">
          <a:extLst>
            <a:ext uri="{FF2B5EF4-FFF2-40B4-BE49-F238E27FC236}">
              <a16:creationId xmlns="" xmlns:a16="http://schemas.microsoft.com/office/drawing/2014/main" id="{00000000-0008-0000-0900-0000F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47625</xdr:rowOff>
    </xdr:from>
    <xdr:to>
      <xdr:col>0</xdr:col>
      <xdr:colOff>497205</xdr:colOff>
      <xdr:row>151</xdr:row>
      <xdr:rowOff>9525</xdr:rowOff>
    </xdr:to>
    <xdr:pic>
      <xdr:nvPicPr>
        <xdr:cNvPr id="242" name="Picture 241">
          <a:extLst>
            <a:ext uri="{FF2B5EF4-FFF2-40B4-BE49-F238E27FC236}">
              <a16:creationId xmlns="" xmlns:a16="http://schemas.microsoft.com/office/drawing/2014/main" id="{00000000-0008-0000-0900-0000F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47625</xdr:rowOff>
    </xdr:from>
    <xdr:to>
      <xdr:col>0</xdr:col>
      <xdr:colOff>497205</xdr:colOff>
      <xdr:row>151</xdr:row>
      <xdr:rowOff>9525</xdr:rowOff>
    </xdr:to>
    <xdr:pic>
      <xdr:nvPicPr>
        <xdr:cNvPr id="243" name="Picture 242">
          <a:extLst>
            <a:ext uri="{FF2B5EF4-FFF2-40B4-BE49-F238E27FC236}">
              <a16:creationId xmlns="" xmlns:a16="http://schemas.microsoft.com/office/drawing/2014/main" id="{00000000-0008-0000-0900-0000F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47625</xdr:rowOff>
    </xdr:from>
    <xdr:to>
      <xdr:col>0</xdr:col>
      <xdr:colOff>497205</xdr:colOff>
      <xdr:row>150</xdr:row>
      <xdr:rowOff>247650</xdr:rowOff>
    </xdr:to>
    <xdr:pic>
      <xdr:nvPicPr>
        <xdr:cNvPr id="269" name="Picture 268">
          <a:extLst>
            <a:ext uri="{FF2B5EF4-FFF2-40B4-BE49-F238E27FC236}">
              <a16:creationId xmlns="" xmlns:a16="http://schemas.microsoft.com/office/drawing/2014/main" id="{00000000-0008-0000-0900-00000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47625</xdr:rowOff>
    </xdr:from>
    <xdr:to>
      <xdr:col>0</xdr:col>
      <xdr:colOff>497205</xdr:colOff>
      <xdr:row>150</xdr:row>
      <xdr:rowOff>247650</xdr:rowOff>
    </xdr:to>
    <xdr:pic>
      <xdr:nvPicPr>
        <xdr:cNvPr id="270" name="Picture 269">
          <a:extLst>
            <a:ext uri="{FF2B5EF4-FFF2-40B4-BE49-F238E27FC236}">
              <a16:creationId xmlns="" xmlns:a16="http://schemas.microsoft.com/office/drawing/2014/main" id="{00000000-0008-0000-0900-00000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47625</xdr:rowOff>
    </xdr:from>
    <xdr:to>
      <xdr:col>0</xdr:col>
      <xdr:colOff>497205</xdr:colOff>
      <xdr:row>150</xdr:row>
      <xdr:rowOff>247650</xdr:rowOff>
    </xdr:to>
    <xdr:pic>
      <xdr:nvPicPr>
        <xdr:cNvPr id="271" name="Picture 270">
          <a:extLst>
            <a:ext uri="{FF2B5EF4-FFF2-40B4-BE49-F238E27FC236}">
              <a16:creationId xmlns="" xmlns:a16="http://schemas.microsoft.com/office/drawing/2014/main" id="{00000000-0008-0000-0900-00000F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149</xdr:row>
      <xdr:rowOff>1</xdr:rowOff>
    </xdr:from>
    <xdr:to>
      <xdr:col>0</xdr:col>
      <xdr:colOff>495300</xdr:colOff>
      <xdr:row>152</xdr:row>
      <xdr:rowOff>85726</xdr:rowOff>
    </xdr:to>
    <xdr:pic>
      <xdr:nvPicPr>
        <xdr:cNvPr id="272" name="Picture 271">
          <a:extLst>
            <a:ext uri="{FF2B5EF4-FFF2-40B4-BE49-F238E27FC236}">
              <a16:creationId xmlns="" xmlns:a16="http://schemas.microsoft.com/office/drawing/2014/main" id="{00000000-0008-0000-0900-00001001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497205</xdr:colOff>
      <xdr:row>202</xdr:row>
      <xdr:rowOff>9525</xdr:rowOff>
    </xdr:to>
    <xdr:pic>
      <xdr:nvPicPr>
        <xdr:cNvPr id="273" name="Picture 272">
          <a:extLst>
            <a:ext uri="{FF2B5EF4-FFF2-40B4-BE49-F238E27FC236}">
              <a16:creationId xmlns="" xmlns:a16="http://schemas.microsoft.com/office/drawing/2014/main" id="{00000000-0008-0000-0900-00001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497205</xdr:colOff>
      <xdr:row>202</xdr:row>
      <xdr:rowOff>9525</xdr:rowOff>
    </xdr:to>
    <xdr:pic>
      <xdr:nvPicPr>
        <xdr:cNvPr id="274" name="Picture 273">
          <a:extLst>
            <a:ext uri="{FF2B5EF4-FFF2-40B4-BE49-F238E27FC236}">
              <a16:creationId xmlns="" xmlns:a16="http://schemas.microsoft.com/office/drawing/2014/main" id="{00000000-0008-0000-0900-00001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497205</xdr:colOff>
      <xdr:row>202</xdr:row>
      <xdr:rowOff>9525</xdr:rowOff>
    </xdr:to>
    <xdr:pic>
      <xdr:nvPicPr>
        <xdr:cNvPr id="275" name="Picture 274">
          <a:extLst>
            <a:ext uri="{FF2B5EF4-FFF2-40B4-BE49-F238E27FC236}">
              <a16:creationId xmlns="" xmlns:a16="http://schemas.microsoft.com/office/drawing/2014/main" id="{00000000-0008-0000-0900-00001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497205</xdr:colOff>
      <xdr:row>201</xdr:row>
      <xdr:rowOff>247650</xdr:rowOff>
    </xdr:to>
    <xdr:pic>
      <xdr:nvPicPr>
        <xdr:cNvPr id="301" name="Picture 300">
          <a:extLst>
            <a:ext uri="{FF2B5EF4-FFF2-40B4-BE49-F238E27FC236}">
              <a16:creationId xmlns="" xmlns:a16="http://schemas.microsoft.com/office/drawing/2014/main" id="{00000000-0008-0000-0900-00002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497205</xdr:colOff>
      <xdr:row>201</xdr:row>
      <xdr:rowOff>247650</xdr:rowOff>
    </xdr:to>
    <xdr:pic>
      <xdr:nvPicPr>
        <xdr:cNvPr id="302" name="Picture 301">
          <a:extLst>
            <a:ext uri="{FF2B5EF4-FFF2-40B4-BE49-F238E27FC236}">
              <a16:creationId xmlns="" xmlns:a16="http://schemas.microsoft.com/office/drawing/2014/main" id="{00000000-0008-0000-0900-00002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497205</xdr:colOff>
      <xdr:row>201</xdr:row>
      <xdr:rowOff>247650</xdr:rowOff>
    </xdr:to>
    <xdr:pic>
      <xdr:nvPicPr>
        <xdr:cNvPr id="303" name="Picture 302">
          <a:extLst>
            <a:ext uri="{FF2B5EF4-FFF2-40B4-BE49-F238E27FC236}">
              <a16:creationId xmlns="" xmlns:a16="http://schemas.microsoft.com/office/drawing/2014/main" id="{00000000-0008-0000-0900-00002F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1</xdr:rowOff>
    </xdr:from>
    <xdr:to>
      <xdr:col>0</xdr:col>
      <xdr:colOff>495300</xdr:colOff>
      <xdr:row>203</xdr:row>
      <xdr:rowOff>85726</xdr:rowOff>
    </xdr:to>
    <xdr:pic>
      <xdr:nvPicPr>
        <xdr:cNvPr id="304" name="Picture 303">
          <a:extLst>
            <a:ext uri="{FF2B5EF4-FFF2-40B4-BE49-F238E27FC236}">
              <a16:creationId xmlns="" xmlns:a16="http://schemas.microsoft.com/office/drawing/2014/main" id="{00000000-0008-0000-0900-00003001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251</xdr:row>
      <xdr:rowOff>47625</xdr:rowOff>
    </xdr:from>
    <xdr:to>
      <xdr:col>0</xdr:col>
      <xdr:colOff>497205</xdr:colOff>
      <xdr:row>253</xdr:row>
      <xdr:rowOff>9525</xdr:rowOff>
    </xdr:to>
    <xdr:pic>
      <xdr:nvPicPr>
        <xdr:cNvPr id="305" name="Picture 304">
          <a:extLst>
            <a:ext uri="{FF2B5EF4-FFF2-40B4-BE49-F238E27FC236}">
              <a16:creationId xmlns="" xmlns:a16="http://schemas.microsoft.com/office/drawing/2014/main" id="{00000000-0008-0000-0900-00003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251</xdr:row>
      <xdr:rowOff>47625</xdr:rowOff>
    </xdr:from>
    <xdr:to>
      <xdr:col>0</xdr:col>
      <xdr:colOff>497205</xdr:colOff>
      <xdr:row>253</xdr:row>
      <xdr:rowOff>9525</xdr:rowOff>
    </xdr:to>
    <xdr:pic>
      <xdr:nvPicPr>
        <xdr:cNvPr id="306" name="Picture 305">
          <a:extLst>
            <a:ext uri="{FF2B5EF4-FFF2-40B4-BE49-F238E27FC236}">
              <a16:creationId xmlns="" xmlns:a16="http://schemas.microsoft.com/office/drawing/2014/main" id="{00000000-0008-0000-0900-00003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251</xdr:row>
      <xdr:rowOff>47625</xdr:rowOff>
    </xdr:from>
    <xdr:to>
      <xdr:col>0</xdr:col>
      <xdr:colOff>497205</xdr:colOff>
      <xdr:row>253</xdr:row>
      <xdr:rowOff>9525</xdr:rowOff>
    </xdr:to>
    <xdr:pic>
      <xdr:nvPicPr>
        <xdr:cNvPr id="307" name="Picture 306">
          <a:extLst>
            <a:ext uri="{FF2B5EF4-FFF2-40B4-BE49-F238E27FC236}">
              <a16:creationId xmlns="" xmlns:a16="http://schemas.microsoft.com/office/drawing/2014/main" id="{00000000-0008-0000-0900-00003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251</xdr:row>
      <xdr:rowOff>47625</xdr:rowOff>
    </xdr:from>
    <xdr:to>
      <xdr:col>0</xdr:col>
      <xdr:colOff>497205</xdr:colOff>
      <xdr:row>252</xdr:row>
      <xdr:rowOff>247650</xdr:rowOff>
    </xdr:to>
    <xdr:pic>
      <xdr:nvPicPr>
        <xdr:cNvPr id="333" name="Picture 332">
          <a:extLst>
            <a:ext uri="{FF2B5EF4-FFF2-40B4-BE49-F238E27FC236}">
              <a16:creationId xmlns="" xmlns:a16="http://schemas.microsoft.com/office/drawing/2014/main" id="{00000000-0008-0000-0900-00004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251</xdr:row>
      <xdr:rowOff>47624</xdr:rowOff>
    </xdr:from>
    <xdr:to>
      <xdr:col>0</xdr:col>
      <xdr:colOff>952500</xdr:colOff>
      <xdr:row>254</xdr:row>
      <xdr:rowOff>9524</xdr:rowOff>
    </xdr:to>
    <xdr:pic>
      <xdr:nvPicPr>
        <xdr:cNvPr id="334" name="Picture 333">
          <a:extLst>
            <a:ext uri="{FF2B5EF4-FFF2-40B4-BE49-F238E27FC236}">
              <a16:creationId xmlns="" xmlns:a16="http://schemas.microsoft.com/office/drawing/2014/main" id="{00000000-0008-0000-0900-00004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51177824"/>
          <a:ext cx="952500" cy="6953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301</xdr:row>
      <xdr:rowOff>47625</xdr:rowOff>
    </xdr:from>
    <xdr:to>
      <xdr:col>0</xdr:col>
      <xdr:colOff>497205</xdr:colOff>
      <xdr:row>303</xdr:row>
      <xdr:rowOff>9525</xdr:rowOff>
    </xdr:to>
    <xdr:pic>
      <xdr:nvPicPr>
        <xdr:cNvPr id="337" name="Picture 336">
          <a:extLst>
            <a:ext uri="{FF2B5EF4-FFF2-40B4-BE49-F238E27FC236}">
              <a16:creationId xmlns="" xmlns:a16="http://schemas.microsoft.com/office/drawing/2014/main" id="{00000000-0008-0000-0900-00005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301</xdr:row>
      <xdr:rowOff>47625</xdr:rowOff>
    </xdr:from>
    <xdr:to>
      <xdr:col>0</xdr:col>
      <xdr:colOff>497205</xdr:colOff>
      <xdr:row>303</xdr:row>
      <xdr:rowOff>9525</xdr:rowOff>
    </xdr:to>
    <xdr:pic>
      <xdr:nvPicPr>
        <xdr:cNvPr id="338" name="Picture 337">
          <a:extLst>
            <a:ext uri="{FF2B5EF4-FFF2-40B4-BE49-F238E27FC236}">
              <a16:creationId xmlns="" xmlns:a16="http://schemas.microsoft.com/office/drawing/2014/main" id="{00000000-0008-0000-0900-00005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301</xdr:row>
      <xdr:rowOff>47625</xdr:rowOff>
    </xdr:from>
    <xdr:to>
      <xdr:col>0</xdr:col>
      <xdr:colOff>497205</xdr:colOff>
      <xdr:row>303</xdr:row>
      <xdr:rowOff>9525</xdr:rowOff>
    </xdr:to>
    <xdr:pic>
      <xdr:nvPicPr>
        <xdr:cNvPr id="339" name="Picture 338">
          <a:extLst>
            <a:ext uri="{FF2B5EF4-FFF2-40B4-BE49-F238E27FC236}">
              <a16:creationId xmlns="" xmlns:a16="http://schemas.microsoft.com/office/drawing/2014/main" id="{00000000-0008-0000-0900-00005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301</xdr:row>
      <xdr:rowOff>47625</xdr:rowOff>
    </xdr:from>
    <xdr:to>
      <xdr:col>0</xdr:col>
      <xdr:colOff>497205</xdr:colOff>
      <xdr:row>302</xdr:row>
      <xdr:rowOff>247650</xdr:rowOff>
    </xdr:to>
    <xdr:pic>
      <xdr:nvPicPr>
        <xdr:cNvPr id="365" name="Picture 364">
          <a:extLst>
            <a:ext uri="{FF2B5EF4-FFF2-40B4-BE49-F238E27FC236}">
              <a16:creationId xmlns="" xmlns:a16="http://schemas.microsoft.com/office/drawing/2014/main" id="{00000000-0008-0000-0900-00006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301</xdr:row>
      <xdr:rowOff>47624</xdr:rowOff>
    </xdr:from>
    <xdr:to>
      <xdr:col>0</xdr:col>
      <xdr:colOff>914400</xdr:colOff>
      <xdr:row>304</xdr:row>
      <xdr:rowOff>9524</xdr:rowOff>
    </xdr:to>
    <xdr:pic>
      <xdr:nvPicPr>
        <xdr:cNvPr id="366" name="Picture 365">
          <a:extLst>
            <a:ext uri="{FF2B5EF4-FFF2-40B4-BE49-F238E27FC236}">
              <a16:creationId xmlns="" xmlns:a16="http://schemas.microsoft.com/office/drawing/2014/main" id="{00000000-0008-0000-0900-00006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398149"/>
          <a:ext cx="914400" cy="6953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47625</xdr:rowOff>
    </xdr:from>
    <xdr:to>
      <xdr:col>0</xdr:col>
      <xdr:colOff>497205</xdr:colOff>
      <xdr:row>354</xdr:row>
      <xdr:rowOff>9525</xdr:rowOff>
    </xdr:to>
    <xdr:pic>
      <xdr:nvPicPr>
        <xdr:cNvPr id="369" name="Picture 368">
          <a:extLst>
            <a:ext uri="{FF2B5EF4-FFF2-40B4-BE49-F238E27FC236}">
              <a16:creationId xmlns="" xmlns:a16="http://schemas.microsoft.com/office/drawing/2014/main" id="{00000000-0008-0000-0900-00007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47625</xdr:rowOff>
    </xdr:from>
    <xdr:to>
      <xdr:col>0</xdr:col>
      <xdr:colOff>497205</xdr:colOff>
      <xdr:row>354</xdr:row>
      <xdr:rowOff>9525</xdr:rowOff>
    </xdr:to>
    <xdr:pic>
      <xdr:nvPicPr>
        <xdr:cNvPr id="370" name="Picture 369">
          <a:extLst>
            <a:ext uri="{FF2B5EF4-FFF2-40B4-BE49-F238E27FC236}">
              <a16:creationId xmlns="" xmlns:a16="http://schemas.microsoft.com/office/drawing/2014/main" id="{00000000-0008-0000-0900-00007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47625</xdr:rowOff>
    </xdr:from>
    <xdr:to>
      <xdr:col>0</xdr:col>
      <xdr:colOff>497205</xdr:colOff>
      <xdr:row>354</xdr:row>
      <xdr:rowOff>9525</xdr:rowOff>
    </xdr:to>
    <xdr:pic>
      <xdr:nvPicPr>
        <xdr:cNvPr id="371" name="Picture 370">
          <a:extLst>
            <a:ext uri="{FF2B5EF4-FFF2-40B4-BE49-F238E27FC236}">
              <a16:creationId xmlns="" xmlns:a16="http://schemas.microsoft.com/office/drawing/2014/main" id="{00000000-0008-0000-0900-00007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47625</xdr:rowOff>
    </xdr:from>
    <xdr:to>
      <xdr:col>0</xdr:col>
      <xdr:colOff>497205</xdr:colOff>
      <xdr:row>353</xdr:row>
      <xdr:rowOff>247650</xdr:rowOff>
    </xdr:to>
    <xdr:pic>
      <xdr:nvPicPr>
        <xdr:cNvPr id="397" name="Picture 396">
          <a:extLst>
            <a:ext uri="{FF2B5EF4-FFF2-40B4-BE49-F238E27FC236}">
              <a16:creationId xmlns="" xmlns:a16="http://schemas.microsoft.com/office/drawing/2014/main" id="{00000000-0008-0000-0900-00008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47625</xdr:rowOff>
    </xdr:from>
    <xdr:to>
      <xdr:col>0</xdr:col>
      <xdr:colOff>497205</xdr:colOff>
      <xdr:row>353</xdr:row>
      <xdr:rowOff>247650</xdr:rowOff>
    </xdr:to>
    <xdr:pic>
      <xdr:nvPicPr>
        <xdr:cNvPr id="398" name="Picture 397">
          <a:extLst>
            <a:ext uri="{FF2B5EF4-FFF2-40B4-BE49-F238E27FC236}">
              <a16:creationId xmlns="" xmlns:a16="http://schemas.microsoft.com/office/drawing/2014/main" id="{00000000-0008-0000-0900-00008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47625</xdr:rowOff>
    </xdr:from>
    <xdr:to>
      <xdr:col>0</xdr:col>
      <xdr:colOff>497205</xdr:colOff>
      <xdr:row>353</xdr:row>
      <xdr:rowOff>247650</xdr:rowOff>
    </xdr:to>
    <xdr:pic>
      <xdr:nvPicPr>
        <xdr:cNvPr id="399" name="Picture 398">
          <a:extLst>
            <a:ext uri="{FF2B5EF4-FFF2-40B4-BE49-F238E27FC236}">
              <a16:creationId xmlns="" xmlns:a16="http://schemas.microsoft.com/office/drawing/2014/main" id="{00000000-0008-0000-0900-00008F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352</xdr:row>
      <xdr:rowOff>1</xdr:rowOff>
    </xdr:from>
    <xdr:to>
      <xdr:col>0</xdr:col>
      <xdr:colOff>866774</xdr:colOff>
      <xdr:row>355</xdr:row>
      <xdr:rowOff>85726</xdr:rowOff>
    </xdr:to>
    <xdr:pic>
      <xdr:nvPicPr>
        <xdr:cNvPr id="400" name="Picture 399">
          <a:extLst>
            <a:ext uri="{FF2B5EF4-FFF2-40B4-BE49-F238E27FC236}">
              <a16:creationId xmlns="" xmlns:a16="http://schemas.microsoft.com/office/drawing/2014/main" id="{00000000-0008-0000-0900-00009001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761351"/>
          <a:ext cx="8667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47625</xdr:rowOff>
    </xdr:from>
    <xdr:to>
      <xdr:col>0</xdr:col>
      <xdr:colOff>497205</xdr:colOff>
      <xdr:row>405</xdr:row>
      <xdr:rowOff>9525</xdr:rowOff>
    </xdr:to>
    <xdr:pic>
      <xdr:nvPicPr>
        <xdr:cNvPr id="401" name="Picture 400">
          <a:extLst>
            <a:ext uri="{FF2B5EF4-FFF2-40B4-BE49-F238E27FC236}">
              <a16:creationId xmlns="" xmlns:a16="http://schemas.microsoft.com/office/drawing/2014/main" id="{00000000-0008-0000-0900-00009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47625</xdr:rowOff>
    </xdr:from>
    <xdr:to>
      <xdr:col>0</xdr:col>
      <xdr:colOff>497205</xdr:colOff>
      <xdr:row>405</xdr:row>
      <xdr:rowOff>9525</xdr:rowOff>
    </xdr:to>
    <xdr:pic>
      <xdr:nvPicPr>
        <xdr:cNvPr id="402" name="Picture 401">
          <a:extLst>
            <a:ext uri="{FF2B5EF4-FFF2-40B4-BE49-F238E27FC236}">
              <a16:creationId xmlns="" xmlns:a16="http://schemas.microsoft.com/office/drawing/2014/main" id="{00000000-0008-0000-0900-00009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47625</xdr:rowOff>
    </xdr:from>
    <xdr:to>
      <xdr:col>0</xdr:col>
      <xdr:colOff>497205</xdr:colOff>
      <xdr:row>405</xdr:row>
      <xdr:rowOff>9525</xdr:rowOff>
    </xdr:to>
    <xdr:pic>
      <xdr:nvPicPr>
        <xdr:cNvPr id="403" name="Picture 402">
          <a:extLst>
            <a:ext uri="{FF2B5EF4-FFF2-40B4-BE49-F238E27FC236}">
              <a16:creationId xmlns="" xmlns:a16="http://schemas.microsoft.com/office/drawing/2014/main" id="{00000000-0008-0000-0900-00009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47625</xdr:rowOff>
    </xdr:from>
    <xdr:to>
      <xdr:col>0</xdr:col>
      <xdr:colOff>497205</xdr:colOff>
      <xdr:row>404</xdr:row>
      <xdr:rowOff>247650</xdr:rowOff>
    </xdr:to>
    <xdr:pic>
      <xdr:nvPicPr>
        <xdr:cNvPr id="429" name="Picture 428">
          <a:extLst>
            <a:ext uri="{FF2B5EF4-FFF2-40B4-BE49-F238E27FC236}">
              <a16:creationId xmlns="" xmlns:a16="http://schemas.microsoft.com/office/drawing/2014/main" id="{00000000-0008-0000-0900-0000A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47625</xdr:rowOff>
    </xdr:from>
    <xdr:to>
      <xdr:col>0</xdr:col>
      <xdr:colOff>497205</xdr:colOff>
      <xdr:row>404</xdr:row>
      <xdr:rowOff>247650</xdr:rowOff>
    </xdr:to>
    <xdr:pic>
      <xdr:nvPicPr>
        <xdr:cNvPr id="430" name="Picture 429">
          <a:extLst>
            <a:ext uri="{FF2B5EF4-FFF2-40B4-BE49-F238E27FC236}">
              <a16:creationId xmlns="" xmlns:a16="http://schemas.microsoft.com/office/drawing/2014/main" id="{00000000-0008-0000-0900-0000A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47625</xdr:rowOff>
    </xdr:from>
    <xdr:to>
      <xdr:col>0</xdr:col>
      <xdr:colOff>497205</xdr:colOff>
      <xdr:row>404</xdr:row>
      <xdr:rowOff>247650</xdr:rowOff>
    </xdr:to>
    <xdr:pic>
      <xdr:nvPicPr>
        <xdr:cNvPr id="431" name="Picture 430">
          <a:extLst>
            <a:ext uri="{FF2B5EF4-FFF2-40B4-BE49-F238E27FC236}">
              <a16:creationId xmlns="" xmlns:a16="http://schemas.microsoft.com/office/drawing/2014/main" id="{00000000-0008-0000-0900-0000AF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403</xdr:row>
      <xdr:rowOff>1</xdr:rowOff>
    </xdr:from>
    <xdr:to>
      <xdr:col>0</xdr:col>
      <xdr:colOff>895350</xdr:colOff>
      <xdr:row>406</xdr:row>
      <xdr:rowOff>85726</xdr:rowOff>
    </xdr:to>
    <xdr:pic>
      <xdr:nvPicPr>
        <xdr:cNvPr id="432" name="Picture 431">
          <a:extLst>
            <a:ext uri="{FF2B5EF4-FFF2-40B4-BE49-F238E27FC236}">
              <a16:creationId xmlns="" xmlns:a16="http://schemas.microsoft.com/office/drawing/2014/main" id="{00000000-0008-0000-0900-0000B001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172176"/>
          <a:ext cx="89535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47625</xdr:rowOff>
    </xdr:from>
    <xdr:to>
      <xdr:col>0</xdr:col>
      <xdr:colOff>497205</xdr:colOff>
      <xdr:row>454</xdr:row>
      <xdr:rowOff>9525</xdr:rowOff>
    </xdr:to>
    <xdr:pic>
      <xdr:nvPicPr>
        <xdr:cNvPr id="433" name="Picture 432">
          <a:extLst>
            <a:ext uri="{FF2B5EF4-FFF2-40B4-BE49-F238E27FC236}">
              <a16:creationId xmlns="" xmlns:a16="http://schemas.microsoft.com/office/drawing/2014/main" id="{00000000-0008-0000-0900-0000B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47625</xdr:rowOff>
    </xdr:from>
    <xdr:to>
      <xdr:col>0</xdr:col>
      <xdr:colOff>497205</xdr:colOff>
      <xdr:row>454</xdr:row>
      <xdr:rowOff>9525</xdr:rowOff>
    </xdr:to>
    <xdr:pic>
      <xdr:nvPicPr>
        <xdr:cNvPr id="434" name="Picture 433">
          <a:extLst>
            <a:ext uri="{FF2B5EF4-FFF2-40B4-BE49-F238E27FC236}">
              <a16:creationId xmlns="" xmlns:a16="http://schemas.microsoft.com/office/drawing/2014/main" id="{00000000-0008-0000-0900-0000B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47625</xdr:rowOff>
    </xdr:from>
    <xdr:to>
      <xdr:col>0</xdr:col>
      <xdr:colOff>497205</xdr:colOff>
      <xdr:row>454</xdr:row>
      <xdr:rowOff>9525</xdr:rowOff>
    </xdr:to>
    <xdr:pic>
      <xdr:nvPicPr>
        <xdr:cNvPr id="435" name="Picture 434">
          <a:extLst>
            <a:ext uri="{FF2B5EF4-FFF2-40B4-BE49-F238E27FC236}">
              <a16:creationId xmlns="" xmlns:a16="http://schemas.microsoft.com/office/drawing/2014/main" id="{00000000-0008-0000-0900-0000B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36" name="Picture 435">
          <a:extLst>
            <a:ext uri="{FF2B5EF4-FFF2-40B4-BE49-F238E27FC236}">
              <a16:creationId xmlns="" xmlns:a16="http://schemas.microsoft.com/office/drawing/2014/main" id="{00000000-0008-0000-0900-0000B4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37" name="Picture 436">
          <a:extLst>
            <a:ext uri="{FF2B5EF4-FFF2-40B4-BE49-F238E27FC236}">
              <a16:creationId xmlns="" xmlns:a16="http://schemas.microsoft.com/office/drawing/2014/main" id="{00000000-0008-0000-0900-0000B5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38" name="Picture 437">
          <a:extLst>
            <a:ext uri="{FF2B5EF4-FFF2-40B4-BE49-F238E27FC236}">
              <a16:creationId xmlns="" xmlns:a16="http://schemas.microsoft.com/office/drawing/2014/main" id="{00000000-0008-0000-0900-0000B6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39" name="Picture 438">
          <a:extLst>
            <a:ext uri="{FF2B5EF4-FFF2-40B4-BE49-F238E27FC236}">
              <a16:creationId xmlns="" xmlns:a16="http://schemas.microsoft.com/office/drawing/2014/main" id="{00000000-0008-0000-0900-0000B7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0" name="Picture 439">
          <a:extLst>
            <a:ext uri="{FF2B5EF4-FFF2-40B4-BE49-F238E27FC236}">
              <a16:creationId xmlns="" xmlns:a16="http://schemas.microsoft.com/office/drawing/2014/main" id="{00000000-0008-0000-0900-0000B8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1" name="Picture 440">
          <a:extLst>
            <a:ext uri="{FF2B5EF4-FFF2-40B4-BE49-F238E27FC236}">
              <a16:creationId xmlns="" xmlns:a16="http://schemas.microsoft.com/office/drawing/2014/main" id="{00000000-0008-0000-0900-0000B9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2" name="Picture 441">
          <a:extLst>
            <a:ext uri="{FF2B5EF4-FFF2-40B4-BE49-F238E27FC236}">
              <a16:creationId xmlns="" xmlns:a16="http://schemas.microsoft.com/office/drawing/2014/main" id="{00000000-0008-0000-0900-0000BA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3" name="Picture 442">
          <a:extLst>
            <a:ext uri="{FF2B5EF4-FFF2-40B4-BE49-F238E27FC236}">
              <a16:creationId xmlns="" xmlns:a16="http://schemas.microsoft.com/office/drawing/2014/main" id="{00000000-0008-0000-0900-0000BB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4" name="Picture 443">
          <a:extLst>
            <a:ext uri="{FF2B5EF4-FFF2-40B4-BE49-F238E27FC236}">
              <a16:creationId xmlns="" xmlns:a16="http://schemas.microsoft.com/office/drawing/2014/main" id="{00000000-0008-0000-0900-0000BC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5" name="Picture 444">
          <a:extLst>
            <a:ext uri="{FF2B5EF4-FFF2-40B4-BE49-F238E27FC236}">
              <a16:creationId xmlns="" xmlns:a16="http://schemas.microsoft.com/office/drawing/2014/main" id="{00000000-0008-0000-0900-0000BD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6" name="Picture 445">
          <a:extLst>
            <a:ext uri="{FF2B5EF4-FFF2-40B4-BE49-F238E27FC236}">
              <a16:creationId xmlns="" xmlns:a16="http://schemas.microsoft.com/office/drawing/2014/main" id="{00000000-0008-0000-0900-0000BE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7" name="Picture 446">
          <a:extLst>
            <a:ext uri="{FF2B5EF4-FFF2-40B4-BE49-F238E27FC236}">
              <a16:creationId xmlns="" xmlns:a16="http://schemas.microsoft.com/office/drawing/2014/main" id="{00000000-0008-0000-0900-0000BF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8" name="Picture 447">
          <a:extLst>
            <a:ext uri="{FF2B5EF4-FFF2-40B4-BE49-F238E27FC236}">
              <a16:creationId xmlns="" xmlns:a16="http://schemas.microsoft.com/office/drawing/2014/main" id="{00000000-0008-0000-0900-0000C0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49" name="Picture 448">
          <a:extLst>
            <a:ext uri="{FF2B5EF4-FFF2-40B4-BE49-F238E27FC236}">
              <a16:creationId xmlns="" xmlns:a16="http://schemas.microsoft.com/office/drawing/2014/main" id="{00000000-0008-0000-0900-0000C1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50" name="Picture 449">
          <a:extLst>
            <a:ext uri="{FF2B5EF4-FFF2-40B4-BE49-F238E27FC236}">
              <a16:creationId xmlns="" xmlns:a16="http://schemas.microsoft.com/office/drawing/2014/main" id="{00000000-0008-0000-0900-0000C2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51" name="Picture 450">
          <a:extLst>
            <a:ext uri="{FF2B5EF4-FFF2-40B4-BE49-F238E27FC236}">
              <a16:creationId xmlns="" xmlns:a16="http://schemas.microsoft.com/office/drawing/2014/main" id="{00000000-0008-0000-0900-0000C3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76200</xdr:rowOff>
    </xdr:to>
    <xdr:pic>
      <xdr:nvPicPr>
        <xdr:cNvPr id="452" name="Picture 451">
          <a:extLst>
            <a:ext uri="{FF2B5EF4-FFF2-40B4-BE49-F238E27FC236}">
              <a16:creationId xmlns="" xmlns:a16="http://schemas.microsoft.com/office/drawing/2014/main" id="{00000000-0008-0000-0900-0000C4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3" name="Picture 452">
          <a:extLst>
            <a:ext uri="{FF2B5EF4-FFF2-40B4-BE49-F238E27FC236}">
              <a16:creationId xmlns="" xmlns:a16="http://schemas.microsoft.com/office/drawing/2014/main" id="{00000000-0008-0000-0900-0000C5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4" name="Picture 453">
          <a:extLst>
            <a:ext uri="{FF2B5EF4-FFF2-40B4-BE49-F238E27FC236}">
              <a16:creationId xmlns="" xmlns:a16="http://schemas.microsoft.com/office/drawing/2014/main" id="{00000000-0008-0000-0900-0000C6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5" name="Picture 454">
          <a:extLst>
            <a:ext uri="{FF2B5EF4-FFF2-40B4-BE49-F238E27FC236}">
              <a16:creationId xmlns="" xmlns:a16="http://schemas.microsoft.com/office/drawing/2014/main" id="{00000000-0008-0000-0900-0000C7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6" name="Picture 455">
          <a:extLst>
            <a:ext uri="{FF2B5EF4-FFF2-40B4-BE49-F238E27FC236}">
              <a16:creationId xmlns="" xmlns:a16="http://schemas.microsoft.com/office/drawing/2014/main" id="{00000000-0008-0000-0900-0000C8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7" name="Picture 456">
          <a:extLst>
            <a:ext uri="{FF2B5EF4-FFF2-40B4-BE49-F238E27FC236}">
              <a16:creationId xmlns="" xmlns:a16="http://schemas.microsoft.com/office/drawing/2014/main" id="{00000000-0008-0000-0900-0000C9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8" name="Picture 457">
          <a:extLst>
            <a:ext uri="{FF2B5EF4-FFF2-40B4-BE49-F238E27FC236}">
              <a16:creationId xmlns="" xmlns:a16="http://schemas.microsoft.com/office/drawing/2014/main" id="{00000000-0008-0000-0900-0000CA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477</xdr:row>
      <xdr:rowOff>0</xdr:rowOff>
    </xdr:from>
    <xdr:to>
      <xdr:col>0</xdr:col>
      <xdr:colOff>497205</xdr:colOff>
      <xdr:row>479</xdr:row>
      <xdr:rowOff>19050</xdr:rowOff>
    </xdr:to>
    <xdr:pic>
      <xdr:nvPicPr>
        <xdr:cNvPr id="459" name="Picture 458">
          <a:extLst>
            <a:ext uri="{FF2B5EF4-FFF2-40B4-BE49-F238E27FC236}">
              <a16:creationId xmlns="" xmlns:a16="http://schemas.microsoft.com/office/drawing/2014/main" id="{00000000-0008-0000-0900-0000CB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47625</xdr:rowOff>
    </xdr:from>
    <xdr:to>
      <xdr:col>0</xdr:col>
      <xdr:colOff>497205</xdr:colOff>
      <xdr:row>453</xdr:row>
      <xdr:rowOff>247650</xdr:rowOff>
    </xdr:to>
    <xdr:pic>
      <xdr:nvPicPr>
        <xdr:cNvPr id="461" name="Picture 460">
          <a:extLst>
            <a:ext uri="{FF2B5EF4-FFF2-40B4-BE49-F238E27FC236}">
              <a16:creationId xmlns="" xmlns:a16="http://schemas.microsoft.com/office/drawing/2014/main" id="{00000000-0008-0000-0900-0000C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47625</xdr:rowOff>
    </xdr:from>
    <xdr:to>
      <xdr:col>0</xdr:col>
      <xdr:colOff>497205</xdr:colOff>
      <xdr:row>453</xdr:row>
      <xdr:rowOff>247650</xdr:rowOff>
    </xdr:to>
    <xdr:pic>
      <xdr:nvPicPr>
        <xdr:cNvPr id="462" name="Picture 461">
          <a:extLst>
            <a:ext uri="{FF2B5EF4-FFF2-40B4-BE49-F238E27FC236}">
              <a16:creationId xmlns="" xmlns:a16="http://schemas.microsoft.com/office/drawing/2014/main" id="{00000000-0008-0000-0900-0000C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47625</xdr:rowOff>
    </xdr:from>
    <xdr:to>
      <xdr:col>0</xdr:col>
      <xdr:colOff>497205</xdr:colOff>
      <xdr:row>453</xdr:row>
      <xdr:rowOff>247650</xdr:rowOff>
    </xdr:to>
    <xdr:pic>
      <xdr:nvPicPr>
        <xdr:cNvPr id="463" name="Picture 462">
          <a:extLst>
            <a:ext uri="{FF2B5EF4-FFF2-40B4-BE49-F238E27FC236}">
              <a16:creationId xmlns="" xmlns:a16="http://schemas.microsoft.com/office/drawing/2014/main" id="{00000000-0008-0000-0900-0000CF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452</xdr:row>
      <xdr:rowOff>1</xdr:rowOff>
    </xdr:from>
    <xdr:to>
      <xdr:col>0</xdr:col>
      <xdr:colOff>819150</xdr:colOff>
      <xdr:row>455</xdr:row>
      <xdr:rowOff>85726</xdr:rowOff>
    </xdr:to>
    <xdr:pic>
      <xdr:nvPicPr>
        <xdr:cNvPr id="464" name="Picture 463">
          <a:extLst>
            <a:ext uri="{FF2B5EF4-FFF2-40B4-BE49-F238E27FC236}">
              <a16:creationId xmlns="" xmlns:a16="http://schemas.microsoft.com/office/drawing/2014/main" id="{00000000-0008-0000-0900-0000D001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92230576"/>
          <a:ext cx="81915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47625</xdr:rowOff>
    </xdr:from>
    <xdr:to>
      <xdr:col>0</xdr:col>
      <xdr:colOff>497205</xdr:colOff>
      <xdr:row>503</xdr:row>
      <xdr:rowOff>9525</xdr:rowOff>
    </xdr:to>
    <xdr:pic>
      <xdr:nvPicPr>
        <xdr:cNvPr id="465" name="Picture 464">
          <a:extLst>
            <a:ext uri="{FF2B5EF4-FFF2-40B4-BE49-F238E27FC236}">
              <a16:creationId xmlns="" xmlns:a16="http://schemas.microsoft.com/office/drawing/2014/main" id="{00000000-0008-0000-0900-0000D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47625</xdr:rowOff>
    </xdr:from>
    <xdr:to>
      <xdr:col>0</xdr:col>
      <xdr:colOff>497205</xdr:colOff>
      <xdr:row>503</xdr:row>
      <xdr:rowOff>9525</xdr:rowOff>
    </xdr:to>
    <xdr:pic>
      <xdr:nvPicPr>
        <xdr:cNvPr id="466" name="Picture 465">
          <a:extLst>
            <a:ext uri="{FF2B5EF4-FFF2-40B4-BE49-F238E27FC236}">
              <a16:creationId xmlns="" xmlns:a16="http://schemas.microsoft.com/office/drawing/2014/main" id="{00000000-0008-0000-0900-0000D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47625</xdr:rowOff>
    </xdr:from>
    <xdr:to>
      <xdr:col>0</xdr:col>
      <xdr:colOff>497205</xdr:colOff>
      <xdr:row>503</xdr:row>
      <xdr:rowOff>9525</xdr:rowOff>
    </xdr:to>
    <xdr:pic>
      <xdr:nvPicPr>
        <xdr:cNvPr id="467" name="Picture 466">
          <a:extLst>
            <a:ext uri="{FF2B5EF4-FFF2-40B4-BE49-F238E27FC236}">
              <a16:creationId xmlns="" xmlns:a16="http://schemas.microsoft.com/office/drawing/2014/main" id="{00000000-0008-0000-0900-0000D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47625</xdr:rowOff>
    </xdr:from>
    <xdr:to>
      <xdr:col>0</xdr:col>
      <xdr:colOff>497205</xdr:colOff>
      <xdr:row>502</xdr:row>
      <xdr:rowOff>247650</xdr:rowOff>
    </xdr:to>
    <xdr:pic>
      <xdr:nvPicPr>
        <xdr:cNvPr id="493" name="Picture 492">
          <a:extLst>
            <a:ext uri="{FF2B5EF4-FFF2-40B4-BE49-F238E27FC236}">
              <a16:creationId xmlns="" xmlns:a16="http://schemas.microsoft.com/office/drawing/2014/main" id="{00000000-0008-0000-0900-0000ED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47625</xdr:rowOff>
    </xdr:from>
    <xdr:to>
      <xdr:col>0</xdr:col>
      <xdr:colOff>497205</xdr:colOff>
      <xdr:row>502</xdr:row>
      <xdr:rowOff>247650</xdr:rowOff>
    </xdr:to>
    <xdr:pic>
      <xdr:nvPicPr>
        <xdr:cNvPr id="494" name="Picture 493">
          <a:extLst>
            <a:ext uri="{FF2B5EF4-FFF2-40B4-BE49-F238E27FC236}">
              <a16:creationId xmlns="" xmlns:a16="http://schemas.microsoft.com/office/drawing/2014/main" id="{00000000-0008-0000-0900-0000EE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47625</xdr:rowOff>
    </xdr:from>
    <xdr:to>
      <xdr:col>0</xdr:col>
      <xdr:colOff>497205</xdr:colOff>
      <xdr:row>502</xdr:row>
      <xdr:rowOff>247650</xdr:rowOff>
    </xdr:to>
    <xdr:pic>
      <xdr:nvPicPr>
        <xdr:cNvPr id="495" name="Picture 494">
          <a:extLst>
            <a:ext uri="{FF2B5EF4-FFF2-40B4-BE49-F238E27FC236}">
              <a16:creationId xmlns="" xmlns:a16="http://schemas.microsoft.com/office/drawing/2014/main" id="{00000000-0008-0000-0900-0000EF01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501</xdr:row>
      <xdr:rowOff>1</xdr:rowOff>
    </xdr:from>
    <xdr:to>
      <xdr:col>0</xdr:col>
      <xdr:colOff>847724</xdr:colOff>
      <xdr:row>504</xdr:row>
      <xdr:rowOff>85726</xdr:rowOff>
    </xdr:to>
    <xdr:pic>
      <xdr:nvPicPr>
        <xdr:cNvPr id="496" name="Picture 495">
          <a:extLst>
            <a:ext uri="{FF2B5EF4-FFF2-40B4-BE49-F238E27FC236}">
              <a16:creationId xmlns="" xmlns:a16="http://schemas.microsoft.com/office/drawing/2014/main" id="{00000000-0008-0000-0900-0000F001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260401"/>
          <a:ext cx="84772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47625</xdr:rowOff>
    </xdr:from>
    <xdr:to>
      <xdr:col>0</xdr:col>
      <xdr:colOff>497205</xdr:colOff>
      <xdr:row>553</xdr:row>
      <xdr:rowOff>9525</xdr:rowOff>
    </xdr:to>
    <xdr:pic>
      <xdr:nvPicPr>
        <xdr:cNvPr id="497" name="Picture 496">
          <a:extLst>
            <a:ext uri="{FF2B5EF4-FFF2-40B4-BE49-F238E27FC236}">
              <a16:creationId xmlns="" xmlns:a16="http://schemas.microsoft.com/office/drawing/2014/main" id="{00000000-0008-0000-0900-0000F1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47625</xdr:rowOff>
    </xdr:from>
    <xdr:to>
      <xdr:col>0</xdr:col>
      <xdr:colOff>497205</xdr:colOff>
      <xdr:row>553</xdr:row>
      <xdr:rowOff>9525</xdr:rowOff>
    </xdr:to>
    <xdr:pic>
      <xdr:nvPicPr>
        <xdr:cNvPr id="498" name="Picture 497">
          <a:extLst>
            <a:ext uri="{FF2B5EF4-FFF2-40B4-BE49-F238E27FC236}">
              <a16:creationId xmlns="" xmlns:a16="http://schemas.microsoft.com/office/drawing/2014/main" id="{00000000-0008-0000-0900-0000F2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47625</xdr:rowOff>
    </xdr:from>
    <xdr:to>
      <xdr:col>0</xdr:col>
      <xdr:colOff>497205</xdr:colOff>
      <xdr:row>553</xdr:row>
      <xdr:rowOff>9525</xdr:rowOff>
    </xdr:to>
    <xdr:pic>
      <xdr:nvPicPr>
        <xdr:cNvPr id="499" name="Picture 498">
          <a:extLst>
            <a:ext uri="{FF2B5EF4-FFF2-40B4-BE49-F238E27FC236}">
              <a16:creationId xmlns="" xmlns:a16="http://schemas.microsoft.com/office/drawing/2014/main" id="{00000000-0008-0000-0900-0000F3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0" name="Picture 499">
          <a:extLst>
            <a:ext uri="{FF2B5EF4-FFF2-40B4-BE49-F238E27FC236}">
              <a16:creationId xmlns="" xmlns:a16="http://schemas.microsoft.com/office/drawing/2014/main" id="{00000000-0008-0000-0900-0000F4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1" name="Picture 500">
          <a:extLst>
            <a:ext uri="{FF2B5EF4-FFF2-40B4-BE49-F238E27FC236}">
              <a16:creationId xmlns="" xmlns:a16="http://schemas.microsoft.com/office/drawing/2014/main" id="{00000000-0008-0000-0900-0000F5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2" name="Picture 501">
          <a:extLst>
            <a:ext uri="{FF2B5EF4-FFF2-40B4-BE49-F238E27FC236}">
              <a16:creationId xmlns="" xmlns:a16="http://schemas.microsoft.com/office/drawing/2014/main" id="{00000000-0008-0000-0900-0000F6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3" name="Picture 502">
          <a:extLst>
            <a:ext uri="{FF2B5EF4-FFF2-40B4-BE49-F238E27FC236}">
              <a16:creationId xmlns="" xmlns:a16="http://schemas.microsoft.com/office/drawing/2014/main" id="{00000000-0008-0000-0900-0000F7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4" name="Picture 503">
          <a:extLst>
            <a:ext uri="{FF2B5EF4-FFF2-40B4-BE49-F238E27FC236}">
              <a16:creationId xmlns="" xmlns:a16="http://schemas.microsoft.com/office/drawing/2014/main" id="{00000000-0008-0000-0900-0000F8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5" name="Picture 504">
          <a:extLst>
            <a:ext uri="{FF2B5EF4-FFF2-40B4-BE49-F238E27FC236}">
              <a16:creationId xmlns="" xmlns:a16="http://schemas.microsoft.com/office/drawing/2014/main" id="{00000000-0008-0000-0900-0000F9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6" name="Picture 505">
          <a:extLst>
            <a:ext uri="{FF2B5EF4-FFF2-40B4-BE49-F238E27FC236}">
              <a16:creationId xmlns="" xmlns:a16="http://schemas.microsoft.com/office/drawing/2014/main" id="{00000000-0008-0000-0900-0000FA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7" name="Picture 506">
          <a:extLst>
            <a:ext uri="{FF2B5EF4-FFF2-40B4-BE49-F238E27FC236}">
              <a16:creationId xmlns="" xmlns:a16="http://schemas.microsoft.com/office/drawing/2014/main" id="{00000000-0008-0000-0900-0000FB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8" name="Picture 507">
          <a:extLst>
            <a:ext uri="{FF2B5EF4-FFF2-40B4-BE49-F238E27FC236}">
              <a16:creationId xmlns="" xmlns:a16="http://schemas.microsoft.com/office/drawing/2014/main" id="{00000000-0008-0000-0900-0000FC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09" name="Picture 508">
          <a:extLst>
            <a:ext uri="{FF2B5EF4-FFF2-40B4-BE49-F238E27FC236}">
              <a16:creationId xmlns="" xmlns:a16="http://schemas.microsoft.com/office/drawing/2014/main" id="{00000000-0008-0000-0900-0000FD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0" name="Picture 509">
          <a:extLst>
            <a:ext uri="{FF2B5EF4-FFF2-40B4-BE49-F238E27FC236}">
              <a16:creationId xmlns="" xmlns:a16="http://schemas.microsoft.com/office/drawing/2014/main" id="{00000000-0008-0000-0900-0000FE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1" name="Picture 510">
          <a:extLst>
            <a:ext uri="{FF2B5EF4-FFF2-40B4-BE49-F238E27FC236}">
              <a16:creationId xmlns="" xmlns:a16="http://schemas.microsoft.com/office/drawing/2014/main" id="{00000000-0008-0000-0900-0000FF01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2" name="Picture 511">
          <a:extLst>
            <a:ext uri="{FF2B5EF4-FFF2-40B4-BE49-F238E27FC236}">
              <a16:creationId xmlns="" xmlns:a16="http://schemas.microsoft.com/office/drawing/2014/main" id="{00000000-0008-0000-0900-00000002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3" name="Picture 512">
          <a:extLst>
            <a:ext uri="{FF2B5EF4-FFF2-40B4-BE49-F238E27FC236}">
              <a16:creationId xmlns="" xmlns:a16="http://schemas.microsoft.com/office/drawing/2014/main" id="{00000000-0008-0000-0900-00000102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4" name="Picture 513">
          <a:extLst>
            <a:ext uri="{FF2B5EF4-FFF2-40B4-BE49-F238E27FC236}">
              <a16:creationId xmlns="" xmlns:a16="http://schemas.microsoft.com/office/drawing/2014/main" id="{00000000-0008-0000-0900-00000202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5" name="Picture 514">
          <a:extLst>
            <a:ext uri="{FF2B5EF4-FFF2-40B4-BE49-F238E27FC236}">
              <a16:creationId xmlns="" xmlns:a16="http://schemas.microsoft.com/office/drawing/2014/main" id="{00000000-0008-0000-0900-00000302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76200</xdr:rowOff>
    </xdr:to>
    <xdr:pic>
      <xdr:nvPicPr>
        <xdr:cNvPr id="516" name="Picture 515">
          <a:extLst>
            <a:ext uri="{FF2B5EF4-FFF2-40B4-BE49-F238E27FC236}">
              <a16:creationId xmlns="" xmlns:a16="http://schemas.microsoft.com/office/drawing/2014/main" id="{00000000-0008-0000-0900-00000402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17" name="Picture 516">
          <a:extLst>
            <a:ext uri="{FF2B5EF4-FFF2-40B4-BE49-F238E27FC236}">
              <a16:creationId xmlns="" xmlns:a16="http://schemas.microsoft.com/office/drawing/2014/main" id="{00000000-0008-0000-0900-000005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18" name="Picture 517">
          <a:extLst>
            <a:ext uri="{FF2B5EF4-FFF2-40B4-BE49-F238E27FC236}">
              <a16:creationId xmlns="" xmlns:a16="http://schemas.microsoft.com/office/drawing/2014/main" id="{00000000-0008-0000-0900-000006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19" name="Picture 518">
          <a:extLst>
            <a:ext uri="{FF2B5EF4-FFF2-40B4-BE49-F238E27FC236}">
              <a16:creationId xmlns="" xmlns:a16="http://schemas.microsoft.com/office/drawing/2014/main" id="{00000000-0008-0000-0900-000007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20" name="Picture 519">
          <a:extLst>
            <a:ext uri="{FF2B5EF4-FFF2-40B4-BE49-F238E27FC236}">
              <a16:creationId xmlns="" xmlns:a16="http://schemas.microsoft.com/office/drawing/2014/main" id="{00000000-0008-0000-0900-000008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21" name="Picture 520">
          <a:extLst>
            <a:ext uri="{FF2B5EF4-FFF2-40B4-BE49-F238E27FC236}">
              <a16:creationId xmlns="" xmlns:a16="http://schemas.microsoft.com/office/drawing/2014/main" id="{00000000-0008-0000-0900-000009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22" name="Picture 521">
          <a:extLst>
            <a:ext uri="{FF2B5EF4-FFF2-40B4-BE49-F238E27FC236}">
              <a16:creationId xmlns="" xmlns:a16="http://schemas.microsoft.com/office/drawing/2014/main" id="{00000000-0008-0000-0900-00000A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23" name="Picture 522">
          <a:extLst>
            <a:ext uri="{FF2B5EF4-FFF2-40B4-BE49-F238E27FC236}">
              <a16:creationId xmlns="" xmlns:a16="http://schemas.microsoft.com/office/drawing/2014/main" id="{00000000-0008-0000-0900-00000B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576</xdr:row>
      <xdr:rowOff>0</xdr:rowOff>
    </xdr:from>
    <xdr:to>
      <xdr:col>0</xdr:col>
      <xdr:colOff>497205</xdr:colOff>
      <xdr:row>578</xdr:row>
      <xdr:rowOff>19050</xdr:rowOff>
    </xdr:to>
    <xdr:pic>
      <xdr:nvPicPr>
        <xdr:cNvPr id="524" name="Picture 523">
          <a:extLst>
            <a:ext uri="{FF2B5EF4-FFF2-40B4-BE49-F238E27FC236}">
              <a16:creationId xmlns="" xmlns:a16="http://schemas.microsoft.com/office/drawing/2014/main" id="{00000000-0008-0000-0900-00000C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47625</xdr:rowOff>
    </xdr:from>
    <xdr:to>
      <xdr:col>0</xdr:col>
      <xdr:colOff>497205</xdr:colOff>
      <xdr:row>552</xdr:row>
      <xdr:rowOff>247650</xdr:rowOff>
    </xdr:to>
    <xdr:pic>
      <xdr:nvPicPr>
        <xdr:cNvPr id="525" name="Picture 524">
          <a:extLst>
            <a:ext uri="{FF2B5EF4-FFF2-40B4-BE49-F238E27FC236}">
              <a16:creationId xmlns="" xmlns:a16="http://schemas.microsoft.com/office/drawing/2014/main" id="{00000000-0008-0000-0900-00000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47625</xdr:rowOff>
    </xdr:from>
    <xdr:to>
      <xdr:col>0</xdr:col>
      <xdr:colOff>497205</xdr:colOff>
      <xdr:row>552</xdr:row>
      <xdr:rowOff>247650</xdr:rowOff>
    </xdr:to>
    <xdr:pic>
      <xdr:nvPicPr>
        <xdr:cNvPr id="526" name="Picture 525">
          <a:extLst>
            <a:ext uri="{FF2B5EF4-FFF2-40B4-BE49-F238E27FC236}">
              <a16:creationId xmlns="" xmlns:a16="http://schemas.microsoft.com/office/drawing/2014/main" id="{00000000-0008-0000-0900-00000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47625</xdr:rowOff>
    </xdr:from>
    <xdr:to>
      <xdr:col>0</xdr:col>
      <xdr:colOff>497205</xdr:colOff>
      <xdr:row>552</xdr:row>
      <xdr:rowOff>247650</xdr:rowOff>
    </xdr:to>
    <xdr:pic>
      <xdr:nvPicPr>
        <xdr:cNvPr id="527" name="Picture 526">
          <a:extLst>
            <a:ext uri="{FF2B5EF4-FFF2-40B4-BE49-F238E27FC236}">
              <a16:creationId xmlns="" xmlns:a16="http://schemas.microsoft.com/office/drawing/2014/main" id="{00000000-0008-0000-0900-00000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551</xdr:row>
      <xdr:rowOff>1</xdr:rowOff>
    </xdr:from>
    <xdr:to>
      <xdr:col>0</xdr:col>
      <xdr:colOff>857250</xdr:colOff>
      <xdr:row>554</xdr:row>
      <xdr:rowOff>85726</xdr:rowOff>
    </xdr:to>
    <xdr:pic>
      <xdr:nvPicPr>
        <xdr:cNvPr id="528" name="Picture 527">
          <a:extLst>
            <a:ext uri="{FF2B5EF4-FFF2-40B4-BE49-F238E27FC236}">
              <a16:creationId xmlns="" xmlns:a16="http://schemas.microsoft.com/office/drawing/2014/main" id="{00000000-0008-0000-0900-00001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480726"/>
          <a:ext cx="85725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47625</xdr:rowOff>
    </xdr:from>
    <xdr:to>
      <xdr:col>0</xdr:col>
      <xdr:colOff>497205</xdr:colOff>
      <xdr:row>603</xdr:row>
      <xdr:rowOff>9525</xdr:rowOff>
    </xdr:to>
    <xdr:pic>
      <xdr:nvPicPr>
        <xdr:cNvPr id="529" name="Picture 528">
          <a:extLst>
            <a:ext uri="{FF2B5EF4-FFF2-40B4-BE49-F238E27FC236}">
              <a16:creationId xmlns="" xmlns:a16="http://schemas.microsoft.com/office/drawing/2014/main" id="{00000000-0008-0000-0900-00001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47625</xdr:rowOff>
    </xdr:from>
    <xdr:to>
      <xdr:col>0</xdr:col>
      <xdr:colOff>497205</xdr:colOff>
      <xdr:row>603</xdr:row>
      <xdr:rowOff>9525</xdr:rowOff>
    </xdr:to>
    <xdr:pic>
      <xdr:nvPicPr>
        <xdr:cNvPr id="530" name="Picture 529">
          <a:extLst>
            <a:ext uri="{FF2B5EF4-FFF2-40B4-BE49-F238E27FC236}">
              <a16:creationId xmlns="" xmlns:a16="http://schemas.microsoft.com/office/drawing/2014/main" id="{00000000-0008-0000-0900-00001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47625</xdr:rowOff>
    </xdr:from>
    <xdr:to>
      <xdr:col>0</xdr:col>
      <xdr:colOff>497205</xdr:colOff>
      <xdr:row>603</xdr:row>
      <xdr:rowOff>9525</xdr:rowOff>
    </xdr:to>
    <xdr:pic>
      <xdr:nvPicPr>
        <xdr:cNvPr id="531" name="Picture 530">
          <a:extLst>
            <a:ext uri="{FF2B5EF4-FFF2-40B4-BE49-F238E27FC236}">
              <a16:creationId xmlns="" xmlns:a16="http://schemas.microsoft.com/office/drawing/2014/main" id="{00000000-0008-0000-0900-00001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47625</xdr:rowOff>
    </xdr:from>
    <xdr:to>
      <xdr:col>0</xdr:col>
      <xdr:colOff>497205</xdr:colOff>
      <xdr:row>602</xdr:row>
      <xdr:rowOff>247650</xdr:rowOff>
    </xdr:to>
    <xdr:pic>
      <xdr:nvPicPr>
        <xdr:cNvPr id="557" name="Picture 556">
          <a:extLst>
            <a:ext uri="{FF2B5EF4-FFF2-40B4-BE49-F238E27FC236}">
              <a16:creationId xmlns="" xmlns:a16="http://schemas.microsoft.com/office/drawing/2014/main" id="{00000000-0008-0000-0900-00002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47625</xdr:rowOff>
    </xdr:from>
    <xdr:to>
      <xdr:col>0</xdr:col>
      <xdr:colOff>497205</xdr:colOff>
      <xdr:row>602</xdr:row>
      <xdr:rowOff>247650</xdr:rowOff>
    </xdr:to>
    <xdr:pic>
      <xdr:nvPicPr>
        <xdr:cNvPr id="558" name="Picture 557">
          <a:extLst>
            <a:ext uri="{FF2B5EF4-FFF2-40B4-BE49-F238E27FC236}">
              <a16:creationId xmlns="" xmlns:a16="http://schemas.microsoft.com/office/drawing/2014/main" id="{00000000-0008-0000-0900-00002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47625</xdr:rowOff>
    </xdr:from>
    <xdr:to>
      <xdr:col>0</xdr:col>
      <xdr:colOff>497205</xdr:colOff>
      <xdr:row>602</xdr:row>
      <xdr:rowOff>247650</xdr:rowOff>
    </xdr:to>
    <xdr:pic>
      <xdr:nvPicPr>
        <xdr:cNvPr id="559" name="Picture 558">
          <a:extLst>
            <a:ext uri="{FF2B5EF4-FFF2-40B4-BE49-F238E27FC236}">
              <a16:creationId xmlns="" xmlns:a16="http://schemas.microsoft.com/office/drawing/2014/main" id="{00000000-0008-0000-0900-00002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601</xdr:row>
      <xdr:rowOff>1</xdr:rowOff>
    </xdr:from>
    <xdr:to>
      <xdr:col>0</xdr:col>
      <xdr:colOff>876300</xdr:colOff>
      <xdr:row>604</xdr:row>
      <xdr:rowOff>85726</xdr:rowOff>
    </xdr:to>
    <xdr:pic>
      <xdr:nvPicPr>
        <xdr:cNvPr id="560" name="Picture 559">
          <a:extLst>
            <a:ext uri="{FF2B5EF4-FFF2-40B4-BE49-F238E27FC236}">
              <a16:creationId xmlns="" xmlns:a16="http://schemas.microsoft.com/office/drawing/2014/main" id="{00000000-0008-0000-0900-00003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701051"/>
          <a:ext cx="87630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47625</xdr:rowOff>
    </xdr:from>
    <xdr:to>
      <xdr:col>0</xdr:col>
      <xdr:colOff>497205</xdr:colOff>
      <xdr:row>653</xdr:row>
      <xdr:rowOff>9525</xdr:rowOff>
    </xdr:to>
    <xdr:pic>
      <xdr:nvPicPr>
        <xdr:cNvPr id="561" name="Picture 560">
          <a:extLst>
            <a:ext uri="{FF2B5EF4-FFF2-40B4-BE49-F238E27FC236}">
              <a16:creationId xmlns="" xmlns:a16="http://schemas.microsoft.com/office/drawing/2014/main" id="{00000000-0008-0000-0900-00003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47625</xdr:rowOff>
    </xdr:from>
    <xdr:to>
      <xdr:col>0</xdr:col>
      <xdr:colOff>497205</xdr:colOff>
      <xdr:row>653</xdr:row>
      <xdr:rowOff>9525</xdr:rowOff>
    </xdr:to>
    <xdr:pic>
      <xdr:nvPicPr>
        <xdr:cNvPr id="562" name="Picture 561">
          <a:extLst>
            <a:ext uri="{FF2B5EF4-FFF2-40B4-BE49-F238E27FC236}">
              <a16:creationId xmlns="" xmlns:a16="http://schemas.microsoft.com/office/drawing/2014/main" id="{00000000-0008-0000-0900-00003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47625</xdr:rowOff>
    </xdr:from>
    <xdr:to>
      <xdr:col>0</xdr:col>
      <xdr:colOff>497205</xdr:colOff>
      <xdr:row>653</xdr:row>
      <xdr:rowOff>9525</xdr:rowOff>
    </xdr:to>
    <xdr:pic>
      <xdr:nvPicPr>
        <xdr:cNvPr id="563" name="Picture 562">
          <a:extLst>
            <a:ext uri="{FF2B5EF4-FFF2-40B4-BE49-F238E27FC236}">
              <a16:creationId xmlns="" xmlns:a16="http://schemas.microsoft.com/office/drawing/2014/main" id="{00000000-0008-0000-0900-00003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47625</xdr:rowOff>
    </xdr:from>
    <xdr:to>
      <xdr:col>0</xdr:col>
      <xdr:colOff>497205</xdr:colOff>
      <xdr:row>652</xdr:row>
      <xdr:rowOff>247650</xdr:rowOff>
    </xdr:to>
    <xdr:pic>
      <xdr:nvPicPr>
        <xdr:cNvPr id="589" name="Picture 588">
          <a:extLst>
            <a:ext uri="{FF2B5EF4-FFF2-40B4-BE49-F238E27FC236}">
              <a16:creationId xmlns="" xmlns:a16="http://schemas.microsoft.com/office/drawing/2014/main" id="{00000000-0008-0000-0900-00004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47625</xdr:rowOff>
    </xdr:from>
    <xdr:to>
      <xdr:col>0</xdr:col>
      <xdr:colOff>497205</xdr:colOff>
      <xdr:row>652</xdr:row>
      <xdr:rowOff>247650</xdr:rowOff>
    </xdr:to>
    <xdr:pic>
      <xdr:nvPicPr>
        <xdr:cNvPr id="590" name="Picture 589">
          <a:extLst>
            <a:ext uri="{FF2B5EF4-FFF2-40B4-BE49-F238E27FC236}">
              <a16:creationId xmlns="" xmlns:a16="http://schemas.microsoft.com/office/drawing/2014/main" id="{00000000-0008-0000-0900-00004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47625</xdr:rowOff>
    </xdr:from>
    <xdr:to>
      <xdr:col>0</xdr:col>
      <xdr:colOff>497205</xdr:colOff>
      <xdr:row>652</xdr:row>
      <xdr:rowOff>247650</xdr:rowOff>
    </xdr:to>
    <xdr:pic>
      <xdr:nvPicPr>
        <xdr:cNvPr id="591" name="Picture 590">
          <a:extLst>
            <a:ext uri="{FF2B5EF4-FFF2-40B4-BE49-F238E27FC236}">
              <a16:creationId xmlns="" xmlns:a16="http://schemas.microsoft.com/office/drawing/2014/main" id="{00000000-0008-0000-0900-00004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651</xdr:row>
      <xdr:rowOff>1</xdr:rowOff>
    </xdr:from>
    <xdr:to>
      <xdr:col>0</xdr:col>
      <xdr:colOff>895350</xdr:colOff>
      <xdr:row>654</xdr:row>
      <xdr:rowOff>85726</xdr:rowOff>
    </xdr:to>
    <xdr:pic>
      <xdr:nvPicPr>
        <xdr:cNvPr id="592" name="Picture 591">
          <a:extLst>
            <a:ext uri="{FF2B5EF4-FFF2-40B4-BE49-F238E27FC236}">
              <a16:creationId xmlns="" xmlns:a16="http://schemas.microsoft.com/office/drawing/2014/main" id="{00000000-0008-0000-0900-00005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921376"/>
          <a:ext cx="89535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47625</xdr:rowOff>
    </xdr:from>
    <xdr:to>
      <xdr:col>0</xdr:col>
      <xdr:colOff>497205</xdr:colOff>
      <xdr:row>703</xdr:row>
      <xdr:rowOff>9525</xdr:rowOff>
    </xdr:to>
    <xdr:pic>
      <xdr:nvPicPr>
        <xdr:cNvPr id="593" name="Picture 592">
          <a:extLst>
            <a:ext uri="{FF2B5EF4-FFF2-40B4-BE49-F238E27FC236}">
              <a16:creationId xmlns="" xmlns:a16="http://schemas.microsoft.com/office/drawing/2014/main" id="{00000000-0008-0000-0900-00005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47625</xdr:rowOff>
    </xdr:from>
    <xdr:to>
      <xdr:col>0</xdr:col>
      <xdr:colOff>497205</xdr:colOff>
      <xdr:row>703</xdr:row>
      <xdr:rowOff>9525</xdr:rowOff>
    </xdr:to>
    <xdr:pic>
      <xdr:nvPicPr>
        <xdr:cNvPr id="594" name="Picture 593">
          <a:extLst>
            <a:ext uri="{FF2B5EF4-FFF2-40B4-BE49-F238E27FC236}">
              <a16:creationId xmlns="" xmlns:a16="http://schemas.microsoft.com/office/drawing/2014/main" id="{00000000-0008-0000-0900-00005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47625</xdr:rowOff>
    </xdr:from>
    <xdr:to>
      <xdr:col>0</xdr:col>
      <xdr:colOff>497205</xdr:colOff>
      <xdr:row>703</xdr:row>
      <xdr:rowOff>9525</xdr:rowOff>
    </xdr:to>
    <xdr:pic>
      <xdr:nvPicPr>
        <xdr:cNvPr id="595" name="Picture 594">
          <a:extLst>
            <a:ext uri="{FF2B5EF4-FFF2-40B4-BE49-F238E27FC236}">
              <a16:creationId xmlns="" xmlns:a16="http://schemas.microsoft.com/office/drawing/2014/main" id="{00000000-0008-0000-0900-00005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47625</xdr:rowOff>
    </xdr:from>
    <xdr:to>
      <xdr:col>0</xdr:col>
      <xdr:colOff>497205</xdr:colOff>
      <xdr:row>702</xdr:row>
      <xdr:rowOff>247650</xdr:rowOff>
    </xdr:to>
    <xdr:pic>
      <xdr:nvPicPr>
        <xdr:cNvPr id="621" name="Picture 620">
          <a:extLst>
            <a:ext uri="{FF2B5EF4-FFF2-40B4-BE49-F238E27FC236}">
              <a16:creationId xmlns="" xmlns:a16="http://schemas.microsoft.com/office/drawing/2014/main" id="{00000000-0008-0000-0900-00006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47625</xdr:rowOff>
    </xdr:from>
    <xdr:to>
      <xdr:col>0</xdr:col>
      <xdr:colOff>497205</xdr:colOff>
      <xdr:row>702</xdr:row>
      <xdr:rowOff>247650</xdr:rowOff>
    </xdr:to>
    <xdr:pic>
      <xdr:nvPicPr>
        <xdr:cNvPr id="622" name="Picture 621">
          <a:extLst>
            <a:ext uri="{FF2B5EF4-FFF2-40B4-BE49-F238E27FC236}">
              <a16:creationId xmlns="" xmlns:a16="http://schemas.microsoft.com/office/drawing/2014/main" id="{00000000-0008-0000-0900-00006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47625</xdr:rowOff>
    </xdr:from>
    <xdr:to>
      <xdr:col>0</xdr:col>
      <xdr:colOff>497205</xdr:colOff>
      <xdr:row>702</xdr:row>
      <xdr:rowOff>247650</xdr:rowOff>
    </xdr:to>
    <xdr:pic>
      <xdr:nvPicPr>
        <xdr:cNvPr id="623" name="Picture 622">
          <a:extLst>
            <a:ext uri="{FF2B5EF4-FFF2-40B4-BE49-F238E27FC236}">
              <a16:creationId xmlns="" xmlns:a16="http://schemas.microsoft.com/office/drawing/2014/main" id="{00000000-0008-0000-0900-00006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701</xdr:row>
      <xdr:rowOff>1</xdr:rowOff>
    </xdr:from>
    <xdr:to>
      <xdr:col>0</xdr:col>
      <xdr:colOff>800100</xdr:colOff>
      <xdr:row>704</xdr:row>
      <xdr:rowOff>85726</xdr:rowOff>
    </xdr:to>
    <xdr:pic>
      <xdr:nvPicPr>
        <xdr:cNvPr id="624" name="Picture 623">
          <a:extLst>
            <a:ext uri="{FF2B5EF4-FFF2-40B4-BE49-F238E27FC236}">
              <a16:creationId xmlns="" xmlns:a16="http://schemas.microsoft.com/office/drawing/2014/main" id="{00000000-0008-0000-0900-00007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141701"/>
          <a:ext cx="80010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47625</xdr:rowOff>
    </xdr:from>
    <xdr:to>
      <xdr:col>0</xdr:col>
      <xdr:colOff>497205</xdr:colOff>
      <xdr:row>753</xdr:row>
      <xdr:rowOff>9525</xdr:rowOff>
    </xdr:to>
    <xdr:pic>
      <xdr:nvPicPr>
        <xdr:cNvPr id="625" name="Picture 624">
          <a:extLst>
            <a:ext uri="{FF2B5EF4-FFF2-40B4-BE49-F238E27FC236}">
              <a16:creationId xmlns="" xmlns:a16="http://schemas.microsoft.com/office/drawing/2014/main" id="{00000000-0008-0000-0900-00007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47625</xdr:rowOff>
    </xdr:from>
    <xdr:to>
      <xdr:col>0</xdr:col>
      <xdr:colOff>497205</xdr:colOff>
      <xdr:row>753</xdr:row>
      <xdr:rowOff>9525</xdr:rowOff>
    </xdr:to>
    <xdr:pic>
      <xdr:nvPicPr>
        <xdr:cNvPr id="626" name="Picture 625">
          <a:extLst>
            <a:ext uri="{FF2B5EF4-FFF2-40B4-BE49-F238E27FC236}">
              <a16:creationId xmlns="" xmlns:a16="http://schemas.microsoft.com/office/drawing/2014/main" id="{00000000-0008-0000-0900-00007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47625</xdr:rowOff>
    </xdr:from>
    <xdr:to>
      <xdr:col>0</xdr:col>
      <xdr:colOff>497205</xdr:colOff>
      <xdr:row>753</xdr:row>
      <xdr:rowOff>9525</xdr:rowOff>
    </xdr:to>
    <xdr:pic>
      <xdr:nvPicPr>
        <xdr:cNvPr id="627" name="Picture 626">
          <a:extLst>
            <a:ext uri="{FF2B5EF4-FFF2-40B4-BE49-F238E27FC236}">
              <a16:creationId xmlns="" xmlns:a16="http://schemas.microsoft.com/office/drawing/2014/main" id="{00000000-0008-0000-0900-00007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47625</xdr:rowOff>
    </xdr:from>
    <xdr:to>
      <xdr:col>0</xdr:col>
      <xdr:colOff>497205</xdr:colOff>
      <xdr:row>752</xdr:row>
      <xdr:rowOff>247650</xdr:rowOff>
    </xdr:to>
    <xdr:pic>
      <xdr:nvPicPr>
        <xdr:cNvPr id="653" name="Picture 652">
          <a:extLst>
            <a:ext uri="{FF2B5EF4-FFF2-40B4-BE49-F238E27FC236}">
              <a16:creationId xmlns="" xmlns:a16="http://schemas.microsoft.com/office/drawing/2014/main" id="{00000000-0008-0000-0900-00008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47625</xdr:rowOff>
    </xdr:from>
    <xdr:to>
      <xdr:col>0</xdr:col>
      <xdr:colOff>497205</xdr:colOff>
      <xdr:row>752</xdr:row>
      <xdr:rowOff>247650</xdr:rowOff>
    </xdr:to>
    <xdr:pic>
      <xdr:nvPicPr>
        <xdr:cNvPr id="654" name="Picture 653">
          <a:extLst>
            <a:ext uri="{FF2B5EF4-FFF2-40B4-BE49-F238E27FC236}">
              <a16:creationId xmlns="" xmlns:a16="http://schemas.microsoft.com/office/drawing/2014/main" id="{00000000-0008-0000-0900-00008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47625</xdr:rowOff>
    </xdr:from>
    <xdr:to>
      <xdr:col>0</xdr:col>
      <xdr:colOff>497205</xdr:colOff>
      <xdr:row>752</xdr:row>
      <xdr:rowOff>247650</xdr:rowOff>
    </xdr:to>
    <xdr:pic>
      <xdr:nvPicPr>
        <xdr:cNvPr id="655" name="Picture 654">
          <a:extLst>
            <a:ext uri="{FF2B5EF4-FFF2-40B4-BE49-F238E27FC236}">
              <a16:creationId xmlns="" xmlns:a16="http://schemas.microsoft.com/office/drawing/2014/main" id="{00000000-0008-0000-0900-00008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751</xdr:row>
      <xdr:rowOff>1</xdr:rowOff>
    </xdr:from>
    <xdr:to>
      <xdr:col>0</xdr:col>
      <xdr:colOff>838200</xdr:colOff>
      <xdr:row>754</xdr:row>
      <xdr:rowOff>85726</xdr:rowOff>
    </xdr:to>
    <xdr:pic>
      <xdr:nvPicPr>
        <xdr:cNvPr id="656" name="Picture 655">
          <a:extLst>
            <a:ext uri="{FF2B5EF4-FFF2-40B4-BE49-F238E27FC236}">
              <a16:creationId xmlns="" xmlns:a16="http://schemas.microsoft.com/office/drawing/2014/main" id="{00000000-0008-0000-0900-00009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3362026"/>
          <a:ext cx="83820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47625</xdr:rowOff>
    </xdr:from>
    <xdr:to>
      <xdr:col>0</xdr:col>
      <xdr:colOff>497205</xdr:colOff>
      <xdr:row>803</xdr:row>
      <xdr:rowOff>9525</xdr:rowOff>
    </xdr:to>
    <xdr:pic>
      <xdr:nvPicPr>
        <xdr:cNvPr id="657" name="Picture 656">
          <a:extLst>
            <a:ext uri="{FF2B5EF4-FFF2-40B4-BE49-F238E27FC236}">
              <a16:creationId xmlns="" xmlns:a16="http://schemas.microsoft.com/office/drawing/2014/main" id="{00000000-0008-0000-0900-00009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47625</xdr:rowOff>
    </xdr:from>
    <xdr:to>
      <xdr:col>0</xdr:col>
      <xdr:colOff>497205</xdr:colOff>
      <xdr:row>803</xdr:row>
      <xdr:rowOff>9525</xdr:rowOff>
    </xdr:to>
    <xdr:pic>
      <xdr:nvPicPr>
        <xdr:cNvPr id="658" name="Picture 657">
          <a:extLst>
            <a:ext uri="{FF2B5EF4-FFF2-40B4-BE49-F238E27FC236}">
              <a16:creationId xmlns="" xmlns:a16="http://schemas.microsoft.com/office/drawing/2014/main" id="{00000000-0008-0000-0900-00009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47625</xdr:rowOff>
    </xdr:from>
    <xdr:to>
      <xdr:col>0</xdr:col>
      <xdr:colOff>497205</xdr:colOff>
      <xdr:row>803</xdr:row>
      <xdr:rowOff>9525</xdr:rowOff>
    </xdr:to>
    <xdr:pic>
      <xdr:nvPicPr>
        <xdr:cNvPr id="659" name="Picture 658">
          <a:extLst>
            <a:ext uri="{FF2B5EF4-FFF2-40B4-BE49-F238E27FC236}">
              <a16:creationId xmlns="" xmlns:a16="http://schemas.microsoft.com/office/drawing/2014/main" id="{00000000-0008-0000-0900-00009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47625</xdr:rowOff>
    </xdr:from>
    <xdr:to>
      <xdr:col>0</xdr:col>
      <xdr:colOff>497205</xdr:colOff>
      <xdr:row>802</xdr:row>
      <xdr:rowOff>247650</xdr:rowOff>
    </xdr:to>
    <xdr:pic>
      <xdr:nvPicPr>
        <xdr:cNvPr id="685" name="Picture 684">
          <a:extLst>
            <a:ext uri="{FF2B5EF4-FFF2-40B4-BE49-F238E27FC236}">
              <a16:creationId xmlns="" xmlns:a16="http://schemas.microsoft.com/office/drawing/2014/main" id="{00000000-0008-0000-0900-0000A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47625</xdr:rowOff>
    </xdr:from>
    <xdr:to>
      <xdr:col>0</xdr:col>
      <xdr:colOff>497205</xdr:colOff>
      <xdr:row>802</xdr:row>
      <xdr:rowOff>247650</xdr:rowOff>
    </xdr:to>
    <xdr:pic>
      <xdr:nvPicPr>
        <xdr:cNvPr id="686" name="Picture 685">
          <a:extLst>
            <a:ext uri="{FF2B5EF4-FFF2-40B4-BE49-F238E27FC236}">
              <a16:creationId xmlns="" xmlns:a16="http://schemas.microsoft.com/office/drawing/2014/main" id="{00000000-0008-0000-0900-0000A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47625</xdr:rowOff>
    </xdr:from>
    <xdr:to>
      <xdr:col>0</xdr:col>
      <xdr:colOff>497205</xdr:colOff>
      <xdr:row>802</xdr:row>
      <xdr:rowOff>247650</xdr:rowOff>
    </xdr:to>
    <xdr:pic>
      <xdr:nvPicPr>
        <xdr:cNvPr id="687" name="Picture 686">
          <a:extLst>
            <a:ext uri="{FF2B5EF4-FFF2-40B4-BE49-F238E27FC236}">
              <a16:creationId xmlns="" xmlns:a16="http://schemas.microsoft.com/office/drawing/2014/main" id="{00000000-0008-0000-0900-0000A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801</xdr:row>
      <xdr:rowOff>1</xdr:rowOff>
    </xdr:from>
    <xdr:to>
      <xdr:col>0</xdr:col>
      <xdr:colOff>495300</xdr:colOff>
      <xdr:row>804</xdr:row>
      <xdr:rowOff>85726</xdr:rowOff>
    </xdr:to>
    <xdr:pic>
      <xdr:nvPicPr>
        <xdr:cNvPr id="688" name="Picture 687">
          <a:extLst>
            <a:ext uri="{FF2B5EF4-FFF2-40B4-BE49-F238E27FC236}">
              <a16:creationId xmlns="" xmlns:a16="http://schemas.microsoft.com/office/drawing/2014/main" id="{00000000-0008-0000-0900-0000B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47625</xdr:rowOff>
    </xdr:from>
    <xdr:to>
      <xdr:col>0</xdr:col>
      <xdr:colOff>497205</xdr:colOff>
      <xdr:row>853</xdr:row>
      <xdr:rowOff>9525</xdr:rowOff>
    </xdr:to>
    <xdr:pic>
      <xdr:nvPicPr>
        <xdr:cNvPr id="689" name="Picture 688">
          <a:extLst>
            <a:ext uri="{FF2B5EF4-FFF2-40B4-BE49-F238E27FC236}">
              <a16:creationId xmlns="" xmlns:a16="http://schemas.microsoft.com/office/drawing/2014/main" id="{00000000-0008-0000-0900-0000B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47625</xdr:rowOff>
    </xdr:from>
    <xdr:to>
      <xdr:col>0</xdr:col>
      <xdr:colOff>497205</xdr:colOff>
      <xdr:row>853</xdr:row>
      <xdr:rowOff>9525</xdr:rowOff>
    </xdr:to>
    <xdr:pic>
      <xdr:nvPicPr>
        <xdr:cNvPr id="690" name="Picture 689">
          <a:extLst>
            <a:ext uri="{FF2B5EF4-FFF2-40B4-BE49-F238E27FC236}">
              <a16:creationId xmlns="" xmlns:a16="http://schemas.microsoft.com/office/drawing/2014/main" id="{00000000-0008-0000-0900-0000B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47625</xdr:rowOff>
    </xdr:from>
    <xdr:to>
      <xdr:col>0</xdr:col>
      <xdr:colOff>497205</xdr:colOff>
      <xdr:row>853</xdr:row>
      <xdr:rowOff>9525</xdr:rowOff>
    </xdr:to>
    <xdr:pic>
      <xdr:nvPicPr>
        <xdr:cNvPr id="691" name="Picture 690">
          <a:extLst>
            <a:ext uri="{FF2B5EF4-FFF2-40B4-BE49-F238E27FC236}">
              <a16:creationId xmlns="" xmlns:a16="http://schemas.microsoft.com/office/drawing/2014/main" id="{00000000-0008-0000-0900-0000B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47625</xdr:rowOff>
    </xdr:from>
    <xdr:to>
      <xdr:col>0</xdr:col>
      <xdr:colOff>497205</xdr:colOff>
      <xdr:row>852</xdr:row>
      <xdr:rowOff>247650</xdr:rowOff>
    </xdr:to>
    <xdr:pic>
      <xdr:nvPicPr>
        <xdr:cNvPr id="717" name="Picture 716">
          <a:extLst>
            <a:ext uri="{FF2B5EF4-FFF2-40B4-BE49-F238E27FC236}">
              <a16:creationId xmlns="" xmlns:a16="http://schemas.microsoft.com/office/drawing/2014/main" id="{00000000-0008-0000-0900-0000C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47625</xdr:rowOff>
    </xdr:from>
    <xdr:to>
      <xdr:col>0</xdr:col>
      <xdr:colOff>497205</xdr:colOff>
      <xdr:row>852</xdr:row>
      <xdr:rowOff>247650</xdr:rowOff>
    </xdr:to>
    <xdr:pic>
      <xdr:nvPicPr>
        <xdr:cNvPr id="718" name="Picture 717">
          <a:extLst>
            <a:ext uri="{FF2B5EF4-FFF2-40B4-BE49-F238E27FC236}">
              <a16:creationId xmlns="" xmlns:a16="http://schemas.microsoft.com/office/drawing/2014/main" id="{00000000-0008-0000-0900-0000C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47625</xdr:rowOff>
    </xdr:from>
    <xdr:to>
      <xdr:col>0</xdr:col>
      <xdr:colOff>497205</xdr:colOff>
      <xdr:row>852</xdr:row>
      <xdr:rowOff>247650</xdr:rowOff>
    </xdr:to>
    <xdr:pic>
      <xdr:nvPicPr>
        <xdr:cNvPr id="719" name="Picture 718">
          <a:extLst>
            <a:ext uri="{FF2B5EF4-FFF2-40B4-BE49-F238E27FC236}">
              <a16:creationId xmlns="" xmlns:a16="http://schemas.microsoft.com/office/drawing/2014/main" id="{00000000-0008-0000-0900-0000C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851</xdr:row>
      <xdr:rowOff>1</xdr:rowOff>
    </xdr:from>
    <xdr:to>
      <xdr:col>0</xdr:col>
      <xdr:colOff>495300</xdr:colOff>
      <xdr:row>854</xdr:row>
      <xdr:rowOff>85726</xdr:rowOff>
    </xdr:to>
    <xdr:pic>
      <xdr:nvPicPr>
        <xdr:cNvPr id="720" name="Picture 719">
          <a:extLst>
            <a:ext uri="{FF2B5EF4-FFF2-40B4-BE49-F238E27FC236}">
              <a16:creationId xmlns="" xmlns:a16="http://schemas.microsoft.com/office/drawing/2014/main" id="{00000000-0008-0000-0900-0000D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47625</xdr:rowOff>
    </xdr:from>
    <xdr:to>
      <xdr:col>0</xdr:col>
      <xdr:colOff>497205</xdr:colOff>
      <xdr:row>903</xdr:row>
      <xdr:rowOff>9525</xdr:rowOff>
    </xdr:to>
    <xdr:pic>
      <xdr:nvPicPr>
        <xdr:cNvPr id="721" name="Picture 720">
          <a:extLst>
            <a:ext uri="{FF2B5EF4-FFF2-40B4-BE49-F238E27FC236}">
              <a16:creationId xmlns="" xmlns:a16="http://schemas.microsoft.com/office/drawing/2014/main" id="{00000000-0008-0000-0900-0000D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47625</xdr:rowOff>
    </xdr:from>
    <xdr:to>
      <xdr:col>0</xdr:col>
      <xdr:colOff>497205</xdr:colOff>
      <xdr:row>903</xdr:row>
      <xdr:rowOff>9525</xdr:rowOff>
    </xdr:to>
    <xdr:pic>
      <xdr:nvPicPr>
        <xdr:cNvPr id="722" name="Picture 721">
          <a:extLst>
            <a:ext uri="{FF2B5EF4-FFF2-40B4-BE49-F238E27FC236}">
              <a16:creationId xmlns="" xmlns:a16="http://schemas.microsoft.com/office/drawing/2014/main" id="{00000000-0008-0000-0900-0000D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47625</xdr:rowOff>
    </xdr:from>
    <xdr:to>
      <xdr:col>0</xdr:col>
      <xdr:colOff>497205</xdr:colOff>
      <xdr:row>903</xdr:row>
      <xdr:rowOff>9525</xdr:rowOff>
    </xdr:to>
    <xdr:pic>
      <xdr:nvPicPr>
        <xdr:cNvPr id="723" name="Picture 722">
          <a:extLst>
            <a:ext uri="{FF2B5EF4-FFF2-40B4-BE49-F238E27FC236}">
              <a16:creationId xmlns="" xmlns:a16="http://schemas.microsoft.com/office/drawing/2014/main" id="{00000000-0008-0000-0900-0000D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47625</xdr:rowOff>
    </xdr:from>
    <xdr:to>
      <xdr:col>0</xdr:col>
      <xdr:colOff>497205</xdr:colOff>
      <xdr:row>902</xdr:row>
      <xdr:rowOff>247650</xdr:rowOff>
    </xdr:to>
    <xdr:pic>
      <xdr:nvPicPr>
        <xdr:cNvPr id="749" name="Picture 748">
          <a:extLst>
            <a:ext uri="{FF2B5EF4-FFF2-40B4-BE49-F238E27FC236}">
              <a16:creationId xmlns="" xmlns:a16="http://schemas.microsoft.com/office/drawing/2014/main" id="{00000000-0008-0000-0900-0000ED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47625</xdr:rowOff>
    </xdr:from>
    <xdr:to>
      <xdr:col>0</xdr:col>
      <xdr:colOff>497205</xdr:colOff>
      <xdr:row>902</xdr:row>
      <xdr:rowOff>247650</xdr:rowOff>
    </xdr:to>
    <xdr:pic>
      <xdr:nvPicPr>
        <xdr:cNvPr id="750" name="Picture 749">
          <a:extLst>
            <a:ext uri="{FF2B5EF4-FFF2-40B4-BE49-F238E27FC236}">
              <a16:creationId xmlns="" xmlns:a16="http://schemas.microsoft.com/office/drawing/2014/main" id="{00000000-0008-0000-0900-0000EE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47625</xdr:rowOff>
    </xdr:from>
    <xdr:to>
      <xdr:col>0</xdr:col>
      <xdr:colOff>497205</xdr:colOff>
      <xdr:row>902</xdr:row>
      <xdr:rowOff>247650</xdr:rowOff>
    </xdr:to>
    <xdr:pic>
      <xdr:nvPicPr>
        <xdr:cNvPr id="751" name="Picture 750">
          <a:extLst>
            <a:ext uri="{FF2B5EF4-FFF2-40B4-BE49-F238E27FC236}">
              <a16:creationId xmlns="" xmlns:a16="http://schemas.microsoft.com/office/drawing/2014/main" id="{00000000-0008-0000-0900-0000EF02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901</xdr:row>
      <xdr:rowOff>1</xdr:rowOff>
    </xdr:from>
    <xdr:to>
      <xdr:col>0</xdr:col>
      <xdr:colOff>495300</xdr:colOff>
      <xdr:row>904</xdr:row>
      <xdr:rowOff>85726</xdr:rowOff>
    </xdr:to>
    <xdr:pic>
      <xdr:nvPicPr>
        <xdr:cNvPr id="752" name="Picture 751">
          <a:extLst>
            <a:ext uri="{FF2B5EF4-FFF2-40B4-BE49-F238E27FC236}">
              <a16:creationId xmlns="" xmlns:a16="http://schemas.microsoft.com/office/drawing/2014/main" id="{00000000-0008-0000-0900-0000F002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47625</xdr:rowOff>
    </xdr:from>
    <xdr:to>
      <xdr:col>0</xdr:col>
      <xdr:colOff>497205</xdr:colOff>
      <xdr:row>953</xdr:row>
      <xdr:rowOff>9525</xdr:rowOff>
    </xdr:to>
    <xdr:pic>
      <xdr:nvPicPr>
        <xdr:cNvPr id="753" name="Picture 752">
          <a:extLst>
            <a:ext uri="{FF2B5EF4-FFF2-40B4-BE49-F238E27FC236}">
              <a16:creationId xmlns="" xmlns:a16="http://schemas.microsoft.com/office/drawing/2014/main" id="{00000000-0008-0000-0900-0000F1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47625</xdr:rowOff>
    </xdr:from>
    <xdr:to>
      <xdr:col>0</xdr:col>
      <xdr:colOff>497205</xdr:colOff>
      <xdr:row>953</xdr:row>
      <xdr:rowOff>9525</xdr:rowOff>
    </xdr:to>
    <xdr:pic>
      <xdr:nvPicPr>
        <xdr:cNvPr id="754" name="Picture 753">
          <a:extLst>
            <a:ext uri="{FF2B5EF4-FFF2-40B4-BE49-F238E27FC236}">
              <a16:creationId xmlns="" xmlns:a16="http://schemas.microsoft.com/office/drawing/2014/main" id="{00000000-0008-0000-0900-0000F2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47625</xdr:rowOff>
    </xdr:from>
    <xdr:to>
      <xdr:col>0</xdr:col>
      <xdr:colOff>497205</xdr:colOff>
      <xdr:row>953</xdr:row>
      <xdr:rowOff>9525</xdr:rowOff>
    </xdr:to>
    <xdr:pic>
      <xdr:nvPicPr>
        <xdr:cNvPr id="755" name="Picture 754">
          <a:extLst>
            <a:ext uri="{FF2B5EF4-FFF2-40B4-BE49-F238E27FC236}">
              <a16:creationId xmlns="" xmlns:a16="http://schemas.microsoft.com/office/drawing/2014/main" id="{00000000-0008-0000-0900-0000F302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47625</xdr:rowOff>
    </xdr:from>
    <xdr:to>
      <xdr:col>0</xdr:col>
      <xdr:colOff>497205</xdr:colOff>
      <xdr:row>952</xdr:row>
      <xdr:rowOff>247650</xdr:rowOff>
    </xdr:to>
    <xdr:pic>
      <xdr:nvPicPr>
        <xdr:cNvPr id="781" name="Picture 780">
          <a:extLst>
            <a:ext uri="{FF2B5EF4-FFF2-40B4-BE49-F238E27FC236}">
              <a16:creationId xmlns="" xmlns:a16="http://schemas.microsoft.com/office/drawing/2014/main" id="{00000000-0008-0000-0900-00000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47625</xdr:rowOff>
    </xdr:from>
    <xdr:to>
      <xdr:col>0</xdr:col>
      <xdr:colOff>497205</xdr:colOff>
      <xdr:row>952</xdr:row>
      <xdr:rowOff>247650</xdr:rowOff>
    </xdr:to>
    <xdr:pic>
      <xdr:nvPicPr>
        <xdr:cNvPr id="782" name="Picture 781">
          <a:extLst>
            <a:ext uri="{FF2B5EF4-FFF2-40B4-BE49-F238E27FC236}">
              <a16:creationId xmlns="" xmlns:a16="http://schemas.microsoft.com/office/drawing/2014/main" id="{00000000-0008-0000-0900-00000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47625</xdr:rowOff>
    </xdr:from>
    <xdr:to>
      <xdr:col>0</xdr:col>
      <xdr:colOff>497205</xdr:colOff>
      <xdr:row>952</xdr:row>
      <xdr:rowOff>247650</xdr:rowOff>
    </xdr:to>
    <xdr:pic>
      <xdr:nvPicPr>
        <xdr:cNvPr id="783" name="Picture 782">
          <a:extLst>
            <a:ext uri="{FF2B5EF4-FFF2-40B4-BE49-F238E27FC236}">
              <a16:creationId xmlns="" xmlns:a16="http://schemas.microsoft.com/office/drawing/2014/main" id="{00000000-0008-0000-0900-00000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951</xdr:row>
      <xdr:rowOff>1</xdr:rowOff>
    </xdr:from>
    <xdr:to>
      <xdr:col>0</xdr:col>
      <xdr:colOff>495300</xdr:colOff>
      <xdr:row>954</xdr:row>
      <xdr:rowOff>85726</xdr:rowOff>
    </xdr:to>
    <xdr:pic>
      <xdr:nvPicPr>
        <xdr:cNvPr id="784" name="Picture 783">
          <a:extLst>
            <a:ext uri="{FF2B5EF4-FFF2-40B4-BE49-F238E27FC236}">
              <a16:creationId xmlns="" xmlns:a16="http://schemas.microsoft.com/office/drawing/2014/main" id="{00000000-0008-0000-0900-00001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47625</xdr:rowOff>
    </xdr:from>
    <xdr:to>
      <xdr:col>0</xdr:col>
      <xdr:colOff>497205</xdr:colOff>
      <xdr:row>1003</xdr:row>
      <xdr:rowOff>9525</xdr:rowOff>
    </xdr:to>
    <xdr:pic>
      <xdr:nvPicPr>
        <xdr:cNvPr id="785" name="Picture 784">
          <a:extLst>
            <a:ext uri="{FF2B5EF4-FFF2-40B4-BE49-F238E27FC236}">
              <a16:creationId xmlns="" xmlns:a16="http://schemas.microsoft.com/office/drawing/2014/main" id="{00000000-0008-0000-0900-00001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47625</xdr:rowOff>
    </xdr:from>
    <xdr:to>
      <xdr:col>0</xdr:col>
      <xdr:colOff>497205</xdr:colOff>
      <xdr:row>1003</xdr:row>
      <xdr:rowOff>9525</xdr:rowOff>
    </xdr:to>
    <xdr:pic>
      <xdr:nvPicPr>
        <xdr:cNvPr id="786" name="Picture 785">
          <a:extLst>
            <a:ext uri="{FF2B5EF4-FFF2-40B4-BE49-F238E27FC236}">
              <a16:creationId xmlns="" xmlns:a16="http://schemas.microsoft.com/office/drawing/2014/main" id="{00000000-0008-0000-0900-00001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47625</xdr:rowOff>
    </xdr:from>
    <xdr:to>
      <xdr:col>0</xdr:col>
      <xdr:colOff>497205</xdr:colOff>
      <xdr:row>1003</xdr:row>
      <xdr:rowOff>9525</xdr:rowOff>
    </xdr:to>
    <xdr:pic>
      <xdr:nvPicPr>
        <xdr:cNvPr id="787" name="Picture 786">
          <a:extLst>
            <a:ext uri="{FF2B5EF4-FFF2-40B4-BE49-F238E27FC236}">
              <a16:creationId xmlns="" xmlns:a16="http://schemas.microsoft.com/office/drawing/2014/main" id="{00000000-0008-0000-0900-00001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47625</xdr:rowOff>
    </xdr:from>
    <xdr:to>
      <xdr:col>0</xdr:col>
      <xdr:colOff>497205</xdr:colOff>
      <xdr:row>1002</xdr:row>
      <xdr:rowOff>247650</xdr:rowOff>
    </xdr:to>
    <xdr:pic>
      <xdr:nvPicPr>
        <xdr:cNvPr id="813" name="Picture 812">
          <a:extLst>
            <a:ext uri="{FF2B5EF4-FFF2-40B4-BE49-F238E27FC236}">
              <a16:creationId xmlns="" xmlns:a16="http://schemas.microsoft.com/office/drawing/2014/main" id="{00000000-0008-0000-0900-00002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47625</xdr:rowOff>
    </xdr:from>
    <xdr:to>
      <xdr:col>0</xdr:col>
      <xdr:colOff>497205</xdr:colOff>
      <xdr:row>1002</xdr:row>
      <xdr:rowOff>247650</xdr:rowOff>
    </xdr:to>
    <xdr:pic>
      <xdr:nvPicPr>
        <xdr:cNvPr id="814" name="Picture 813">
          <a:extLst>
            <a:ext uri="{FF2B5EF4-FFF2-40B4-BE49-F238E27FC236}">
              <a16:creationId xmlns="" xmlns:a16="http://schemas.microsoft.com/office/drawing/2014/main" id="{00000000-0008-0000-0900-00002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47625</xdr:rowOff>
    </xdr:from>
    <xdr:to>
      <xdr:col>0</xdr:col>
      <xdr:colOff>497205</xdr:colOff>
      <xdr:row>1002</xdr:row>
      <xdr:rowOff>247650</xdr:rowOff>
    </xdr:to>
    <xdr:pic>
      <xdr:nvPicPr>
        <xdr:cNvPr id="815" name="Picture 814">
          <a:extLst>
            <a:ext uri="{FF2B5EF4-FFF2-40B4-BE49-F238E27FC236}">
              <a16:creationId xmlns="" xmlns:a16="http://schemas.microsoft.com/office/drawing/2014/main" id="{00000000-0008-0000-0900-00002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1001</xdr:row>
      <xdr:rowOff>1</xdr:rowOff>
    </xdr:from>
    <xdr:to>
      <xdr:col>0</xdr:col>
      <xdr:colOff>495300</xdr:colOff>
      <xdr:row>1004</xdr:row>
      <xdr:rowOff>85726</xdr:rowOff>
    </xdr:to>
    <xdr:pic>
      <xdr:nvPicPr>
        <xdr:cNvPr id="816" name="Picture 815">
          <a:extLst>
            <a:ext uri="{FF2B5EF4-FFF2-40B4-BE49-F238E27FC236}">
              <a16:creationId xmlns="" xmlns:a16="http://schemas.microsoft.com/office/drawing/2014/main" id="{00000000-0008-0000-0900-00003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47625</xdr:rowOff>
    </xdr:from>
    <xdr:to>
      <xdr:col>0</xdr:col>
      <xdr:colOff>497205</xdr:colOff>
      <xdr:row>1053</xdr:row>
      <xdr:rowOff>9525</xdr:rowOff>
    </xdr:to>
    <xdr:pic>
      <xdr:nvPicPr>
        <xdr:cNvPr id="817" name="Picture 816">
          <a:extLst>
            <a:ext uri="{FF2B5EF4-FFF2-40B4-BE49-F238E27FC236}">
              <a16:creationId xmlns="" xmlns:a16="http://schemas.microsoft.com/office/drawing/2014/main" id="{00000000-0008-0000-0900-00003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47625</xdr:rowOff>
    </xdr:from>
    <xdr:to>
      <xdr:col>0</xdr:col>
      <xdr:colOff>497205</xdr:colOff>
      <xdr:row>1053</xdr:row>
      <xdr:rowOff>9525</xdr:rowOff>
    </xdr:to>
    <xdr:pic>
      <xdr:nvPicPr>
        <xdr:cNvPr id="818" name="Picture 817">
          <a:extLst>
            <a:ext uri="{FF2B5EF4-FFF2-40B4-BE49-F238E27FC236}">
              <a16:creationId xmlns="" xmlns:a16="http://schemas.microsoft.com/office/drawing/2014/main" id="{00000000-0008-0000-0900-00003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47625</xdr:rowOff>
    </xdr:from>
    <xdr:to>
      <xdr:col>0</xdr:col>
      <xdr:colOff>497205</xdr:colOff>
      <xdr:row>1053</xdr:row>
      <xdr:rowOff>9525</xdr:rowOff>
    </xdr:to>
    <xdr:pic>
      <xdr:nvPicPr>
        <xdr:cNvPr id="819" name="Picture 818">
          <a:extLst>
            <a:ext uri="{FF2B5EF4-FFF2-40B4-BE49-F238E27FC236}">
              <a16:creationId xmlns="" xmlns:a16="http://schemas.microsoft.com/office/drawing/2014/main" id="{00000000-0008-0000-0900-00003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47625</xdr:rowOff>
    </xdr:from>
    <xdr:to>
      <xdr:col>0</xdr:col>
      <xdr:colOff>497205</xdr:colOff>
      <xdr:row>1052</xdr:row>
      <xdr:rowOff>247650</xdr:rowOff>
    </xdr:to>
    <xdr:pic>
      <xdr:nvPicPr>
        <xdr:cNvPr id="845" name="Picture 844">
          <a:extLst>
            <a:ext uri="{FF2B5EF4-FFF2-40B4-BE49-F238E27FC236}">
              <a16:creationId xmlns="" xmlns:a16="http://schemas.microsoft.com/office/drawing/2014/main" id="{00000000-0008-0000-0900-00004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47625</xdr:rowOff>
    </xdr:from>
    <xdr:to>
      <xdr:col>0</xdr:col>
      <xdr:colOff>497205</xdr:colOff>
      <xdr:row>1052</xdr:row>
      <xdr:rowOff>247650</xdr:rowOff>
    </xdr:to>
    <xdr:pic>
      <xdr:nvPicPr>
        <xdr:cNvPr id="846" name="Picture 845">
          <a:extLst>
            <a:ext uri="{FF2B5EF4-FFF2-40B4-BE49-F238E27FC236}">
              <a16:creationId xmlns="" xmlns:a16="http://schemas.microsoft.com/office/drawing/2014/main" id="{00000000-0008-0000-0900-00004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47625</xdr:rowOff>
    </xdr:from>
    <xdr:to>
      <xdr:col>0</xdr:col>
      <xdr:colOff>497205</xdr:colOff>
      <xdr:row>1052</xdr:row>
      <xdr:rowOff>247650</xdr:rowOff>
    </xdr:to>
    <xdr:pic>
      <xdr:nvPicPr>
        <xdr:cNvPr id="847" name="Picture 846">
          <a:extLst>
            <a:ext uri="{FF2B5EF4-FFF2-40B4-BE49-F238E27FC236}">
              <a16:creationId xmlns="" xmlns:a16="http://schemas.microsoft.com/office/drawing/2014/main" id="{00000000-0008-0000-0900-00004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1051</xdr:row>
      <xdr:rowOff>1</xdr:rowOff>
    </xdr:from>
    <xdr:to>
      <xdr:col>0</xdr:col>
      <xdr:colOff>495300</xdr:colOff>
      <xdr:row>1054</xdr:row>
      <xdr:rowOff>85726</xdr:rowOff>
    </xdr:to>
    <xdr:pic>
      <xdr:nvPicPr>
        <xdr:cNvPr id="848" name="Picture 847">
          <a:extLst>
            <a:ext uri="{FF2B5EF4-FFF2-40B4-BE49-F238E27FC236}">
              <a16:creationId xmlns="" xmlns:a16="http://schemas.microsoft.com/office/drawing/2014/main" id="{00000000-0008-0000-0900-00005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47625</xdr:rowOff>
    </xdr:from>
    <xdr:to>
      <xdr:col>0</xdr:col>
      <xdr:colOff>497205</xdr:colOff>
      <xdr:row>1105</xdr:row>
      <xdr:rowOff>9525</xdr:rowOff>
    </xdr:to>
    <xdr:pic>
      <xdr:nvPicPr>
        <xdr:cNvPr id="849" name="Picture 848">
          <a:extLst>
            <a:ext uri="{FF2B5EF4-FFF2-40B4-BE49-F238E27FC236}">
              <a16:creationId xmlns="" xmlns:a16="http://schemas.microsoft.com/office/drawing/2014/main" id="{00000000-0008-0000-0900-00005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47625</xdr:rowOff>
    </xdr:from>
    <xdr:to>
      <xdr:col>0</xdr:col>
      <xdr:colOff>497205</xdr:colOff>
      <xdr:row>1105</xdr:row>
      <xdr:rowOff>9525</xdr:rowOff>
    </xdr:to>
    <xdr:pic>
      <xdr:nvPicPr>
        <xdr:cNvPr id="850" name="Picture 849">
          <a:extLst>
            <a:ext uri="{FF2B5EF4-FFF2-40B4-BE49-F238E27FC236}">
              <a16:creationId xmlns="" xmlns:a16="http://schemas.microsoft.com/office/drawing/2014/main" id="{00000000-0008-0000-0900-00005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47625</xdr:rowOff>
    </xdr:from>
    <xdr:to>
      <xdr:col>0</xdr:col>
      <xdr:colOff>497205</xdr:colOff>
      <xdr:row>1105</xdr:row>
      <xdr:rowOff>9525</xdr:rowOff>
    </xdr:to>
    <xdr:pic>
      <xdr:nvPicPr>
        <xdr:cNvPr id="851" name="Picture 850">
          <a:extLst>
            <a:ext uri="{FF2B5EF4-FFF2-40B4-BE49-F238E27FC236}">
              <a16:creationId xmlns="" xmlns:a16="http://schemas.microsoft.com/office/drawing/2014/main" id="{00000000-0008-0000-0900-00005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47625</xdr:rowOff>
    </xdr:from>
    <xdr:to>
      <xdr:col>0</xdr:col>
      <xdr:colOff>497205</xdr:colOff>
      <xdr:row>1104</xdr:row>
      <xdr:rowOff>247650</xdr:rowOff>
    </xdr:to>
    <xdr:pic>
      <xdr:nvPicPr>
        <xdr:cNvPr id="877" name="Picture 876">
          <a:extLst>
            <a:ext uri="{FF2B5EF4-FFF2-40B4-BE49-F238E27FC236}">
              <a16:creationId xmlns="" xmlns:a16="http://schemas.microsoft.com/office/drawing/2014/main" id="{00000000-0008-0000-0900-00006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47625</xdr:rowOff>
    </xdr:from>
    <xdr:to>
      <xdr:col>0</xdr:col>
      <xdr:colOff>497205</xdr:colOff>
      <xdr:row>1104</xdr:row>
      <xdr:rowOff>247650</xdr:rowOff>
    </xdr:to>
    <xdr:pic>
      <xdr:nvPicPr>
        <xdr:cNvPr id="878" name="Picture 877">
          <a:extLst>
            <a:ext uri="{FF2B5EF4-FFF2-40B4-BE49-F238E27FC236}">
              <a16:creationId xmlns="" xmlns:a16="http://schemas.microsoft.com/office/drawing/2014/main" id="{00000000-0008-0000-0900-00006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47625</xdr:rowOff>
    </xdr:from>
    <xdr:to>
      <xdr:col>0</xdr:col>
      <xdr:colOff>497205</xdr:colOff>
      <xdr:row>1104</xdr:row>
      <xdr:rowOff>247650</xdr:rowOff>
    </xdr:to>
    <xdr:pic>
      <xdr:nvPicPr>
        <xdr:cNvPr id="879" name="Picture 878">
          <a:extLst>
            <a:ext uri="{FF2B5EF4-FFF2-40B4-BE49-F238E27FC236}">
              <a16:creationId xmlns="" xmlns:a16="http://schemas.microsoft.com/office/drawing/2014/main" id="{00000000-0008-0000-0900-00006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1103</xdr:row>
      <xdr:rowOff>1</xdr:rowOff>
    </xdr:from>
    <xdr:to>
      <xdr:col>0</xdr:col>
      <xdr:colOff>495300</xdr:colOff>
      <xdr:row>1106</xdr:row>
      <xdr:rowOff>85726</xdr:rowOff>
    </xdr:to>
    <xdr:pic>
      <xdr:nvPicPr>
        <xdr:cNvPr id="880" name="Picture 879">
          <a:extLst>
            <a:ext uri="{FF2B5EF4-FFF2-40B4-BE49-F238E27FC236}">
              <a16:creationId xmlns="" xmlns:a16="http://schemas.microsoft.com/office/drawing/2014/main" id="{00000000-0008-0000-0900-00007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47625</xdr:rowOff>
    </xdr:from>
    <xdr:to>
      <xdr:col>0</xdr:col>
      <xdr:colOff>497205</xdr:colOff>
      <xdr:row>1155</xdr:row>
      <xdr:rowOff>9525</xdr:rowOff>
    </xdr:to>
    <xdr:pic>
      <xdr:nvPicPr>
        <xdr:cNvPr id="881" name="Picture 880">
          <a:extLst>
            <a:ext uri="{FF2B5EF4-FFF2-40B4-BE49-F238E27FC236}">
              <a16:creationId xmlns="" xmlns:a16="http://schemas.microsoft.com/office/drawing/2014/main" id="{00000000-0008-0000-0900-00007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47625</xdr:rowOff>
    </xdr:from>
    <xdr:to>
      <xdr:col>0</xdr:col>
      <xdr:colOff>497205</xdr:colOff>
      <xdr:row>1155</xdr:row>
      <xdr:rowOff>9525</xdr:rowOff>
    </xdr:to>
    <xdr:pic>
      <xdr:nvPicPr>
        <xdr:cNvPr id="882" name="Picture 881">
          <a:extLst>
            <a:ext uri="{FF2B5EF4-FFF2-40B4-BE49-F238E27FC236}">
              <a16:creationId xmlns="" xmlns:a16="http://schemas.microsoft.com/office/drawing/2014/main" id="{00000000-0008-0000-0900-00007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47625</xdr:rowOff>
    </xdr:from>
    <xdr:to>
      <xdr:col>0</xdr:col>
      <xdr:colOff>497205</xdr:colOff>
      <xdr:row>1155</xdr:row>
      <xdr:rowOff>9525</xdr:rowOff>
    </xdr:to>
    <xdr:pic>
      <xdr:nvPicPr>
        <xdr:cNvPr id="883" name="Picture 882">
          <a:extLst>
            <a:ext uri="{FF2B5EF4-FFF2-40B4-BE49-F238E27FC236}">
              <a16:creationId xmlns="" xmlns:a16="http://schemas.microsoft.com/office/drawing/2014/main" id="{00000000-0008-0000-0900-00007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47625</xdr:rowOff>
    </xdr:from>
    <xdr:to>
      <xdr:col>0</xdr:col>
      <xdr:colOff>497205</xdr:colOff>
      <xdr:row>1154</xdr:row>
      <xdr:rowOff>247650</xdr:rowOff>
    </xdr:to>
    <xdr:pic>
      <xdr:nvPicPr>
        <xdr:cNvPr id="909" name="Picture 908">
          <a:extLst>
            <a:ext uri="{FF2B5EF4-FFF2-40B4-BE49-F238E27FC236}">
              <a16:creationId xmlns="" xmlns:a16="http://schemas.microsoft.com/office/drawing/2014/main" id="{00000000-0008-0000-0900-00008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47625</xdr:rowOff>
    </xdr:from>
    <xdr:to>
      <xdr:col>0</xdr:col>
      <xdr:colOff>497205</xdr:colOff>
      <xdr:row>1154</xdr:row>
      <xdr:rowOff>247650</xdr:rowOff>
    </xdr:to>
    <xdr:pic>
      <xdr:nvPicPr>
        <xdr:cNvPr id="910" name="Picture 909">
          <a:extLst>
            <a:ext uri="{FF2B5EF4-FFF2-40B4-BE49-F238E27FC236}">
              <a16:creationId xmlns="" xmlns:a16="http://schemas.microsoft.com/office/drawing/2014/main" id="{00000000-0008-0000-0900-00008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47625</xdr:rowOff>
    </xdr:from>
    <xdr:to>
      <xdr:col>0</xdr:col>
      <xdr:colOff>497205</xdr:colOff>
      <xdr:row>1154</xdr:row>
      <xdr:rowOff>247650</xdr:rowOff>
    </xdr:to>
    <xdr:pic>
      <xdr:nvPicPr>
        <xdr:cNvPr id="911" name="Picture 910">
          <a:extLst>
            <a:ext uri="{FF2B5EF4-FFF2-40B4-BE49-F238E27FC236}">
              <a16:creationId xmlns="" xmlns:a16="http://schemas.microsoft.com/office/drawing/2014/main" id="{00000000-0008-0000-0900-00008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1153</xdr:row>
      <xdr:rowOff>1</xdr:rowOff>
    </xdr:from>
    <xdr:to>
      <xdr:col>0</xdr:col>
      <xdr:colOff>942974</xdr:colOff>
      <xdr:row>1156</xdr:row>
      <xdr:rowOff>85726</xdr:rowOff>
    </xdr:to>
    <xdr:pic>
      <xdr:nvPicPr>
        <xdr:cNvPr id="912" name="Picture 911">
          <a:extLst>
            <a:ext uri="{FF2B5EF4-FFF2-40B4-BE49-F238E27FC236}">
              <a16:creationId xmlns="" xmlns:a16="http://schemas.microsoft.com/office/drawing/2014/main" id="{00000000-0008-0000-0900-00009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534201"/>
          <a:ext cx="9429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47625</xdr:rowOff>
    </xdr:from>
    <xdr:to>
      <xdr:col>0</xdr:col>
      <xdr:colOff>497205</xdr:colOff>
      <xdr:row>1204</xdr:row>
      <xdr:rowOff>9525</xdr:rowOff>
    </xdr:to>
    <xdr:pic>
      <xdr:nvPicPr>
        <xdr:cNvPr id="913" name="Picture 912">
          <a:extLst>
            <a:ext uri="{FF2B5EF4-FFF2-40B4-BE49-F238E27FC236}">
              <a16:creationId xmlns="" xmlns:a16="http://schemas.microsoft.com/office/drawing/2014/main" id="{00000000-0008-0000-0900-00009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47625</xdr:rowOff>
    </xdr:from>
    <xdr:to>
      <xdr:col>0</xdr:col>
      <xdr:colOff>497205</xdr:colOff>
      <xdr:row>1204</xdr:row>
      <xdr:rowOff>9525</xdr:rowOff>
    </xdr:to>
    <xdr:pic>
      <xdr:nvPicPr>
        <xdr:cNvPr id="914" name="Picture 913">
          <a:extLst>
            <a:ext uri="{FF2B5EF4-FFF2-40B4-BE49-F238E27FC236}">
              <a16:creationId xmlns="" xmlns:a16="http://schemas.microsoft.com/office/drawing/2014/main" id="{00000000-0008-0000-0900-00009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47625</xdr:rowOff>
    </xdr:from>
    <xdr:to>
      <xdr:col>0</xdr:col>
      <xdr:colOff>497205</xdr:colOff>
      <xdr:row>1204</xdr:row>
      <xdr:rowOff>9525</xdr:rowOff>
    </xdr:to>
    <xdr:pic>
      <xdr:nvPicPr>
        <xdr:cNvPr id="915" name="Picture 914">
          <a:extLst>
            <a:ext uri="{FF2B5EF4-FFF2-40B4-BE49-F238E27FC236}">
              <a16:creationId xmlns="" xmlns:a16="http://schemas.microsoft.com/office/drawing/2014/main" id="{00000000-0008-0000-0900-00009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47625</xdr:rowOff>
    </xdr:from>
    <xdr:to>
      <xdr:col>0</xdr:col>
      <xdr:colOff>497205</xdr:colOff>
      <xdr:row>1203</xdr:row>
      <xdr:rowOff>247650</xdr:rowOff>
    </xdr:to>
    <xdr:pic>
      <xdr:nvPicPr>
        <xdr:cNvPr id="941" name="Picture 940">
          <a:extLst>
            <a:ext uri="{FF2B5EF4-FFF2-40B4-BE49-F238E27FC236}">
              <a16:creationId xmlns="" xmlns:a16="http://schemas.microsoft.com/office/drawing/2014/main" id="{00000000-0008-0000-0900-0000A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47625</xdr:rowOff>
    </xdr:from>
    <xdr:to>
      <xdr:col>0</xdr:col>
      <xdr:colOff>497205</xdr:colOff>
      <xdr:row>1203</xdr:row>
      <xdr:rowOff>247650</xdr:rowOff>
    </xdr:to>
    <xdr:pic>
      <xdr:nvPicPr>
        <xdr:cNvPr id="942" name="Picture 941">
          <a:extLst>
            <a:ext uri="{FF2B5EF4-FFF2-40B4-BE49-F238E27FC236}">
              <a16:creationId xmlns="" xmlns:a16="http://schemas.microsoft.com/office/drawing/2014/main" id="{00000000-0008-0000-0900-0000A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47625</xdr:rowOff>
    </xdr:from>
    <xdr:to>
      <xdr:col>0</xdr:col>
      <xdr:colOff>497205</xdr:colOff>
      <xdr:row>1203</xdr:row>
      <xdr:rowOff>247650</xdr:rowOff>
    </xdr:to>
    <xdr:pic>
      <xdr:nvPicPr>
        <xdr:cNvPr id="943" name="Picture 942">
          <a:extLst>
            <a:ext uri="{FF2B5EF4-FFF2-40B4-BE49-F238E27FC236}">
              <a16:creationId xmlns="" xmlns:a16="http://schemas.microsoft.com/office/drawing/2014/main" id="{00000000-0008-0000-0900-0000A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1202</xdr:row>
      <xdr:rowOff>1</xdr:rowOff>
    </xdr:from>
    <xdr:to>
      <xdr:col>0</xdr:col>
      <xdr:colOff>942974</xdr:colOff>
      <xdr:row>1205</xdr:row>
      <xdr:rowOff>85726</xdr:rowOff>
    </xdr:to>
    <xdr:pic>
      <xdr:nvPicPr>
        <xdr:cNvPr id="944" name="Picture 943">
          <a:extLst>
            <a:ext uri="{FF2B5EF4-FFF2-40B4-BE49-F238E27FC236}">
              <a16:creationId xmlns="" xmlns:a16="http://schemas.microsoft.com/office/drawing/2014/main" id="{00000000-0008-0000-0900-0000B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544976"/>
          <a:ext cx="9429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47625</xdr:rowOff>
    </xdr:from>
    <xdr:to>
      <xdr:col>0</xdr:col>
      <xdr:colOff>497205</xdr:colOff>
      <xdr:row>1253</xdr:row>
      <xdr:rowOff>9525</xdr:rowOff>
    </xdr:to>
    <xdr:pic>
      <xdr:nvPicPr>
        <xdr:cNvPr id="945" name="Picture 944">
          <a:extLst>
            <a:ext uri="{FF2B5EF4-FFF2-40B4-BE49-F238E27FC236}">
              <a16:creationId xmlns="" xmlns:a16="http://schemas.microsoft.com/office/drawing/2014/main" id="{00000000-0008-0000-0900-0000B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47625</xdr:rowOff>
    </xdr:from>
    <xdr:to>
      <xdr:col>0</xdr:col>
      <xdr:colOff>497205</xdr:colOff>
      <xdr:row>1253</xdr:row>
      <xdr:rowOff>9525</xdr:rowOff>
    </xdr:to>
    <xdr:pic>
      <xdr:nvPicPr>
        <xdr:cNvPr id="946" name="Picture 945">
          <a:extLst>
            <a:ext uri="{FF2B5EF4-FFF2-40B4-BE49-F238E27FC236}">
              <a16:creationId xmlns="" xmlns:a16="http://schemas.microsoft.com/office/drawing/2014/main" id="{00000000-0008-0000-0900-0000B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47625</xdr:rowOff>
    </xdr:from>
    <xdr:to>
      <xdr:col>0</xdr:col>
      <xdr:colOff>497205</xdr:colOff>
      <xdr:row>1253</xdr:row>
      <xdr:rowOff>9525</xdr:rowOff>
    </xdr:to>
    <xdr:pic>
      <xdr:nvPicPr>
        <xdr:cNvPr id="947" name="Picture 946">
          <a:extLst>
            <a:ext uri="{FF2B5EF4-FFF2-40B4-BE49-F238E27FC236}">
              <a16:creationId xmlns="" xmlns:a16="http://schemas.microsoft.com/office/drawing/2014/main" id="{00000000-0008-0000-0900-0000B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47625</xdr:rowOff>
    </xdr:from>
    <xdr:to>
      <xdr:col>0</xdr:col>
      <xdr:colOff>497205</xdr:colOff>
      <xdr:row>1252</xdr:row>
      <xdr:rowOff>247650</xdr:rowOff>
    </xdr:to>
    <xdr:pic>
      <xdr:nvPicPr>
        <xdr:cNvPr id="973" name="Picture 972">
          <a:extLst>
            <a:ext uri="{FF2B5EF4-FFF2-40B4-BE49-F238E27FC236}">
              <a16:creationId xmlns="" xmlns:a16="http://schemas.microsoft.com/office/drawing/2014/main" id="{00000000-0008-0000-0900-0000C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47625</xdr:rowOff>
    </xdr:from>
    <xdr:to>
      <xdr:col>0</xdr:col>
      <xdr:colOff>497205</xdr:colOff>
      <xdr:row>1252</xdr:row>
      <xdr:rowOff>247650</xdr:rowOff>
    </xdr:to>
    <xdr:pic>
      <xdr:nvPicPr>
        <xdr:cNvPr id="974" name="Picture 973">
          <a:extLst>
            <a:ext uri="{FF2B5EF4-FFF2-40B4-BE49-F238E27FC236}">
              <a16:creationId xmlns="" xmlns:a16="http://schemas.microsoft.com/office/drawing/2014/main" id="{00000000-0008-0000-0900-0000C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47625</xdr:rowOff>
    </xdr:from>
    <xdr:to>
      <xdr:col>0</xdr:col>
      <xdr:colOff>497205</xdr:colOff>
      <xdr:row>1252</xdr:row>
      <xdr:rowOff>247650</xdr:rowOff>
    </xdr:to>
    <xdr:pic>
      <xdr:nvPicPr>
        <xdr:cNvPr id="975" name="Picture 974">
          <a:extLst>
            <a:ext uri="{FF2B5EF4-FFF2-40B4-BE49-F238E27FC236}">
              <a16:creationId xmlns="" xmlns:a16="http://schemas.microsoft.com/office/drawing/2014/main" id="{00000000-0008-0000-0900-0000C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1251</xdr:row>
      <xdr:rowOff>1</xdr:rowOff>
    </xdr:from>
    <xdr:to>
      <xdr:col>0</xdr:col>
      <xdr:colOff>904874</xdr:colOff>
      <xdr:row>1254</xdr:row>
      <xdr:rowOff>85726</xdr:rowOff>
    </xdr:to>
    <xdr:pic>
      <xdr:nvPicPr>
        <xdr:cNvPr id="976" name="Picture 975">
          <a:extLst>
            <a:ext uri="{FF2B5EF4-FFF2-40B4-BE49-F238E27FC236}">
              <a16:creationId xmlns="" xmlns:a16="http://schemas.microsoft.com/office/drawing/2014/main" id="{00000000-0008-0000-0900-0000D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555751"/>
          <a:ext cx="9048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47625</xdr:rowOff>
    </xdr:from>
    <xdr:to>
      <xdr:col>0</xdr:col>
      <xdr:colOff>497205</xdr:colOff>
      <xdr:row>1303</xdr:row>
      <xdr:rowOff>9525</xdr:rowOff>
    </xdr:to>
    <xdr:pic>
      <xdr:nvPicPr>
        <xdr:cNvPr id="977" name="Picture 976">
          <a:extLst>
            <a:ext uri="{FF2B5EF4-FFF2-40B4-BE49-F238E27FC236}">
              <a16:creationId xmlns="" xmlns:a16="http://schemas.microsoft.com/office/drawing/2014/main" id="{00000000-0008-0000-0900-0000D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47625</xdr:rowOff>
    </xdr:from>
    <xdr:to>
      <xdr:col>0</xdr:col>
      <xdr:colOff>497205</xdr:colOff>
      <xdr:row>1303</xdr:row>
      <xdr:rowOff>9525</xdr:rowOff>
    </xdr:to>
    <xdr:pic>
      <xdr:nvPicPr>
        <xdr:cNvPr id="978" name="Picture 977">
          <a:extLst>
            <a:ext uri="{FF2B5EF4-FFF2-40B4-BE49-F238E27FC236}">
              <a16:creationId xmlns="" xmlns:a16="http://schemas.microsoft.com/office/drawing/2014/main" id="{00000000-0008-0000-0900-0000D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47625</xdr:rowOff>
    </xdr:from>
    <xdr:to>
      <xdr:col>0</xdr:col>
      <xdr:colOff>497205</xdr:colOff>
      <xdr:row>1303</xdr:row>
      <xdr:rowOff>9525</xdr:rowOff>
    </xdr:to>
    <xdr:pic>
      <xdr:nvPicPr>
        <xdr:cNvPr id="979" name="Picture 978">
          <a:extLst>
            <a:ext uri="{FF2B5EF4-FFF2-40B4-BE49-F238E27FC236}">
              <a16:creationId xmlns="" xmlns:a16="http://schemas.microsoft.com/office/drawing/2014/main" id="{00000000-0008-0000-0900-0000D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47625</xdr:rowOff>
    </xdr:from>
    <xdr:to>
      <xdr:col>0</xdr:col>
      <xdr:colOff>497205</xdr:colOff>
      <xdr:row>1302</xdr:row>
      <xdr:rowOff>247650</xdr:rowOff>
    </xdr:to>
    <xdr:pic>
      <xdr:nvPicPr>
        <xdr:cNvPr id="1005" name="Picture 1004">
          <a:extLst>
            <a:ext uri="{FF2B5EF4-FFF2-40B4-BE49-F238E27FC236}">
              <a16:creationId xmlns="" xmlns:a16="http://schemas.microsoft.com/office/drawing/2014/main" id="{00000000-0008-0000-0900-0000ED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47625</xdr:rowOff>
    </xdr:from>
    <xdr:to>
      <xdr:col>0</xdr:col>
      <xdr:colOff>497205</xdr:colOff>
      <xdr:row>1302</xdr:row>
      <xdr:rowOff>247650</xdr:rowOff>
    </xdr:to>
    <xdr:pic>
      <xdr:nvPicPr>
        <xdr:cNvPr id="1006" name="Picture 1005">
          <a:extLst>
            <a:ext uri="{FF2B5EF4-FFF2-40B4-BE49-F238E27FC236}">
              <a16:creationId xmlns="" xmlns:a16="http://schemas.microsoft.com/office/drawing/2014/main" id="{00000000-0008-0000-0900-0000EE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47625</xdr:rowOff>
    </xdr:from>
    <xdr:to>
      <xdr:col>0</xdr:col>
      <xdr:colOff>497205</xdr:colOff>
      <xdr:row>1302</xdr:row>
      <xdr:rowOff>247650</xdr:rowOff>
    </xdr:to>
    <xdr:pic>
      <xdr:nvPicPr>
        <xdr:cNvPr id="1007" name="Picture 1006">
          <a:extLst>
            <a:ext uri="{FF2B5EF4-FFF2-40B4-BE49-F238E27FC236}">
              <a16:creationId xmlns="" xmlns:a16="http://schemas.microsoft.com/office/drawing/2014/main" id="{00000000-0008-0000-0900-0000EF03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1301</xdr:row>
      <xdr:rowOff>1</xdr:rowOff>
    </xdr:from>
    <xdr:to>
      <xdr:col>0</xdr:col>
      <xdr:colOff>828674</xdr:colOff>
      <xdr:row>1304</xdr:row>
      <xdr:rowOff>85726</xdr:rowOff>
    </xdr:to>
    <xdr:pic>
      <xdr:nvPicPr>
        <xdr:cNvPr id="1008" name="Picture 1007">
          <a:extLst>
            <a:ext uri="{FF2B5EF4-FFF2-40B4-BE49-F238E27FC236}">
              <a16:creationId xmlns="" xmlns:a16="http://schemas.microsoft.com/office/drawing/2014/main" id="{00000000-0008-0000-0900-0000F003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5766551"/>
          <a:ext cx="8286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47625</xdr:rowOff>
    </xdr:from>
    <xdr:to>
      <xdr:col>0</xdr:col>
      <xdr:colOff>497205</xdr:colOff>
      <xdr:row>1353</xdr:row>
      <xdr:rowOff>67236</xdr:rowOff>
    </xdr:to>
    <xdr:pic>
      <xdr:nvPicPr>
        <xdr:cNvPr id="1009" name="Picture 1008">
          <a:extLst>
            <a:ext uri="{FF2B5EF4-FFF2-40B4-BE49-F238E27FC236}">
              <a16:creationId xmlns="" xmlns:a16="http://schemas.microsoft.com/office/drawing/2014/main" id="{00000000-0008-0000-0900-0000F1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47625</xdr:rowOff>
    </xdr:from>
    <xdr:to>
      <xdr:col>0</xdr:col>
      <xdr:colOff>497205</xdr:colOff>
      <xdr:row>1353</xdr:row>
      <xdr:rowOff>67236</xdr:rowOff>
    </xdr:to>
    <xdr:pic>
      <xdr:nvPicPr>
        <xdr:cNvPr id="1010" name="Picture 1009">
          <a:extLst>
            <a:ext uri="{FF2B5EF4-FFF2-40B4-BE49-F238E27FC236}">
              <a16:creationId xmlns="" xmlns:a16="http://schemas.microsoft.com/office/drawing/2014/main" id="{00000000-0008-0000-0900-0000F2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47625</xdr:rowOff>
    </xdr:from>
    <xdr:to>
      <xdr:col>0</xdr:col>
      <xdr:colOff>497205</xdr:colOff>
      <xdr:row>1353</xdr:row>
      <xdr:rowOff>67236</xdr:rowOff>
    </xdr:to>
    <xdr:pic>
      <xdr:nvPicPr>
        <xdr:cNvPr id="1011" name="Picture 1010">
          <a:extLst>
            <a:ext uri="{FF2B5EF4-FFF2-40B4-BE49-F238E27FC236}">
              <a16:creationId xmlns="" xmlns:a16="http://schemas.microsoft.com/office/drawing/2014/main" id="{00000000-0008-0000-0900-0000F303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47625</xdr:rowOff>
    </xdr:from>
    <xdr:to>
      <xdr:col>0</xdr:col>
      <xdr:colOff>497205</xdr:colOff>
      <xdr:row>1353</xdr:row>
      <xdr:rowOff>41462</xdr:rowOff>
    </xdr:to>
    <xdr:pic>
      <xdr:nvPicPr>
        <xdr:cNvPr id="1037" name="Picture 1036">
          <a:extLst>
            <a:ext uri="{FF2B5EF4-FFF2-40B4-BE49-F238E27FC236}">
              <a16:creationId xmlns="" xmlns:a16="http://schemas.microsoft.com/office/drawing/2014/main" id="{00000000-0008-0000-0900-00000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47625</xdr:rowOff>
    </xdr:from>
    <xdr:to>
      <xdr:col>0</xdr:col>
      <xdr:colOff>497205</xdr:colOff>
      <xdr:row>1353</xdr:row>
      <xdr:rowOff>41462</xdr:rowOff>
    </xdr:to>
    <xdr:pic>
      <xdr:nvPicPr>
        <xdr:cNvPr id="1038" name="Picture 1037">
          <a:extLst>
            <a:ext uri="{FF2B5EF4-FFF2-40B4-BE49-F238E27FC236}">
              <a16:creationId xmlns="" xmlns:a16="http://schemas.microsoft.com/office/drawing/2014/main" id="{00000000-0008-0000-0900-00000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47625</xdr:rowOff>
    </xdr:from>
    <xdr:to>
      <xdr:col>0</xdr:col>
      <xdr:colOff>497205</xdr:colOff>
      <xdr:row>1353</xdr:row>
      <xdr:rowOff>41462</xdr:rowOff>
    </xdr:to>
    <xdr:pic>
      <xdr:nvPicPr>
        <xdr:cNvPr id="1039" name="Picture 1038">
          <a:extLst>
            <a:ext uri="{FF2B5EF4-FFF2-40B4-BE49-F238E27FC236}">
              <a16:creationId xmlns="" xmlns:a16="http://schemas.microsoft.com/office/drawing/2014/main" id="{00000000-0008-0000-0900-00000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1351</xdr:row>
      <xdr:rowOff>19050</xdr:rowOff>
    </xdr:from>
    <xdr:to>
      <xdr:col>1</xdr:col>
      <xdr:colOff>180975</xdr:colOff>
      <xdr:row>1354</xdr:row>
      <xdr:rowOff>46505</xdr:rowOff>
    </xdr:to>
    <xdr:pic>
      <xdr:nvPicPr>
        <xdr:cNvPr id="1040" name="Picture 1039">
          <a:extLst>
            <a:ext uri="{FF2B5EF4-FFF2-40B4-BE49-F238E27FC236}">
              <a16:creationId xmlns="" xmlns:a16="http://schemas.microsoft.com/office/drawing/2014/main" id="{00000000-0008-0000-0900-00001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6272625"/>
          <a:ext cx="1143000" cy="638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47625</xdr:rowOff>
    </xdr:from>
    <xdr:to>
      <xdr:col>0</xdr:col>
      <xdr:colOff>497205</xdr:colOff>
      <xdr:row>1403</xdr:row>
      <xdr:rowOff>9525</xdr:rowOff>
    </xdr:to>
    <xdr:pic>
      <xdr:nvPicPr>
        <xdr:cNvPr id="1041" name="Picture 1040">
          <a:extLst>
            <a:ext uri="{FF2B5EF4-FFF2-40B4-BE49-F238E27FC236}">
              <a16:creationId xmlns="" xmlns:a16="http://schemas.microsoft.com/office/drawing/2014/main" id="{00000000-0008-0000-0900-00001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47625</xdr:rowOff>
    </xdr:from>
    <xdr:to>
      <xdr:col>0</xdr:col>
      <xdr:colOff>497205</xdr:colOff>
      <xdr:row>1403</xdr:row>
      <xdr:rowOff>9525</xdr:rowOff>
    </xdr:to>
    <xdr:pic>
      <xdr:nvPicPr>
        <xdr:cNvPr id="1042" name="Picture 1041">
          <a:extLst>
            <a:ext uri="{FF2B5EF4-FFF2-40B4-BE49-F238E27FC236}">
              <a16:creationId xmlns="" xmlns:a16="http://schemas.microsoft.com/office/drawing/2014/main" id="{00000000-0008-0000-0900-00001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47625</xdr:rowOff>
    </xdr:from>
    <xdr:to>
      <xdr:col>0</xdr:col>
      <xdr:colOff>497205</xdr:colOff>
      <xdr:row>1403</xdr:row>
      <xdr:rowOff>9525</xdr:rowOff>
    </xdr:to>
    <xdr:pic>
      <xdr:nvPicPr>
        <xdr:cNvPr id="1043" name="Picture 1042">
          <a:extLst>
            <a:ext uri="{FF2B5EF4-FFF2-40B4-BE49-F238E27FC236}">
              <a16:creationId xmlns="" xmlns:a16="http://schemas.microsoft.com/office/drawing/2014/main" id="{00000000-0008-0000-0900-00001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47625</xdr:rowOff>
    </xdr:from>
    <xdr:to>
      <xdr:col>0</xdr:col>
      <xdr:colOff>497205</xdr:colOff>
      <xdr:row>1402</xdr:row>
      <xdr:rowOff>247649</xdr:rowOff>
    </xdr:to>
    <xdr:pic>
      <xdr:nvPicPr>
        <xdr:cNvPr id="1069" name="Picture 1068">
          <a:extLst>
            <a:ext uri="{FF2B5EF4-FFF2-40B4-BE49-F238E27FC236}">
              <a16:creationId xmlns="" xmlns:a16="http://schemas.microsoft.com/office/drawing/2014/main" id="{00000000-0008-0000-0900-00002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47625</xdr:rowOff>
    </xdr:from>
    <xdr:to>
      <xdr:col>0</xdr:col>
      <xdr:colOff>497205</xdr:colOff>
      <xdr:row>1402</xdr:row>
      <xdr:rowOff>247649</xdr:rowOff>
    </xdr:to>
    <xdr:pic>
      <xdr:nvPicPr>
        <xdr:cNvPr id="1070" name="Picture 1069">
          <a:extLst>
            <a:ext uri="{FF2B5EF4-FFF2-40B4-BE49-F238E27FC236}">
              <a16:creationId xmlns="" xmlns:a16="http://schemas.microsoft.com/office/drawing/2014/main" id="{00000000-0008-0000-0900-00002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47625</xdr:rowOff>
    </xdr:from>
    <xdr:to>
      <xdr:col>0</xdr:col>
      <xdr:colOff>497205</xdr:colOff>
      <xdr:row>1402</xdr:row>
      <xdr:rowOff>247649</xdr:rowOff>
    </xdr:to>
    <xdr:pic>
      <xdr:nvPicPr>
        <xdr:cNvPr id="1071" name="Picture 1070">
          <a:extLst>
            <a:ext uri="{FF2B5EF4-FFF2-40B4-BE49-F238E27FC236}">
              <a16:creationId xmlns="" xmlns:a16="http://schemas.microsoft.com/office/drawing/2014/main" id="{00000000-0008-0000-0900-00002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1401</xdr:row>
      <xdr:rowOff>1</xdr:rowOff>
    </xdr:from>
    <xdr:to>
      <xdr:col>0</xdr:col>
      <xdr:colOff>495300</xdr:colOff>
      <xdr:row>1404</xdr:row>
      <xdr:rowOff>85726</xdr:rowOff>
    </xdr:to>
    <xdr:pic>
      <xdr:nvPicPr>
        <xdr:cNvPr id="1072" name="Picture 1071">
          <a:extLst>
            <a:ext uri="{FF2B5EF4-FFF2-40B4-BE49-F238E27FC236}">
              <a16:creationId xmlns="" xmlns:a16="http://schemas.microsoft.com/office/drawing/2014/main" id="{00000000-0008-0000-0900-00003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47625</xdr:rowOff>
    </xdr:from>
    <xdr:to>
      <xdr:col>0</xdr:col>
      <xdr:colOff>497205</xdr:colOff>
      <xdr:row>1453</xdr:row>
      <xdr:rowOff>9525</xdr:rowOff>
    </xdr:to>
    <xdr:pic>
      <xdr:nvPicPr>
        <xdr:cNvPr id="1073" name="Picture 1072">
          <a:extLst>
            <a:ext uri="{FF2B5EF4-FFF2-40B4-BE49-F238E27FC236}">
              <a16:creationId xmlns="" xmlns:a16="http://schemas.microsoft.com/office/drawing/2014/main" id="{00000000-0008-0000-0900-00003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47625</xdr:rowOff>
    </xdr:from>
    <xdr:to>
      <xdr:col>0</xdr:col>
      <xdr:colOff>497205</xdr:colOff>
      <xdr:row>1453</xdr:row>
      <xdr:rowOff>9525</xdr:rowOff>
    </xdr:to>
    <xdr:pic>
      <xdr:nvPicPr>
        <xdr:cNvPr id="1074" name="Picture 1073">
          <a:extLst>
            <a:ext uri="{FF2B5EF4-FFF2-40B4-BE49-F238E27FC236}">
              <a16:creationId xmlns="" xmlns:a16="http://schemas.microsoft.com/office/drawing/2014/main" id="{00000000-0008-0000-0900-00003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47625</xdr:rowOff>
    </xdr:from>
    <xdr:to>
      <xdr:col>0</xdr:col>
      <xdr:colOff>497205</xdr:colOff>
      <xdr:row>1453</xdr:row>
      <xdr:rowOff>9525</xdr:rowOff>
    </xdr:to>
    <xdr:pic>
      <xdr:nvPicPr>
        <xdr:cNvPr id="1075" name="Picture 1074">
          <a:extLst>
            <a:ext uri="{FF2B5EF4-FFF2-40B4-BE49-F238E27FC236}">
              <a16:creationId xmlns="" xmlns:a16="http://schemas.microsoft.com/office/drawing/2014/main" id="{00000000-0008-0000-0900-00003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47625</xdr:rowOff>
    </xdr:from>
    <xdr:to>
      <xdr:col>0</xdr:col>
      <xdr:colOff>497205</xdr:colOff>
      <xdr:row>1452</xdr:row>
      <xdr:rowOff>247649</xdr:rowOff>
    </xdr:to>
    <xdr:pic>
      <xdr:nvPicPr>
        <xdr:cNvPr id="1101" name="Picture 1100">
          <a:extLst>
            <a:ext uri="{FF2B5EF4-FFF2-40B4-BE49-F238E27FC236}">
              <a16:creationId xmlns="" xmlns:a16="http://schemas.microsoft.com/office/drawing/2014/main" id="{00000000-0008-0000-0900-00004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47625</xdr:rowOff>
    </xdr:from>
    <xdr:to>
      <xdr:col>0</xdr:col>
      <xdr:colOff>497205</xdr:colOff>
      <xdr:row>1452</xdr:row>
      <xdr:rowOff>247649</xdr:rowOff>
    </xdr:to>
    <xdr:pic>
      <xdr:nvPicPr>
        <xdr:cNvPr id="1102" name="Picture 1101">
          <a:extLst>
            <a:ext uri="{FF2B5EF4-FFF2-40B4-BE49-F238E27FC236}">
              <a16:creationId xmlns="" xmlns:a16="http://schemas.microsoft.com/office/drawing/2014/main" id="{00000000-0008-0000-0900-00004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47625</xdr:rowOff>
    </xdr:from>
    <xdr:to>
      <xdr:col>0</xdr:col>
      <xdr:colOff>497205</xdr:colOff>
      <xdr:row>1452</xdr:row>
      <xdr:rowOff>247649</xdr:rowOff>
    </xdr:to>
    <xdr:pic>
      <xdr:nvPicPr>
        <xdr:cNvPr id="1103" name="Picture 1102">
          <a:extLst>
            <a:ext uri="{FF2B5EF4-FFF2-40B4-BE49-F238E27FC236}">
              <a16:creationId xmlns="" xmlns:a16="http://schemas.microsoft.com/office/drawing/2014/main" id="{00000000-0008-0000-0900-00004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1451</xdr:row>
      <xdr:rowOff>1</xdr:rowOff>
    </xdr:from>
    <xdr:to>
      <xdr:col>0</xdr:col>
      <xdr:colOff>847724</xdr:colOff>
      <xdr:row>1454</xdr:row>
      <xdr:rowOff>85726</xdr:rowOff>
    </xdr:to>
    <xdr:pic>
      <xdr:nvPicPr>
        <xdr:cNvPr id="1104" name="Picture 1103">
          <a:extLst>
            <a:ext uri="{FF2B5EF4-FFF2-40B4-BE49-F238E27FC236}">
              <a16:creationId xmlns="" xmlns:a16="http://schemas.microsoft.com/office/drawing/2014/main" id="{00000000-0008-0000-0900-00005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9770801"/>
          <a:ext cx="84772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47625</xdr:rowOff>
    </xdr:from>
    <xdr:to>
      <xdr:col>0</xdr:col>
      <xdr:colOff>497205</xdr:colOff>
      <xdr:row>1503</xdr:row>
      <xdr:rowOff>9525</xdr:rowOff>
    </xdr:to>
    <xdr:pic>
      <xdr:nvPicPr>
        <xdr:cNvPr id="1105" name="Picture 1104">
          <a:extLst>
            <a:ext uri="{FF2B5EF4-FFF2-40B4-BE49-F238E27FC236}">
              <a16:creationId xmlns="" xmlns:a16="http://schemas.microsoft.com/office/drawing/2014/main" id="{00000000-0008-0000-0900-00005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47625</xdr:rowOff>
    </xdr:from>
    <xdr:to>
      <xdr:col>0</xdr:col>
      <xdr:colOff>497205</xdr:colOff>
      <xdr:row>1503</xdr:row>
      <xdr:rowOff>9525</xdr:rowOff>
    </xdr:to>
    <xdr:pic>
      <xdr:nvPicPr>
        <xdr:cNvPr id="1106" name="Picture 1105">
          <a:extLst>
            <a:ext uri="{FF2B5EF4-FFF2-40B4-BE49-F238E27FC236}">
              <a16:creationId xmlns="" xmlns:a16="http://schemas.microsoft.com/office/drawing/2014/main" id="{00000000-0008-0000-0900-00005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47625</xdr:rowOff>
    </xdr:from>
    <xdr:to>
      <xdr:col>0</xdr:col>
      <xdr:colOff>497205</xdr:colOff>
      <xdr:row>1503</xdr:row>
      <xdr:rowOff>9525</xdr:rowOff>
    </xdr:to>
    <xdr:pic>
      <xdr:nvPicPr>
        <xdr:cNvPr id="1107" name="Picture 1106">
          <a:extLst>
            <a:ext uri="{FF2B5EF4-FFF2-40B4-BE49-F238E27FC236}">
              <a16:creationId xmlns="" xmlns:a16="http://schemas.microsoft.com/office/drawing/2014/main" id="{00000000-0008-0000-0900-00005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47625</xdr:rowOff>
    </xdr:from>
    <xdr:to>
      <xdr:col>0</xdr:col>
      <xdr:colOff>497205</xdr:colOff>
      <xdr:row>1502</xdr:row>
      <xdr:rowOff>247649</xdr:rowOff>
    </xdr:to>
    <xdr:pic>
      <xdr:nvPicPr>
        <xdr:cNvPr id="1133" name="Picture 1132">
          <a:extLst>
            <a:ext uri="{FF2B5EF4-FFF2-40B4-BE49-F238E27FC236}">
              <a16:creationId xmlns="" xmlns:a16="http://schemas.microsoft.com/office/drawing/2014/main" id="{00000000-0008-0000-0900-00006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47625</xdr:rowOff>
    </xdr:from>
    <xdr:to>
      <xdr:col>0</xdr:col>
      <xdr:colOff>497205</xdr:colOff>
      <xdr:row>1502</xdr:row>
      <xdr:rowOff>247649</xdr:rowOff>
    </xdr:to>
    <xdr:pic>
      <xdr:nvPicPr>
        <xdr:cNvPr id="1134" name="Picture 1133">
          <a:extLst>
            <a:ext uri="{FF2B5EF4-FFF2-40B4-BE49-F238E27FC236}">
              <a16:creationId xmlns="" xmlns:a16="http://schemas.microsoft.com/office/drawing/2014/main" id="{00000000-0008-0000-0900-00006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47625</xdr:rowOff>
    </xdr:from>
    <xdr:to>
      <xdr:col>0</xdr:col>
      <xdr:colOff>497205</xdr:colOff>
      <xdr:row>1502</xdr:row>
      <xdr:rowOff>247649</xdr:rowOff>
    </xdr:to>
    <xdr:pic>
      <xdr:nvPicPr>
        <xdr:cNvPr id="1135" name="Picture 1134">
          <a:extLst>
            <a:ext uri="{FF2B5EF4-FFF2-40B4-BE49-F238E27FC236}">
              <a16:creationId xmlns="" xmlns:a16="http://schemas.microsoft.com/office/drawing/2014/main" id="{00000000-0008-0000-0900-00006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1501</xdr:row>
      <xdr:rowOff>57151</xdr:rowOff>
    </xdr:from>
    <xdr:to>
      <xdr:col>0</xdr:col>
      <xdr:colOff>857250</xdr:colOff>
      <xdr:row>1504</xdr:row>
      <xdr:rowOff>142876</xdr:rowOff>
    </xdr:to>
    <xdr:pic>
      <xdr:nvPicPr>
        <xdr:cNvPr id="1136" name="Picture 1135">
          <a:extLst>
            <a:ext uri="{FF2B5EF4-FFF2-40B4-BE49-F238E27FC236}">
              <a16:creationId xmlns="" xmlns:a16="http://schemas.microsoft.com/office/drawing/2014/main" id="{00000000-0008-0000-0900-00007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086376"/>
          <a:ext cx="85725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47625</xdr:rowOff>
    </xdr:from>
    <xdr:to>
      <xdr:col>0</xdr:col>
      <xdr:colOff>497205</xdr:colOff>
      <xdr:row>1553</xdr:row>
      <xdr:rowOff>9525</xdr:rowOff>
    </xdr:to>
    <xdr:pic>
      <xdr:nvPicPr>
        <xdr:cNvPr id="1137" name="Picture 1136">
          <a:extLst>
            <a:ext uri="{FF2B5EF4-FFF2-40B4-BE49-F238E27FC236}">
              <a16:creationId xmlns="" xmlns:a16="http://schemas.microsoft.com/office/drawing/2014/main" id="{00000000-0008-0000-0900-00007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47625</xdr:rowOff>
    </xdr:from>
    <xdr:to>
      <xdr:col>0</xdr:col>
      <xdr:colOff>497205</xdr:colOff>
      <xdr:row>1553</xdr:row>
      <xdr:rowOff>9525</xdr:rowOff>
    </xdr:to>
    <xdr:pic>
      <xdr:nvPicPr>
        <xdr:cNvPr id="1138" name="Picture 1137">
          <a:extLst>
            <a:ext uri="{FF2B5EF4-FFF2-40B4-BE49-F238E27FC236}">
              <a16:creationId xmlns="" xmlns:a16="http://schemas.microsoft.com/office/drawing/2014/main" id="{00000000-0008-0000-0900-00007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47625</xdr:rowOff>
    </xdr:from>
    <xdr:to>
      <xdr:col>0</xdr:col>
      <xdr:colOff>497205</xdr:colOff>
      <xdr:row>1553</xdr:row>
      <xdr:rowOff>9525</xdr:rowOff>
    </xdr:to>
    <xdr:pic>
      <xdr:nvPicPr>
        <xdr:cNvPr id="1139" name="Picture 1138">
          <a:extLst>
            <a:ext uri="{FF2B5EF4-FFF2-40B4-BE49-F238E27FC236}">
              <a16:creationId xmlns="" xmlns:a16="http://schemas.microsoft.com/office/drawing/2014/main" id="{00000000-0008-0000-0900-00007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47625</xdr:rowOff>
    </xdr:from>
    <xdr:to>
      <xdr:col>0</xdr:col>
      <xdr:colOff>497205</xdr:colOff>
      <xdr:row>1552</xdr:row>
      <xdr:rowOff>247650</xdr:rowOff>
    </xdr:to>
    <xdr:pic>
      <xdr:nvPicPr>
        <xdr:cNvPr id="1165" name="Picture 1164">
          <a:extLst>
            <a:ext uri="{FF2B5EF4-FFF2-40B4-BE49-F238E27FC236}">
              <a16:creationId xmlns="" xmlns:a16="http://schemas.microsoft.com/office/drawing/2014/main" id="{00000000-0008-0000-0900-00008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47625</xdr:rowOff>
    </xdr:from>
    <xdr:to>
      <xdr:col>0</xdr:col>
      <xdr:colOff>497205</xdr:colOff>
      <xdr:row>1552</xdr:row>
      <xdr:rowOff>247650</xdr:rowOff>
    </xdr:to>
    <xdr:pic>
      <xdr:nvPicPr>
        <xdr:cNvPr id="1166" name="Picture 1165">
          <a:extLst>
            <a:ext uri="{FF2B5EF4-FFF2-40B4-BE49-F238E27FC236}">
              <a16:creationId xmlns="" xmlns:a16="http://schemas.microsoft.com/office/drawing/2014/main" id="{00000000-0008-0000-0900-00008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47625</xdr:rowOff>
    </xdr:from>
    <xdr:to>
      <xdr:col>0</xdr:col>
      <xdr:colOff>497205</xdr:colOff>
      <xdr:row>1552</xdr:row>
      <xdr:rowOff>247650</xdr:rowOff>
    </xdr:to>
    <xdr:pic>
      <xdr:nvPicPr>
        <xdr:cNvPr id="1167" name="Picture 1166">
          <a:extLst>
            <a:ext uri="{FF2B5EF4-FFF2-40B4-BE49-F238E27FC236}">
              <a16:creationId xmlns="" xmlns:a16="http://schemas.microsoft.com/office/drawing/2014/main" id="{00000000-0008-0000-0900-00008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1551</xdr:row>
      <xdr:rowOff>1</xdr:rowOff>
    </xdr:from>
    <xdr:to>
      <xdr:col>0</xdr:col>
      <xdr:colOff>847724</xdr:colOff>
      <xdr:row>1554</xdr:row>
      <xdr:rowOff>85726</xdr:rowOff>
    </xdr:to>
    <xdr:pic>
      <xdr:nvPicPr>
        <xdr:cNvPr id="1168" name="Picture 1167">
          <a:extLst>
            <a:ext uri="{FF2B5EF4-FFF2-40B4-BE49-F238E27FC236}">
              <a16:creationId xmlns="" xmlns:a16="http://schemas.microsoft.com/office/drawing/2014/main" id="{00000000-0008-0000-0900-00009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0268601"/>
          <a:ext cx="84772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47625</xdr:rowOff>
    </xdr:from>
    <xdr:to>
      <xdr:col>0</xdr:col>
      <xdr:colOff>497205</xdr:colOff>
      <xdr:row>1603</xdr:row>
      <xdr:rowOff>9525</xdr:rowOff>
    </xdr:to>
    <xdr:pic>
      <xdr:nvPicPr>
        <xdr:cNvPr id="1169" name="Picture 1168">
          <a:extLst>
            <a:ext uri="{FF2B5EF4-FFF2-40B4-BE49-F238E27FC236}">
              <a16:creationId xmlns="" xmlns:a16="http://schemas.microsoft.com/office/drawing/2014/main" id="{00000000-0008-0000-0900-00009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47625</xdr:rowOff>
    </xdr:from>
    <xdr:to>
      <xdr:col>0</xdr:col>
      <xdr:colOff>497205</xdr:colOff>
      <xdr:row>1603</xdr:row>
      <xdr:rowOff>9525</xdr:rowOff>
    </xdr:to>
    <xdr:pic>
      <xdr:nvPicPr>
        <xdr:cNvPr id="1170" name="Picture 1169">
          <a:extLst>
            <a:ext uri="{FF2B5EF4-FFF2-40B4-BE49-F238E27FC236}">
              <a16:creationId xmlns="" xmlns:a16="http://schemas.microsoft.com/office/drawing/2014/main" id="{00000000-0008-0000-0900-00009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47625</xdr:rowOff>
    </xdr:from>
    <xdr:to>
      <xdr:col>0</xdr:col>
      <xdr:colOff>497205</xdr:colOff>
      <xdr:row>1603</xdr:row>
      <xdr:rowOff>9525</xdr:rowOff>
    </xdr:to>
    <xdr:pic>
      <xdr:nvPicPr>
        <xdr:cNvPr id="1171" name="Picture 1170">
          <a:extLst>
            <a:ext uri="{FF2B5EF4-FFF2-40B4-BE49-F238E27FC236}">
              <a16:creationId xmlns="" xmlns:a16="http://schemas.microsoft.com/office/drawing/2014/main" id="{00000000-0008-0000-0900-00009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47625</xdr:rowOff>
    </xdr:from>
    <xdr:to>
      <xdr:col>0</xdr:col>
      <xdr:colOff>497205</xdr:colOff>
      <xdr:row>1602</xdr:row>
      <xdr:rowOff>247650</xdr:rowOff>
    </xdr:to>
    <xdr:pic>
      <xdr:nvPicPr>
        <xdr:cNvPr id="1197" name="Picture 1196">
          <a:extLst>
            <a:ext uri="{FF2B5EF4-FFF2-40B4-BE49-F238E27FC236}">
              <a16:creationId xmlns="" xmlns:a16="http://schemas.microsoft.com/office/drawing/2014/main" id="{00000000-0008-0000-0900-0000A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47625</xdr:rowOff>
    </xdr:from>
    <xdr:to>
      <xdr:col>0</xdr:col>
      <xdr:colOff>497205</xdr:colOff>
      <xdr:row>1602</xdr:row>
      <xdr:rowOff>247650</xdr:rowOff>
    </xdr:to>
    <xdr:pic>
      <xdr:nvPicPr>
        <xdr:cNvPr id="1198" name="Picture 1197">
          <a:extLst>
            <a:ext uri="{FF2B5EF4-FFF2-40B4-BE49-F238E27FC236}">
              <a16:creationId xmlns="" xmlns:a16="http://schemas.microsoft.com/office/drawing/2014/main" id="{00000000-0008-0000-0900-0000A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47625</xdr:rowOff>
    </xdr:from>
    <xdr:to>
      <xdr:col>0</xdr:col>
      <xdr:colOff>497205</xdr:colOff>
      <xdr:row>1602</xdr:row>
      <xdr:rowOff>247650</xdr:rowOff>
    </xdr:to>
    <xdr:pic>
      <xdr:nvPicPr>
        <xdr:cNvPr id="1199" name="Picture 1198">
          <a:extLst>
            <a:ext uri="{FF2B5EF4-FFF2-40B4-BE49-F238E27FC236}">
              <a16:creationId xmlns="" xmlns:a16="http://schemas.microsoft.com/office/drawing/2014/main" id="{00000000-0008-0000-0900-0000A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1601</xdr:row>
      <xdr:rowOff>1</xdr:rowOff>
    </xdr:from>
    <xdr:to>
      <xdr:col>0</xdr:col>
      <xdr:colOff>714374</xdr:colOff>
      <xdr:row>1604</xdr:row>
      <xdr:rowOff>85725</xdr:rowOff>
    </xdr:to>
    <xdr:pic>
      <xdr:nvPicPr>
        <xdr:cNvPr id="1200" name="Picture 1199">
          <a:extLst>
            <a:ext uri="{FF2B5EF4-FFF2-40B4-BE49-F238E27FC236}">
              <a16:creationId xmlns="" xmlns:a16="http://schemas.microsoft.com/office/drawing/2014/main" id="{00000000-0008-0000-0900-0000B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498451"/>
          <a:ext cx="7143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47625</xdr:rowOff>
    </xdr:from>
    <xdr:to>
      <xdr:col>0</xdr:col>
      <xdr:colOff>497205</xdr:colOff>
      <xdr:row>1653</xdr:row>
      <xdr:rowOff>9525</xdr:rowOff>
    </xdr:to>
    <xdr:pic>
      <xdr:nvPicPr>
        <xdr:cNvPr id="1201" name="Picture 1200">
          <a:extLst>
            <a:ext uri="{FF2B5EF4-FFF2-40B4-BE49-F238E27FC236}">
              <a16:creationId xmlns="" xmlns:a16="http://schemas.microsoft.com/office/drawing/2014/main" id="{00000000-0008-0000-0900-0000B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47625</xdr:rowOff>
    </xdr:from>
    <xdr:to>
      <xdr:col>0</xdr:col>
      <xdr:colOff>497205</xdr:colOff>
      <xdr:row>1653</xdr:row>
      <xdr:rowOff>9525</xdr:rowOff>
    </xdr:to>
    <xdr:pic>
      <xdr:nvPicPr>
        <xdr:cNvPr id="1202" name="Picture 1201">
          <a:extLst>
            <a:ext uri="{FF2B5EF4-FFF2-40B4-BE49-F238E27FC236}">
              <a16:creationId xmlns="" xmlns:a16="http://schemas.microsoft.com/office/drawing/2014/main" id="{00000000-0008-0000-0900-0000B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47625</xdr:rowOff>
    </xdr:from>
    <xdr:to>
      <xdr:col>0</xdr:col>
      <xdr:colOff>497205</xdr:colOff>
      <xdr:row>1653</xdr:row>
      <xdr:rowOff>9525</xdr:rowOff>
    </xdr:to>
    <xdr:pic>
      <xdr:nvPicPr>
        <xdr:cNvPr id="1203" name="Picture 1202">
          <a:extLst>
            <a:ext uri="{FF2B5EF4-FFF2-40B4-BE49-F238E27FC236}">
              <a16:creationId xmlns="" xmlns:a16="http://schemas.microsoft.com/office/drawing/2014/main" id="{00000000-0008-0000-0900-0000B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47625</xdr:rowOff>
    </xdr:from>
    <xdr:to>
      <xdr:col>0</xdr:col>
      <xdr:colOff>497205</xdr:colOff>
      <xdr:row>1652</xdr:row>
      <xdr:rowOff>247651</xdr:rowOff>
    </xdr:to>
    <xdr:pic>
      <xdr:nvPicPr>
        <xdr:cNvPr id="1229" name="Picture 1228">
          <a:extLst>
            <a:ext uri="{FF2B5EF4-FFF2-40B4-BE49-F238E27FC236}">
              <a16:creationId xmlns="" xmlns:a16="http://schemas.microsoft.com/office/drawing/2014/main" id="{00000000-0008-0000-0900-0000C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47625</xdr:rowOff>
    </xdr:from>
    <xdr:to>
      <xdr:col>0</xdr:col>
      <xdr:colOff>497205</xdr:colOff>
      <xdr:row>1652</xdr:row>
      <xdr:rowOff>247651</xdr:rowOff>
    </xdr:to>
    <xdr:pic>
      <xdr:nvPicPr>
        <xdr:cNvPr id="1230" name="Picture 1229">
          <a:extLst>
            <a:ext uri="{FF2B5EF4-FFF2-40B4-BE49-F238E27FC236}">
              <a16:creationId xmlns="" xmlns:a16="http://schemas.microsoft.com/office/drawing/2014/main" id="{00000000-0008-0000-0900-0000C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47625</xdr:rowOff>
    </xdr:from>
    <xdr:to>
      <xdr:col>0</xdr:col>
      <xdr:colOff>497205</xdr:colOff>
      <xdr:row>1652</xdr:row>
      <xdr:rowOff>247651</xdr:rowOff>
    </xdr:to>
    <xdr:pic>
      <xdr:nvPicPr>
        <xdr:cNvPr id="1231" name="Picture 1230">
          <a:extLst>
            <a:ext uri="{FF2B5EF4-FFF2-40B4-BE49-F238E27FC236}">
              <a16:creationId xmlns="" xmlns:a16="http://schemas.microsoft.com/office/drawing/2014/main" id="{00000000-0008-0000-0900-0000C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1651</xdr:row>
      <xdr:rowOff>1</xdr:rowOff>
    </xdr:from>
    <xdr:to>
      <xdr:col>0</xdr:col>
      <xdr:colOff>695324</xdr:colOff>
      <xdr:row>1654</xdr:row>
      <xdr:rowOff>85727</xdr:rowOff>
    </xdr:to>
    <xdr:pic>
      <xdr:nvPicPr>
        <xdr:cNvPr id="1232" name="Picture 1231">
          <a:extLst>
            <a:ext uri="{FF2B5EF4-FFF2-40B4-BE49-F238E27FC236}">
              <a16:creationId xmlns="" xmlns:a16="http://schemas.microsoft.com/office/drawing/2014/main" id="{00000000-0008-0000-0900-0000D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737826"/>
          <a:ext cx="69532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47625</xdr:rowOff>
    </xdr:from>
    <xdr:to>
      <xdr:col>0</xdr:col>
      <xdr:colOff>497205</xdr:colOff>
      <xdr:row>1702</xdr:row>
      <xdr:rowOff>9525</xdr:rowOff>
    </xdr:to>
    <xdr:pic>
      <xdr:nvPicPr>
        <xdr:cNvPr id="1233" name="Picture 1232">
          <a:extLst>
            <a:ext uri="{FF2B5EF4-FFF2-40B4-BE49-F238E27FC236}">
              <a16:creationId xmlns="" xmlns:a16="http://schemas.microsoft.com/office/drawing/2014/main" id="{00000000-0008-0000-0900-0000D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47625</xdr:rowOff>
    </xdr:from>
    <xdr:to>
      <xdr:col>0</xdr:col>
      <xdr:colOff>497205</xdr:colOff>
      <xdr:row>1702</xdr:row>
      <xdr:rowOff>9525</xdr:rowOff>
    </xdr:to>
    <xdr:pic>
      <xdr:nvPicPr>
        <xdr:cNvPr id="1234" name="Picture 1233">
          <a:extLst>
            <a:ext uri="{FF2B5EF4-FFF2-40B4-BE49-F238E27FC236}">
              <a16:creationId xmlns="" xmlns:a16="http://schemas.microsoft.com/office/drawing/2014/main" id="{00000000-0008-0000-0900-0000D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47625</xdr:rowOff>
    </xdr:from>
    <xdr:to>
      <xdr:col>0</xdr:col>
      <xdr:colOff>497205</xdr:colOff>
      <xdr:row>1702</xdr:row>
      <xdr:rowOff>9525</xdr:rowOff>
    </xdr:to>
    <xdr:pic>
      <xdr:nvPicPr>
        <xdr:cNvPr id="1235" name="Picture 1234">
          <a:extLst>
            <a:ext uri="{FF2B5EF4-FFF2-40B4-BE49-F238E27FC236}">
              <a16:creationId xmlns="" xmlns:a16="http://schemas.microsoft.com/office/drawing/2014/main" id="{00000000-0008-0000-0900-0000D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47625</xdr:rowOff>
    </xdr:from>
    <xdr:to>
      <xdr:col>0</xdr:col>
      <xdr:colOff>497205</xdr:colOff>
      <xdr:row>1701</xdr:row>
      <xdr:rowOff>247649</xdr:rowOff>
    </xdr:to>
    <xdr:pic>
      <xdr:nvPicPr>
        <xdr:cNvPr id="1261" name="Picture 1260">
          <a:extLst>
            <a:ext uri="{FF2B5EF4-FFF2-40B4-BE49-F238E27FC236}">
              <a16:creationId xmlns="" xmlns:a16="http://schemas.microsoft.com/office/drawing/2014/main" id="{00000000-0008-0000-0900-0000ED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47625</xdr:rowOff>
    </xdr:from>
    <xdr:to>
      <xdr:col>0</xdr:col>
      <xdr:colOff>497205</xdr:colOff>
      <xdr:row>1701</xdr:row>
      <xdr:rowOff>247649</xdr:rowOff>
    </xdr:to>
    <xdr:pic>
      <xdr:nvPicPr>
        <xdr:cNvPr id="1262" name="Picture 1261">
          <a:extLst>
            <a:ext uri="{FF2B5EF4-FFF2-40B4-BE49-F238E27FC236}">
              <a16:creationId xmlns="" xmlns:a16="http://schemas.microsoft.com/office/drawing/2014/main" id="{00000000-0008-0000-0900-0000EE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47625</xdr:rowOff>
    </xdr:from>
    <xdr:to>
      <xdr:col>0</xdr:col>
      <xdr:colOff>497205</xdr:colOff>
      <xdr:row>1701</xdr:row>
      <xdr:rowOff>247649</xdr:rowOff>
    </xdr:to>
    <xdr:pic>
      <xdr:nvPicPr>
        <xdr:cNvPr id="1263" name="Picture 1262">
          <a:extLst>
            <a:ext uri="{FF2B5EF4-FFF2-40B4-BE49-F238E27FC236}">
              <a16:creationId xmlns="" xmlns:a16="http://schemas.microsoft.com/office/drawing/2014/main" id="{00000000-0008-0000-0900-0000EF04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1700</xdr:row>
      <xdr:rowOff>1</xdr:rowOff>
    </xdr:from>
    <xdr:to>
      <xdr:col>0</xdr:col>
      <xdr:colOff>723900</xdr:colOff>
      <xdr:row>1703</xdr:row>
      <xdr:rowOff>85726</xdr:rowOff>
    </xdr:to>
    <xdr:pic>
      <xdr:nvPicPr>
        <xdr:cNvPr id="1264" name="Picture 1263">
          <a:extLst>
            <a:ext uri="{FF2B5EF4-FFF2-40B4-BE49-F238E27FC236}">
              <a16:creationId xmlns="" xmlns:a16="http://schemas.microsoft.com/office/drawing/2014/main" id="{00000000-0008-0000-0900-0000F004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0786701"/>
          <a:ext cx="723900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47625</xdr:rowOff>
    </xdr:from>
    <xdr:to>
      <xdr:col>0</xdr:col>
      <xdr:colOff>497205</xdr:colOff>
      <xdr:row>1752</xdr:row>
      <xdr:rowOff>9525</xdr:rowOff>
    </xdr:to>
    <xdr:pic>
      <xdr:nvPicPr>
        <xdr:cNvPr id="1265" name="Picture 1264">
          <a:extLst>
            <a:ext uri="{FF2B5EF4-FFF2-40B4-BE49-F238E27FC236}">
              <a16:creationId xmlns="" xmlns:a16="http://schemas.microsoft.com/office/drawing/2014/main" id="{00000000-0008-0000-0900-0000F1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47625</xdr:rowOff>
    </xdr:from>
    <xdr:to>
      <xdr:col>0</xdr:col>
      <xdr:colOff>497205</xdr:colOff>
      <xdr:row>1752</xdr:row>
      <xdr:rowOff>9525</xdr:rowOff>
    </xdr:to>
    <xdr:pic>
      <xdr:nvPicPr>
        <xdr:cNvPr id="1266" name="Picture 1265">
          <a:extLst>
            <a:ext uri="{FF2B5EF4-FFF2-40B4-BE49-F238E27FC236}">
              <a16:creationId xmlns="" xmlns:a16="http://schemas.microsoft.com/office/drawing/2014/main" id="{00000000-0008-0000-0900-0000F2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47625</xdr:rowOff>
    </xdr:from>
    <xdr:to>
      <xdr:col>0</xdr:col>
      <xdr:colOff>497205</xdr:colOff>
      <xdr:row>1752</xdr:row>
      <xdr:rowOff>9525</xdr:rowOff>
    </xdr:to>
    <xdr:pic>
      <xdr:nvPicPr>
        <xdr:cNvPr id="1267" name="Picture 1266">
          <a:extLst>
            <a:ext uri="{FF2B5EF4-FFF2-40B4-BE49-F238E27FC236}">
              <a16:creationId xmlns="" xmlns:a16="http://schemas.microsoft.com/office/drawing/2014/main" id="{00000000-0008-0000-0900-0000F304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47625</xdr:rowOff>
    </xdr:from>
    <xdr:to>
      <xdr:col>0</xdr:col>
      <xdr:colOff>497205</xdr:colOff>
      <xdr:row>1751</xdr:row>
      <xdr:rowOff>247650</xdr:rowOff>
    </xdr:to>
    <xdr:pic>
      <xdr:nvPicPr>
        <xdr:cNvPr id="1293" name="Picture 1292">
          <a:extLst>
            <a:ext uri="{FF2B5EF4-FFF2-40B4-BE49-F238E27FC236}">
              <a16:creationId xmlns="" xmlns:a16="http://schemas.microsoft.com/office/drawing/2014/main" id="{00000000-0008-0000-0900-00000D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47625</xdr:rowOff>
    </xdr:from>
    <xdr:to>
      <xdr:col>0</xdr:col>
      <xdr:colOff>497205</xdr:colOff>
      <xdr:row>1751</xdr:row>
      <xdr:rowOff>247650</xdr:rowOff>
    </xdr:to>
    <xdr:pic>
      <xdr:nvPicPr>
        <xdr:cNvPr id="1294" name="Picture 1293">
          <a:extLst>
            <a:ext uri="{FF2B5EF4-FFF2-40B4-BE49-F238E27FC236}">
              <a16:creationId xmlns="" xmlns:a16="http://schemas.microsoft.com/office/drawing/2014/main" id="{00000000-0008-0000-0900-00000E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47625</xdr:rowOff>
    </xdr:from>
    <xdr:to>
      <xdr:col>0</xdr:col>
      <xdr:colOff>497205</xdr:colOff>
      <xdr:row>1751</xdr:row>
      <xdr:rowOff>247650</xdr:rowOff>
    </xdr:to>
    <xdr:pic>
      <xdr:nvPicPr>
        <xdr:cNvPr id="1295" name="Picture 1294">
          <a:extLst>
            <a:ext uri="{FF2B5EF4-FFF2-40B4-BE49-F238E27FC236}">
              <a16:creationId xmlns="" xmlns:a16="http://schemas.microsoft.com/office/drawing/2014/main" id="{00000000-0008-0000-0900-00000F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1750</xdr:row>
      <xdr:rowOff>1</xdr:rowOff>
    </xdr:from>
    <xdr:to>
      <xdr:col>0</xdr:col>
      <xdr:colOff>752474</xdr:colOff>
      <xdr:row>1753</xdr:row>
      <xdr:rowOff>85726</xdr:rowOff>
    </xdr:to>
    <xdr:pic>
      <xdr:nvPicPr>
        <xdr:cNvPr id="1296" name="Picture 1295">
          <a:extLst>
            <a:ext uri="{FF2B5EF4-FFF2-40B4-BE49-F238E27FC236}">
              <a16:creationId xmlns="" xmlns:a16="http://schemas.microsoft.com/office/drawing/2014/main" id="{00000000-0008-0000-0900-00001005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026076"/>
          <a:ext cx="7524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47625</xdr:rowOff>
    </xdr:from>
    <xdr:to>
      <xdr:col>0</xdr:col>
      <xdr:colOff>497205</xdr:colOff>
      <xdr:row>1802</xdr:row>
      <xdr:rowOff>9525</xdr:rowOff>
    </xdr:to>
    <xdr:pic>
      <xdr:nvPicPr>
        <xdr:cNvPr id="1297" name="Picture 1296">
          <a:extLst>
            <a:ext uri="{FF2B5EF4-FFF2-40B4-BE49-F238E27FC236}">
              <a16:creationId xmlns="" xmlns:a16="http://schemas.microsoft.com/office/drawing/2014/main" id="{00000000-0008-0000-0900-000011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47625</xdr:rowOff>
    </xdr:from>
    <xdr:to>
      <xdr:col>0</xdr:col>
      <xdr:colOff>497205</xdr:colOff>
      <xdr:row>1802</xdr:row>
      <xdr:rowOff>9525</xdr:rowOff>
    </xdr:to>
    <xdr:pic>
      <xdr:nvPicPr>
        <xdr:cNvPr id="1298" name="Picture 1297">
          <a:extLst>
            <a:ext uri="{FF2B5EF4-FFF2-40B4-BE49-F238E27FC236}">
              <a16:creationId xmlns="" xmlns:a16="http://schemas.microsoft.com/office/drawing/2014/main" id="{00000000-0008-0000-0900-000012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47625</xdr:rowOff>
    </xdr:from>
    <xdr:to>
      <xdr:col>0</xdr:col>
      <xdr:colOff>497205</xdr:colOff>
      <xdr:row>1802</xdr:row>
      <xdr:rowOff>9525</xdr:rowOff>
    </xdr:to>
    <xdr:pic>
      <xdr:nvPicPr>
        <xdr:cNvPr id="1299" name="Picture 1298">
          <a:extLst>
            <a:ext uri="{FF2B5EF4-FFF2-40B4-BE49-F238E27FC236}">
              <a16:creationId xmlns="" xmlns:a16="http://schemas.microsoft.com/office/drawing/2014/main" id="{00000000-0008-0000-0900-000013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47625</xdr:rowOff>
    </xdr:from>
    <xdr:to>
      <xdr:col>0</xdr:col>
      <xdr:colOff>497205</xdr:colOff>
      <xdr:row>1801</xdr:row>
      <xdr:rowOff>247650</xdr:rowOff>
    </xdr:to>
    <xdr:pic>
      <xdr:nvPicPr>
        <xdr:cNvPr id="1325" name="Picture 1324">
          <a:extLst>
            <a:ext uri="{FF2B5EF4-FFF2-40B4-BE49-F238E27FC236}">
              <a16:creationId xmlns="" xmlns:a16="http://schemas.microsoft.com/office/drawing/2014/main" id="{00000000-0008-0000-0900-00002D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47625</xdr:rowOff>
    </xdr:from>
    <xdr:to>
      <xdr:col>0</xdr:col>
      <xdr:colOff>497205</xdr:colOff>
      <xdr:row>1801</xdr:row>
      <xdr:rowOff>247650</xdr:rowOff>
    </xdr:to>
    <xdr:pic>
      <xdr:nvPicPr>
        <xdr:cNvPr id="1326" name="Picture 1325">
          <a:extLst>
            <a:ext uri="{FF2B5EF4-FFF2-40B4-BE49-F238E27FC236}">
              <a16:creationId xmlns="" xmlns:a16="http://schemas.microsoft.com/office/drawing/2014/main" id="{00000000-0008-0000-0900-00002E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47625</xdr:rowOff>
    </xdr:from>
    <xdr:to>
      <xdr:col>0</xdr:col>
      <xdr:colOff>497205</xdr:colOff>
      <xdr:row>1801</xdr:row>
      <xdr:rowOff>247650</xdr:rowOff>
    </xdr:to>
    <xdr:pic>
      <xdr:nvPicPr>
        <xdr:cNvPr id="1327" name="Picture 1326">
          <a:extLst>
            <a:ext uri="{FF2B5EF4-FFF2-40B4-BE49-F238E27FC236}">
              <a16:creationId xmlns="" xmlns:a16="http://schemas.microsoft.com/office/drawing/2014/main" id="{00000000-0008-0000-0900-00002F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1800</xdr:row>
      <xdr:rowOff>1</xdr:rowOff>
    </xdr:from>
    <xdr:to>
      <xdr:col>0</xdr:col>
      <xdr:colOff>790574</xdr:colOff>
      <xdr:row>1803</xdr:row>
      <xdr:rowOff>85725</xdr:rowOff>
    </xdr:to>
    <xdr:pic>
      <xdr:nvPicPr>
        <xdr:cNvPr id="1328" name="Picture 1327">
          <a:extLst>
            <a:ext uri="{FF2B5EF4-FFF2-40B4-BE49-F238E27FC236}">
              <a16:creationId xmlns="" xmlns:a16="http://schemas.microsoft.com/office/drawing/2014/main" id="{00000000-0008-0000-0900-00003005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1265451"/>
          <a:ext cx="790574" cy="8191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47625</xdr:rowOff>
    </xdr:from>
    <xdr:to>
      <xdr:col>0</xdr:col>
      <xdr:colOff>497205</xdr:colOff>
      <xdr:row>1852</xdr:row>
      <xdr:rowOff>9525</xdr:rowOff>
    </xdr:to>
    <xdr:pic>
      <xdr:nvPicPr>
        <xdr:cNvPr id="1329" name="Picture 1328">
          <a:extLst>
            <a:ext uri="{FF2B5EF4-FFF2-40B4-BE49-F238E27FC236}">
              <a16:creationId xmlns="" xmlns:a16="http://schemas.microsoft.com/office/drawing/2014/main" id="{00000000-0008-0000-0900-000031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47625</xdr:rowOff>
    </xdr:from>
    <xdr:to>
      <xdr:col>0</xdr:col>
      <xdr:colOff>497205</xdr:colOff>
      <xdr:row>1852</xdr:row>
      <xdr:rowOff>9525</xdr:rowOff>
    </xdr:to>
    <xdr:pic>
      <xdr:nvPicPr>
        <xdr:cNvPr id="1330" name="Picture 1329">
          <a:extLst>
            <a:ext uri="{FF2B5EF4-FFF2-40B4-BE49-F238E27FC236}">
              <a16:creationId xmlns="" xmlns:a16="http://schemas.microsoft.com/office/drawing/2014/main" id="{00000000-0008-0000-0900-000032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47625</xdr:rowOff>
    </xdr:from>
    <xdr:to>
      <xdr:col>0</xdr:col>
      <xdr:colOff>497205</xdr:colOff>
      <xdr:row>1852</xdr:row>
      <xdr:rowOff>9525</xdr:rowOff>
    </xdr:to>
    <xdr:pic>
      <xdr:nvPicPr>
        <xdr:cNvPr id="1331" name="Picture 1330">
          <a:extLst>
            <a:ext uri="{FF2B5EF4-FFF2-40B4-BE49-F238E27FC236}">
              <a16:creationId xmlns="" xmlns:a16="http://schemas.microsoft.com/office/drawing/2014/main" id="{00000000-0008-0000-0900-000033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2" name="Picture 1331">
          <a:extLst>
            <a:ext uri="{FF2B5EF4-FFF2-40B4-BE49-F238E27FC236}">
              <a16:creationId xmlns="" xmlns:a16="http://schemas.microsoft.com/office/drawing/2014/main" id="{00000000-0008-0000-0900-00003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3" name="Picture 1332">
          <a:extLst>
            <a:ext uri="{FF2B5EF4-FFF2-40B4-BE49-F238E27FC236}">
              <a16:creationId xmlns="" xmlns:a16="http://schemas.microsoft.com/office/drawing/2014/main" id="{00000000-0008-0000-0900-000035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4" name="Picture 1333">
          <a:extLst>
            <a:ext uri="{FF2B5EF4-FFF2-40B4-BE49-F238E27FC236}">
              <a16:creationId xmlns="" xmlns:a16="http://schemas.microsoft.com/office/drawing/2014/main" id="{00000000-0008-0000-0900-000036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5" name="Picture 1334">
          <a:extLst>
            <a:ext uri="{FF2B5EF4-FFF2-40B4-BE49-F238E27FC236}">
              <a16:creationId xmlns="" xmlns:a16="http://schemas.microsoft.com/office/drawing/2014/main" id="{00000000-0008-0000-0900-000037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6" name="Picture 1335">
          <a:extLst>
            <a:ext uri="{FF2B5EF4-FFF2-40B4-BE49-F238E27FC236}">
              <a16:creationId xmlns="" xmlns:a16="http://schemas.microsoft.com/office/drawing/2014/main" id="{00000000-0008-0000-0900-000038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7" name="Picture 1336">
          <a:extLst>
            <a:ext uri="{FF2B5EF4-FFF2-40B4-BE49-F238E27FC236}">
              <a16:creationId xmlns="" xmlns:a16="http://schemas.microsoft.com/office/drawing/2014/main" id="{00000000-0008-0000-0900-000039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8" name="Picture 1337">
          <a:extLst>
            <a:ext uri="{FF2B5EF4-FFF2-40B4-BE49-F238E27FC236}">
              <a16:creationId xmlns="" xmlns:a16="http://schemas.microsoft.com/office/drawing/2014/main" id="{00000000-0008-0000-0900-00003A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39" name="Picture 1338">
          <a:extLst>
            <a:ext uri="{FF2B5EF4-FFF2-40B4-BE49-F238E27FC236}">
              <a16:creationId xmlns="" xmlns:a16="http://schemas.microsoft.com/office/drawing/2014/main" id="{00000000-0008-0000-0900-00003B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0" name="Picture 1339">
          <a:extLst>
            <a:ext uri="{FF2B5EF4-FFF2-40B4-BE49-F238E27FC236}">
              <a16:creationId xmlns="" xmlns:a16="http://schemas.microsoft.com/office/drawing/2014/main" id="{00000000-0008-0000-0900-00003C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1" name="Picture 1340">
          <a:extLst>
            <a:ext uri="{FF2B5EF4-FFF2-40B4-BE49-F238E27FC236}">
              <a16:creationId xmlns="" xmlns:a16="http://schemas.microsoft.com/office/drawing/2014/main" id="{00000000-0008-0000-0900-00003D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2" name="Picture 1341">
          <a:extLst>
            <a:ext uri="{FF2B5EF4-FFF2-40B4-BE49-F238E27FC236}">
              <a16:creationId xmlns="" xmlns:a16="http://schemas.microsoft.com/office/drawing/2014/main" id="{00000000-0008-0000-0900-00003E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3" name="Picture 1342">
          <a:extLst>
            <a:ext uri="{FF2B5EF4-FFF2-40B4-BE49-F238E27FC236}">
              <a16:creationId xmlns="" xmlns:a16="http://schemas.microsoft.com/office/drawing/2014/main" id="{00000000-0008-0000-0900-00003F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4" name="Picture 1343">
          <a:extLst>
            <a:ext uri="{FF2B5EF4-FFF2-40B4-BE49-F238E27FC236}">
              <a16:creationId xmlns="" xmlns:a16="http://schemas.microsoft.com/office/drawing/2014/main" id="{00000000-0008-0000-0900-000040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5" name="Picture 1344">
          <a:extLst>
            <a:ext uri="{FF2B5EF4-FFF2-40B4-BE49-F238E27FC236}">
              <a16:creationId xmlns="" xmlns:a16="http://schemas.microsoft.com/office/drawing/2014/main" id="{00000000-0008-0000-0900-000041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6" name="Picture 1345">
          <a:extLst>
            <a:ext uri="{FF2B5EF4-FFF2-40B4-BE49-F238E27FC236}">
              <a16:creationId xmlns="" xmlns:a16="http://schemas.microsoft.com/office/drawing/2014/main" id="{00000000-0008-0000-0900-000042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7" name="Picture 1346">
          <a:extLst>
            <a:ext uri="{FF2B5EF4-FFF2-40B4-BE49-F238E27FC236}">
              <a16:creationId xmlns="" xmlns:a16="http://schemas.microsoft.com/office/drawing/2014/main" id="{00000000-0008-0000-0900-000043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76200</xdr:rowOff>
    </xdr:to>
    <xdr:pic>
      <xdr:nvPicPr>
        <xdr:cNvPr id="1348" name="Picture 1347">
          <a:extLst>
            <a:ext uri="{FF2B5EF4-FFF2-40B4-BE49-F238E27FC236}">
              <a16:creationId xmlns="" xmlns:a16="http://schemas.microsoft.com/office/drawing/2014/main" id="{00000000-0008-0000-0900-00004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49" name="Picture 1348">
          <a:extLst>
            <a:ext uri="{FF2B5EF4-FFF2-40B4-BE49-F238E27FC236}">
              <a16:creationId xmlns="" xmlns:a16="http://schemas.microsoft.com/office/drawing/2014/main" id="{00000000-0008-0000-0900-000045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0" name="Picture 1349">
          <a:extLst>
            <a:ext uri="{FF2B5EF4-FFF2-40B4-BE49-F238E27FC236}">
              <a16:creationId xmlns="" xmlns:a16="http://schemas.microsoft.com/office/drawing/2014/main" id="{00000000-0008-0000-0900-000046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1" name="Picture 1350">
          <a:extLst>
            <a:ext uri="{FF2B5EF4-FFF2-40B4-BE49-F238E27FC236}">
              <a16:creationId xmlns="" xmlns:a16="http://schemas.microsoft.com/office/drawing/2014/main" id="{00000000-0008-0000-0900-000047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2" name="Picture 1351">
          <a:extLst>
            <a:ext uri="{FF2B5EF4-FFF2-40B4-BE49-F238E27FC236}">
              <a16:creationId xmlns="" xmlns:a16="http://schemas.microsoft.com/office/drawing/2014/main" id="{00000000-0008-0000-0900-000048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3" name="Picture 1352">
          <a:extLst>
            <a:ext uri="{FF2B5EF4-FFF2-40B4-BE49-F238E27FC236}">
              <a16:creationId xmlns="" xmlns:a16="http://schemas.microsoft.com/office/drawing/2014/main" id="{00000000-0008-0000-0900-000049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4" name="Picture 1353">
          <a:extLst>
            <a:ext uri="{FF2B5EF4-FFF2-40B4-BE49-F238E27FC236}">
              <a16:creationId xmlns="" xmlns:a16="http://schemas.microsoft.com/office/drawing/2014/main" id="{00000000-0008-0000-0900-00004A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5" name="Picture 1354">
          <a:extLst>
            <a:ext uri="{FF2B5EF4-FFF2-40B4-BE49-F238E27FC236}">
              <a16:creationId xmlns="" xmlns:a16="http://schemas.microsoft.com/office/drawing/2014/main" id="{00000000-0008-0000-0900-00004B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1875</xdr:row>
      <xdr:rowOff>0</xdr:rowOff>
    </xdr:from>
    <xdr:to>
      <xdr:col>0</xdr:col>
      <xdr:colOff>497205</xdr:colOff>
      <xdr:row>1877</xdr:row>
      <xdr:rowOff>19050</xdr:rowOff>
    </xdr:to>
    <xdr:pic>
      <xdr:nvPicPr>
        <xdr:cNvPr id="1356" name="Picture 1355">
          <a:extLst>
            <a:ext uri="{FF2B5EF4-FFF2-40B4-BE49-F238E27FC236}">
              <a16:creationId xmlns="" xmlns:a16="http://schemas.microsoft.com/office/drawing/2014/main" id="{00000000-0008-0000-0900-00004C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47625</xdr:rowOff>
    </xdr:from>
    <xdr:to>
      <xdr:col>0</xdr:col>
      <xdr:colOff>497205</xdr:colOff>
      <xdr:row>1851</xdr:row>
      <xdr:rowOff>247650</xdr:rowOff>
    </xdr:to>
    <xdr:pic>
      <xdr:nvPicPr>
        <xdr:cNvPr id="1357" name="Picture 1356">
          <a:extLst>
            <a:ext uri="{FF2B5EF4-FFF2-40B4-BE49-F238E27FC236}">
              <a16:creationId xmlns="" xmlns:a16="http://schemas.microsoft.com/office/drawing/2014/main" id="{00000000-0008-0000-0900-00004D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47625</xdr:rowOff>
    </xdr:from>
    <xdr:to>
      <xdr:col>0</xdr:col>
      <xdr:colOff>497205</xdr:colOff>
      <xdr:row>1851</xdr:row>
      <xdr:rowOff>247650</xdr:rowOff>
    </xdr:to>
    <xdr:pic>
      <xdr:nvPicPr>
        <xdr:cNvPr id="1358" name="Picture 1357">
          <a:extLst>
            <a:ext uri="{FF2B5EF4-FFF2-40B4-BE49-F238E27FC236}">
              <a16:creationId xmlns="" xmlns:a16="http://schemas.microsoft.com/office/drawing/2014/main" id="{00000000-0008-0000-0900-00004E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47625</xdr:rowOff>
    </xdr:from>
    <xdr:to>
      <xdr:col>0</xdr:col>
      <xdr:colOff>497205</xdr:colOff>
      <xdr:row>1851</xdr:row>
      <xdr:rowOff>247650</xdr:rowOff>
    </xdr:to>
    <xdr:pic>
      <xdr:nvPicPr>
        <xdr:cNvPr id="1359" name="Picture 1358">
          <a:extLst>
            <a:ext uri="{FF2B5EF4-FFF2-40B4-BE49-F238E27FC236}">
              <a16:creationId xmlns="" xmlns:a16="http://schemas.microsoft.com/office/drawing/2014/main" id="{00000000-0008-0000-0900-00004F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1850</xdr:row>
      <xdr:rowOff>1</xdr:rowOff>
    </xdr:from>
    <xdr:to>
      <xdr:col>0</xdr:col>
      <xdr:colOff>495300</xdr:colOff>
      <xdr:row>1853</xdr:row>
      <xdr:rowOff>85726</xdr:rowOff>
    </xdr:to>
    <xdr:pic>
      <xdr:nvPicPr>
        <xdr:cNvPr id="1360" name="Picture 1359">
          <a:extLst>
            <a:ext uri="{FF2B5EF4-FFF2-40B4-BE49-F238E27FC236}">
              <a16:creationId xmlns="" xmlns:a16="http://schemas.microsoft.com/office/drawing/2014/main" id="{00000000-0008-0000-0900-00005005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47625</xdr:rowOff>
    </xdr:from>
    <xdr:to>
      <xdr:col>0</xdr:col>
      <xdr:colOff>497205</xdr:colOff>
      <xdr:row>1901</xdr:row>
      <xdr:rowOff>9525</xdr:rowOff>
    </xdr:to>
    <xdr:pic>
      <xdr:nvPicPr>
        <xdr:cNvPr id="1361" name="Picture 1360">
          <a:extLst>
            <a:ext uri="{FF2B5EF4-FFF2-40B4-BE49-F238E27FC236}">
              <a16:creationId xmlns="" xmlns:a16="http://schemas.microsoft.com/office/drawing/2014/main" id="{00000000-0008-0000-0900-000051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47625</xdr:rowOff>
    </xdr:from>
    <xdr:to>
      <xdr:col>0</xdr:col>
      <xdr:colOff>497205</xdr:colOff>
      <xdr:row>1901</xdr:row>
      <xdr:rowOff>9525</xdr:rowOff>
    </xdr:to>
    <xdr:pic>
      <xdr:nvPicPr>
        <xdr:cNvPr id="1362" name="Picture 1361">
          <a:extLst>
            <a:ext uri="{FF2B5EF4-FFF2-40B4-BE49-F238E27FC236}">
              <a16:creationId xmlns="" xmlns:a16="http://schemas.microsoft.com/office/drawing/2014/main" id="{00000000-0008-0000-0900-000052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47625</xdr:rowOff>
    </xdr:from>
    <xdr:to>
      <xdr:col>0</xdr:col>
      <xdr:colOff>497205</xdr:colOff>
      <xdr:row>1901</xdr:row>
      <xdr:rowOff>9525</xdr:rowOff>
    </xdr:to>
    <xdr:pic>
      <xdr:nvPicPr>
        <xdr:cNvPr id="1363" name="Picture 1362">
          <a:extLst>
            <a:ext uri="{FF2B5EF4-FFF2-40B4-BE49-F238E27FC236}">
              <a16:creationId xmlns="" xmlns:a16="http://schemas.microsoft.com/office/drawing/2014/main" id="{00000000-0008-0000-0900-000053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64" name="Picture 1363">
          <a:extLst>
            <a:ext uri="{FF2B5EF4-FFF2-40B4-BE49-F238E27FC236}">
              <a16:creationId xmlns="" xmlns:a16="http://schemas.microsoft.com/office/drawing/2014/main" id="{00000000-0008-0000-0900-00005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65" name="Picture 1364">
          <a:extLst>
            <a:ext uri="{FF2B5EF4-FFF2-40B4-BE49-F238E27FC236}">
              <a16:creationId xmlns="" xmlns:a16="http://schemas.microsoft.com/office/drawing/2014/main" id="{00000000-0008-0000-0900-000055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66" name="Picture 1365">
          <a:extLst>
            <a:ext uri="{FF2B5EF4-FFF2-40B4-BE49-F238E27FC236}">
              <a16:creationId xmlns="" xmlns:a16="http://schemas.microsoft.com/office/drawing/2014/main" id="{00000000-0008-0000-0900-000056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67" name="Picture 1366">
          <a:extLst>
            <a:ext uri="{FF2B5EF4-FFF2-40B4-BE49-F238E27FC236}">
              <a16:creationId xmlns="" xmlns:a16="http://schemas.microsoft.com/office/drawing/2014/main" id="{00000000-0008-0000-0900-000057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68" name="Picture 1367">
          <a:extLst>
            <a:ext uri="{FF2B5EF4-FFF2-40B4-BE49-F238E27FC236}">
              <a16:creationId xmlns="" xmlns:a16="http://schemas.microsoft.com/office/drawing/2014/main" id="{00000000-0008-0000-0900-000058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69" name="Picture 1368">
          <a:extLst>
            <a:ext uri="{FF2B5EF4-FFF2-40B4-BE49-F238E27FC236}">
              <a16:creationId xmlns="" xmlns:a16="http://schemas.microsoft.com/office/drawing/2014/main" id="{00000000-0008-0000-0900-000059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0" name="Picture 1369">
          <a:extLst>
            <a:ext uri="{FF2B5EF4-FFF2-40B4-BE49-F238E27FC236}">
              <a16:creationId xmlns="" xmlns:a16="http://schemas.microsoft.com/office/drawing/2014/main" id="{00000000-0008-0000-0900-00005A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1" name="Picture 1370">
          <a:extLst>
            <a:ext uri="{FF2B5EF4-FFF2-40B4-BE49-F238E27FC236}">
              <a16:creationId xmlns="" xmlns:a16="http://schemas.microsoft.com/office/drawing/2014/main" id="{00000000-0008-0000-0900-00005B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2" name="Picture 1371">
          <a:extLst>
            <a:ext uri="{FF2B5EF4-FFF2-40B4-BE49-F238E27FC236}">
              <a16:creationId xmlns="" xmlns:a16="http://schemas.microsoft.com/office/drawing/2014/main" id="{00000000-0008-0000-0900-00005C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3" name="Picture 1372">
          <a:extLst>
            <a:ext uri="{FF2B5EF4-FFF2-40B4-BE49-F238E27FC236}">
              <a16:creationId xmlns="" xmlns:a16="http://schemas.microsoft.com/office/drawing/2014/main" id="{00000000-0008-0000-0900-00005D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4" name="Picture 1373">
          <a:extLst>
            <a:ext uri="{FF2B5EF4-FFF2-40B4-BE49-F238E27FC236}">
              <a16:creationId xmlns="" xmlns:a16="http://schemas.microsoft.com/office/drawing/2014/main" id="{00000000-0008-0000-0900-00005E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5" name="Picture 1374">
          <a:extLst>
            <a:ext uri="{FF2B5EF4-FFF2-40B4-BE49-F238E27FC236}">
              <a16:creationId xmlns="" xmlns:a16="http://schemas.microsoft.com/office/drawing/2014/main" id="{00000000-0008-0000-0900-00005F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6" name="Picture 1375">
          <a:extLst>
            <a:ext uri="{FF2B5EF4-FFF2-40B4-BE49-F238E27FC236}">
              <a16:creationId xmlns="" xmlns:a16="http://schemas.microsoft.com/office/drawing/2014/main" id="{00000000-0008-0000-0900-000060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7" name="Picture 1376">
          <a:extLst>
            <a:ext uri="{FF2B5EF4-FFF2-40B4-BE49-F238E27FC236}">
              <a16:creationId xmlns="" xmlns:a16="http://schemas.microsoft.com/office/drawing/2014/main" id="{00000000-0008-0000-0900-000061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8" name="Picture 1377">
          <a:extLst>
            <a:ext uri="{FF2B5EF4-FFF2-40B4-BE49-F238E27FC236}">
              <a16:creationId xmlns="" xmlns:a16="http://schemas.microsoft.com/office/drawing/2014/main" id="{00000000-0008-0000-0900-000062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79" name="Picture 1378">
          <a:extLst>
            <a:ext uri="{FF2B5EF4-FFF2-40B4-BE49-F238E27FC236}">
              <a16:creationId xmlns="" xmlns:a16="http://schemas.microsoft.com/office/drawing/2014/main" id="{00000000-0008-0000-0900-000063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76200</xdr:rowOff>
    </xdr:to>
    <xdr:pic>
      <xdr:nvPicPr>
        <xdr:cNvPr id="1380" name="Picture 1379">
          <a:extLst>
            <a:ext uri="{FF2B5EF4-FFF2-40B4-BE49-F238E27FC236}">
              <a16:creationId xmlns="" xmlns:a16="http://schemas.microsoft.com/office/drawing/2014/main" id="{00000000-0008-0000-0900-00006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1" name="Picture 1380">
          <a:extLst>
            <a:ext uri="{FF2B5EF4-FFF2-40B4-BE49-F238E27FC236}">
              <a16:creationId xmlns="" xmlns:a16="http://schemas.microsoft.com/office/drawing/2014/main" id="{00000000-0008-0000-0900-000065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2" name="Picture 1381">
          <a:extLst>
            <a:ext uri="{FF2B5EF4-FFF2-40B4-BE49-F238E27FC236}">
              <a16:creationId xmlns="" xmlns:a16="http://schemas.microsoft.com/office/drawing/2014/main" id="{00000000-0008-0000-0900-000066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3" name="Picture 1382">
          <a:extLst>
            <a:ext uri="{FF2B5EF4-FFF2-40B4-BE49-F238E27FC236}">
              <a16:creationId xmlns="" xmlns:a16="http://schemas.microsoft.com/office/drawing/2014/main" id="{00000000-0008-0000-0900-000067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4" name="Picture 1383">
          <a:extLst>
            <a:ext uri="{FF2B5EF4-FFF2-40B4-BE49-F238E27FC236}">
              <a16:creationId xmlns="" xmlns:a16="http://schemas.microsoft.com/office/drawing/2014/main" id="{00000000-0008-0000-0900-000068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5" name="Picture 1384">
          <a:extLst>
            <a:ext uri="{FF2B5EF4-FFF2-40B4-BE49-F238E27FC236}">
              <a16:creationId xmlns="" xmlns:a16="http://schemas.microsoft.com/office/drawing/2014/main" id="{00000000-0008-0000-0900-000069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6" name="Picture 1385">
          <a:extLst>
            <a:ext uri="{FF2B5EF4-FFF2-40B4-BE49-F238E27FC236}">
              <a16:creationId xmlns="" xmlns:a16="http://schemas.microsoft.com/office/drawing/2014/main" id="{00000000-0008-0000-0900-00006A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7" name="Picture 1386">
          <a:extLst>
            <a:ext uri="{FF2B5EF4-FFF2-40B4-BE49-F238E27FC236}">
              <a16:creationId xmlns="" xmlns:a16="http://schemas.microsoft.com/office/drawing/2014/main" id="{00000000-0008-0000-0900-00006B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1924</xdr:row>
      <xdr:rowOff>0</xdr:rowOff>
    </xdr:from>
    <xdr:to>
      <xdr:col>0</xdr:col>
      <xdr:colOff>497205</xdr:colOff>
      <xdr:row>1926</xdr:row>
      <xdr:rowOff>19050</xdr:rowOff>
    </xdr:to>
    <xdr:pic>
      <xdr:nvPicPr>
        <xdr:cNvPr id="1388" name="Picture 1387">
          <a:extLst>
            <a:ext uri="{FF2B5EF4-FFF2-40B4-BE49-F238E27FC236}">
              <a16:creationId xmlns="" xmlns:a16="http://schemas.microsoft.com/office/drawing/2014/main" id="{00000000-0008-0000-0900-00006C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47625</xdr:rowOff>
    </xdr:from>
    <xdr:to>
      <xdr:col>0</xdr:col>
      <xdr:colOff>497205</xdr:colOff>
      <xdr:row>1900</xdr:row>
      <xdr:rowOff>247651</xdr:rowOff>
    </xdr:to>
    <xdr:pic>
      <xdr:nvPicPr>
        <xdr:cNvPr id="1389" name="Picture 1388">
          <a:extLst>
            <a:ext uri="{FF2B5EF4-FFF2-40B4-BE49-F238E27FC236}">
              <a16:creationId xmlns="" xmlns:a16="http://schemas.microsoft.com/office/drawing/2014/main" id="{00000000-0008-0000-0900-00006D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47625</xdr:rowOff>
    </xdr:from>
    <xdr:to>
      <xdr:col>0</xdr:col>
      <xdr:colOff>497205</xdr:colOff>
      <xdr:row>1900</xdr:row>
      <xdr:rowOff>247651</xdr:rowOff>
    </xdr:to>
    <xdr:pic>
      <xdr:nvPicPr>
        <xdr:cNvPr id="1390" name="Picture 1389">
          <a:extLst>
            <a:ext uri="{FF2B5EF4-FFF2-40B4-BE49-F238E27FC236}">
              <a16:creationId xmlns="" xmlns:a16="http://schemas.microsoft.com/office/drawing/2014/main" id="{00000000-0008-0000-0900-00006E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47625</xdr:rowOff>
    </xdr:from>
    <xdr:to>
      <xdr:col>0</xdr:col>
      <xdr:colOff>497205</xdr:colOff>
      <xdr:row>1900</xdr:row>
      <xdr:rowOff>247651</xdr:rowOff>
    </xdr:to>
    <xdr:pic>
      <xdr:nvPicPr>
        <xdr:cNvPr id="1391" name="Picture 1390">
          <a:extLst>
            <a:ext uri="{FF2B5EF4-FFF2-40B4-BE49-F238E27FC236}">
              <a16:creationId xmlns="" xmlns:a16="http://schemas.microsoft.com/office/drawing/2014/main" id="{00000000-0008-0000-0900-00006F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1899</xdr:row>
      <xdr:rowOff>1</xdr:rowOff>
    </xdr:from>
    <xdr:to>
      <xdr:col>0</xdr:col>
      <xdr:colOff>495300</xdr:colOff>
      <xdr:row>1902</xdr:row>
      <xdr:rowOff>85727</xdr:rowOff>
    </xdr:to>
    <xdr:pic>
      <xdr:nvPicPr>
        <xdr:cNvPr id="1392" name="Picture 1391">
          <a:extLst>
            <a:ext uri="{FF2B5EF4-FFF2-40B4-BE49-F238E27FC236}">
              <a16:creationId xmlns="" xmlns:a16="http://schemas.microsoft.com/office/drawing/2014/main" id="{00000000-0008-0000-0900-00007005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47625</xdr:rowOff>
    </xdr:from>
    <xdr:to>
      <xdr:col>0</xdr:col>
      <xdr:colOff>497205</xdr:colOff>
      <xdr:row>1951</xdr:row>
      <xdr:rowOff>9525</xdr:rowOff>
    </xdr:to>
    <xdr:pic>
      <xdr:nvPicPr>
        <xdr:cNvPr id="1393" name="Picture 1392">
          <a:extLst>
            <a:ext uri="{FF2B5EF4-FFF2-40B4-BE49-F238E27FC236}">
              <a16:creationId xmlns="" xmlns:a16="http://schemas.microsoft.com/office/drawing/2014/main" id="{00000000-0008-0000-0900-000071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47625</xdr:rowOff>
    </xdr:from>
    <xdr:to>
      <xdr:col>0</xdr:col>
      <xdr:colOff>497205</xdr:colOff>
      <xdr:row>1951</xdr:row>
      <xdr:rowOff>9525</xdr:rowOff>
    </xdr:to>
    <xdr:pic>
      <xdr:nvPicPr>
        <xdr:cNvPr id="1394" name="Picture 1393">
          <a:extLst>
            <a:ext uri="{FF2B5EF4-FFF2-40B4-BE49-F238E27FC236}">
              <a16:creationId xmlns="" xmlns:a16="http://schemas.microsoft.com/office/drawing/2014/main" id="{00000000-0008-0000-0900-000072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47625</xdr:rowOff>
    </xdr:from>
    <xdr:to>
      <xdr:col>0</xdr:col>
      <xdr:colOff>497205</xdr:colOff>
      <xdr:row>1951</xdr:row>
      <xdr:rowOff>9525</xdr:rowOff>
    </xdr:to>
    <xdr:pic>
      <xdr:nvPicPr>
        <xdr:cNvPr id="1395" name="Picture 1394">
          <a:extLst>
            <a:ext uri="{FF2B5EF4-FFF2-40B4-BE49-F238E27FC236}">
              <a16:creationId xmlns="" xmlns:a16="http://schemas.microsoft.com/office/drawing/2014/main" id="{00000000-0008-0000-0900-000073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396" name="Picture 1395">
          <a:extLst>
            <a:ext uri="{FF2B5EF4-FFF2-40B4-BE49-F238E27FC236}">
              <a16:creationId xmlns="" xmlns:a16="http://schemas.microsoft.com/office/drawing/2014/main" id="{00000000-0008-0000-0900-00007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397" name="Picture 1396">
          <a:extLst>
            <a:ext uri="{FF2B5EF4-FFF2-40B4-BE49-F238E27FC236}">
              <a16:creationId xmlns="" xmlns:a16="http://schemas.microsoft.com/office/drawing/2014/main" id="{00000000-0008-0000-0900-000075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398" name="Picture 1397">
          <a:extLst>
            <a:ext uri="{FF2B5EF4-FFF2-40B4-BE49-F238E27FC236}">
              <a16:creationId xmlns="" xmlns:a16="http://schemas.microsoft.com/office/drawing/2014/main" id="{00000000-0008-0000-0900-000076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399" name="Picture 1398">
          <a:extLst>
            <a:ext uri="{FF2B5EF4-FFF2-40B4-BE49-F238E27FC236}">
              <a16:creationId xmlns="" xmlns:a16="http://schemas.microsoft.com/office/drawing/2014/main" id="{00000000-0008-0000-0900-000077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0" name="Picture 1399">
          <a:extLst>
            <a:ext uri="{FF2B5EF4-FFF2-40B4-BE49-F238E27FC236}">
              <a16:creationId xmlns="" xmlns:a16="http://schemas.microsoft.com/office/drawing/2014/main" id="{00000000-0008-0000-0900-000078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1" name="Picture 1400">
          <a:extLst>
            <a:ext uri="{FF2B5EF4-FFF2-40B4-BE49-F238E27FC236}">
              <a16:creationId xmlns="" xmlns:a16="http://schemas.microsoft.com/office/drawing/2014/main" id="{00000000-0008-0000-0900-000079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2" name="Picture 1401">
          <a:extLst>
            <a:ext uri="{FF2B5EF4-FFF2-40B4-BE49-F238E27FC236}">
              <a16:creationId xmlns="" xmlns:a16="http://schemas.microsoft.com/office/drawing/2014/main" id="{00000000-0008-0000-0900-00007A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3" name="Picture 1402">
          <a:extLst>
            <a:ext uri="{FF2B5EF4-FFF2-40B4-BE49-F238E27FC236}">
              <a16:creationId xmlns="" xmlns:a16="http://schemas.microsoft.com/office/drawing/2014/main" id="{00000000-0008-0000-0900-00007B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4" name="Picture 1403">
          <a:extLst>
            <a:ext uri="{FF2B5EF4-FFF2-40B4-BE49-F238E27FC236}">
              <a16:creationId xmlns="" xmlns:a16="http://schemas.microsoft.com/office/drawing/2014/main" id="{00000000-0008-0000-0900-00007C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5" name="Picture 1404">
          <a:extLst>
            <a:ext uri="{FF2B5EF4-FFF2-40B4-BE49-F238E27FC236}">
              <a16:creationId xmlns="" xmlns:a16="http://schemas.microsoft.com/office/drawing/2014/main" id="{00000000-0008-0000-0900-00007D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6" name="Picture 1405">
          <a:extLst>
            <a:ext uri="{FF2B5EF4-FFF2-40B4-BE49-F238E27FC236}">
              <a16:creationId xmlns="" xmlns:a16="http://schemas.microsoft.com/office/drawing/2014/main" id="{00000000-0008-0000-0900-00007E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7" name="Picture 1406">
          <a:extLst>
            <a:ext uri="{FF2B5EF4-FFF2-40B4-BE49-F238E27FC236}">
              <a16:creationId xmlns="" xmlns:a16="http://schemas.microsoft.com/office/drawing/2014/main" id="{00000000-0008-0000-0900-00007F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8" name="Picture 1407">
          <a:extLst>
            <a:ext uri="{FF2B5EF4-FFF2-40B4-BE49-F238E27FC236}">
              <a16:creationId xmlns="" xmlns:a16="http://schemas.microsoft.com/office/drawing/2014/main" id="{00000000-0008-0000-0900-000080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09" name="Picture 1408">
          <a:extLst>
            <a:ext uri="{FF2B5EF4-FFF2-40B4-BE49-F238E27FC236}">
              <a16:creationId xmlns="" xmlns:a16="http://schemas.microsoft.com/office/drawing/2014/main" id="{00000000-0008-0000-0900-000081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10" name="Picture 1409">
          <a:extLst>
            <a:ext uri="{FF2B5EF4-FFF2-40B4-BE49-F238E27FC236}">
              <a16:creationId xmlns="" xmlns:a16="http://schemas.microsoft.com/office/drawing/2014/main" id="{00000000-0008-0000-0900-000082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11" name="Picture 1410">
          <a:extLst>
            <a:ext uri="{FF2B5EF4-FFF2-40B4-BE49-F238E27FC236}">
              <a16:creationId xmlns="" xmlns:a16="http://schemas.microsoft.com/office/drawing/2014/main" id="{00000000-0008-0000-0900-000083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76200</xdr:rowOff>
    </xdr:to>
    <xdr:pic>
      <xdr:nvPicPr>
        <xdr:cNvPr id="1412" name="Picture 1411">
          <a:extLst>
            <a:ext uri="{FF2B5EF4-FFF2-40B4-BE49-F238E27FC236}">
              <a16:creationId xmlns="" xmlns:a16="http://schemas.microsoft.com/office/drawing/2014/main" id="{00000000-0008-0000-0900-00008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3" name="Picture 1412">
          <a:extLst>
            <a:ext uri="{FF2B5EF4-FFF2-40B4-BE49-F238E27FC236}">
              <a16:creationId xmlns="" xmlns:a16="http://schemas.microsoft.com/office/drawing/2014/main" id="{00000000-0008-0000-0900-000085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4" name="Picture 1413">
          <a:extLst>
            <a:ext uri="{FF2B5EF4-FFF2-40B4-BE49-F238E27FC236}">
              <a16:creationId xmlns="" xmlns:a16="http://schemas.microsoft.com/office/drawing/2014/main" id="{00000000-0008-0000-0900-000086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5" name="Picture 1414">
          <a:extLst>
            <a:ext uri="{FF2B5EF4-FFF2-40B4-BE49-F238E27FC236}">
              <a16:creationId xmlns="" xmlns:a16="http://schemas.microsoft.com/office/drawing/2014/main" id="{00000000-0008-0000-0900-000087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6" name="Picture 1415">
          <a:extLst>
            <a:ext uri="{FF2B5EF4-FFF2-40B4-BE49-F238E27FC236}">
              <a16:creationId xmlns="" xmlns:a16="http://schemas.microsoft.com/office/drawing/2014/main" id="{00000000-0008-0000-0900-000088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7" name="Picture 1416">
          <a:extLst>
            <a:ext uri="{FF2B5EF4-FFF2-40B4-BE49-F238E27FC236}">
              <a16:creationId xmlns="" xmlns:a16="http://schemas.microsoft.com/office/drawing/2014/main" id="{00000000-0008-0000-0900-000089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8" name="Picture 1417">
          <a:extLst>
            <a:ext uri="{FF2B5EF4-FFF2-40B4-BE49-F238E27FC236}">
              <a16:creationId xmlns="" xmlns:a16="http://schemas.microsoft.com/office/drawing/2014/main" id="{00000000-0008-0000-0900-00008A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19" name="Picture 1418">
          <a:extLst>
            <a:ext uri="{FF2B5EF4-FFF2-40B4-BE49-F238E27FC236}">
              <a16:creationId xmlns="" xmlns:a16="http://schemas.microsoft.com/office/drawing/2014/main" id="{00000000-0008-0000-0900-00008B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1974</xdr:row>
      <xdr:rowOff>0</xdr:rowOff>
    </xdr:from>
    <xdr:to>
      <xdr:col>0</xdr:col>
      <xdr:colOff>497205</xdr:colOff>
      <xdr:row>1976</xdr:row>
      <xdr:rowOff>19050</xdr:rowOff>
    </xdr:to>
    <xdr:pic>
      <xdr:nvPicPr>
        <xdr:cNvPr id="1420" name="Picture 1419">
          <a:extLst>
            <a:ext uri="{FF2B5EF4-FFF2-40B4-BE49-F238E27FC236}">
              <a16:creationId xmlns="" xmlns:a16="http://schemas.microsoft.com/office/drawing/2014/main" id="{00000000-0008-0000-0900-00008C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47625</xdr:rowOff>
    </xdr:from>
    <xdr:to>
      <xdr:col>0</xdr:col>
      <xdr:colOff>497205</xdr:colOff>
      <xdr:row>1950</xdr:row>
      <xdr:rowOff>247650</xdr:rowOff>
    </xdr:to>
    <xdr:pic>
      <xdr:nvPicPr>
        <xdr:cNvPr id="1421" name="Picture 1420">
          <a:extLst>
            <a:ext uri="{FF2B5EF4-FFF2-40B4-BE49-F238E27FC236}">
              <a16:creationId xmlns="" xmlns:a16="http://schemas.microsoft.com/office/drawing/2014/main" id="{00000000-0008-0000-0900-00008D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47625</xdr:rowOff>
    </xdr:from>
    <xdr:to>
      <xdr:col>0</xdr:col>
      <xdr:colOff>497205</xdr:colOff>
      <xdr:row>1950</xdr:row>
      <xdr:rowOff>247650</xdr:rowOff>
    </xdr:to>
    <xdr:pic>
      <xdr:nvPicPr>
        <xdr:cNvPr id="1422" name="Picture 1421">
          <a:extLst>
            <a:ext uri="{FF2B5EF4-FFF2-40B4-BE49-F238E27FC236}">
              <a16:creationId xmlns="" xmlns:a16="http://schemas.microsoft.com/office/drawing/2014/main" id="{00000000-0008-0000-0900-00008E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47625</xdr:rowOff>
    </xdr:from>
    <xdr:to>
      <xdr:col>0</xdr:col>
      <xdr:colOff>497205</xdr:colOff>
      <xdr:row>1950</xdr:row>
      <xdr:rowOff>247650</xdr:rowOff>
    </xdr:to>
    <xdr:pic>
      <xdr:nvPicPr>
        <xdr:cNvPr id="1423" name="Picture 1422">
          <a:extLst>
            <a:ext uri="{FF2B5EF4-FFF2-40B4-BE49-F238E27FC236}">
              <a16:creationId xmlns="" xmlns:a16="http://schemas.microsoft.com/office/drawing/2014/main" id="{00000000-0008-0000-0900-00008F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1949</xdr:row>
      <xdr:rowOff>1</xdr:rowOff>
    </xdr:from>
    <xdr:to>
      <xdr:col>0</xdr:col>
      <xdr:colOff>495300</xdr:colOff>
      <xdr:row>1952</xdr:row>
      <xdr:rowOff>85726</xdr:rowOff>
    </xdr:to>
    <xdr:pic>
      <xdr:nvPicPr>
        <xdr:cNvPr id="1424" name="Picture 1423">
          <a:extLst>
            <a:ext uri="{FF2B5EF4-FFF2-40B4-BE49-F238E27FC236}">
              <a16:creationId xmlns="" xmlns:a16="http://schemas.microsoft.com/office/drawing/2014/main" id="{00000000-0008-0000-0900-00009005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9048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1999</xdr:row>
      <xdr:rowOff>47625</xdr:rowOff>
    </xdr:from>
    <xdr:to>
      <xdr:col>1</xdr:col>
      <xdr:colOff>497205</xdr:colOff>
      <xdr:row>2001</xdr:row>
      <xdr:rowOff>95250</xdr:rowOff>
    </xdr:to>
    <xdr:pic>
      <xdr:nvPicPr>
        <xdr:cNvPr id="1425" name="Picture 1424">
          <a:extLst>
            <a:ext uri="{FF2B5EF4-FFF2-40B4-BE49-F238E27FC236}">
              <a16:creationId xmlns="" xmlns:a16="http://schemas.microsoft.com/office/drawing/2014/main" id="{00000000-0008-0000-0900-000091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1999</xdr:row>
      <xdr:rowOff>47625</xdr:rowOff>
    </xdr:from>
    <xdr:to>
      <xdr:col>1</xdr:col>
      <xdr:colOff>497205</xdr:colOff>
      <xdr:row>2001</xdr:row>
      <xdr:rowOff>95250</xdr:rowOff>
    </xdr:to>
    <xdr:pic>
      <xdr:nvPicPr>
        <xdr:cNvPr id="1426" name="Picture 1425">
          <a:extLst>
            <a:ext uri="{FF2B5EF4-FFF2-40B4-BE49-F238E27FC236}">
              <a16:creationId xmlns="" xmlns:a16="http://schemas.microsoft.com/office/drawing/2014/main" id="{00000000-0008-0000-0900-000092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1999</xdr:row>
      <xdr:rowOff>47625</xdr:rowOff>
    </xdr:from>
    <xdr:to>
      <xdr:col>1</xdr:col>
      <xdr:colOff>497205</xdr:colOff>
      <xdr:row>2001</xdr:row>
      <xdr:rowOff>95250</xdr:rowOff>
    </xdr:to>
    <xdr:pic>
      <xdr:nvPicPr>
        <xdr:cNvPr id="1427" name="Picture 1426">
          <a:extLst>
            <a:ext uri="{FF2B5EF4-FFF2-40B4-BE49-F238E27FC236}">
              <a16:creationId xmlns="" xmlns:a16="http://schemas.microsoft.com/office/drawing/2014/main" id="{00000000-0008-0000-0900-00009305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28" name="Picture 1427">
          <a:extLst>
            <a:ext uri="{FF2B5EF4-FFF2-40B4-BE49-F238E27FC236}">
              <a16:creationId xmlns="" xmlns:a16="http://schemas.microsoft.com/office/drawing/2014/main" id="{00000000-0008-0000-0900-00009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29" name="Picture 1428">
          <a:extLst>
            <a:ext uri="{FF2B5EF4-FFF2-40B4-BE49-F238E27FC236}">
              <a16:creationId xmlns="" xmlns:a16="http://schemas.microsoft.com/office/drawing/2014/main" id="{00000000-0008-0000-0900-000095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0" name="Picture 1429">
          <a:extLst>
            <a:ext uri="{FF2B5EF4-FFF2-40B4-BE49-F238E27FC236}">
              <a16:creationId xmlns="" xmlns:a16="http://schemas.microsoft.com/office/drawing/2014/main" id="{00000000-0008-0000-0900-000096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1" name="Picture 1430">
          <a:extLst>
            <a:ext uri="{FF2B5EF4-FFF2-40B4-BE49-F238E27FC236}">
              <a16:creationId xmlns="" xmlns:a16="http://schemas.microsoft.com/office/drawing/2014/main" id="{00000000-0008-0000-0900-000097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2" name="Picture 1431">
          <a:extLst>
            <a:ext uri="{FF2B5EF4-FFF2-40B4-BE49-F238E27FC236}">
              <a16:creationId xmlns="" xmlns:a16="http://schemas.microsoft.com/office/drawing/2014/main" id="{00000000-0008-0000-0900-000098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3" name="Picture 1432">
          <a:extLst>
            <a:ext uri="{FF2B5EF4-FFF2-40B4-BE49-F238E27FC236}">
              <a16:creationId xmlns="" xmlns:a16="http://schemas.microsoft.com/office/drawing/2014/main" id="{00000000-0008-0000-0900-000099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4" name="Picture 1433">
          <a:extLst>
            <a:ext uri="{FF2B5EF4-FFF2-40B4-BE49-F238E27FC236}">
              <a16:creationId xmlns="" xmlns:a16="http://schemas.microsoft.com/office/drawing/2014/main" id="{00000000-0008-0000-0900-00009A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5" name="Picture 1434">
          <a:extLst>
            <a:ext uri="{FF2B5EF4-FFF2-40B4-BE49-F238E27FC236}">
              <a16:creationId xmlns="" xmlns:a16="http://schemas.microsoft.com/office/drawing/2014/main" id="{00000000-0008-0000-0900-00009B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6" name="Picture 1435">
          <a:extLst>
            <a:ext uri="{FF2B5EF4-FFF2-40B4-BE49-F238E27FC236}">
              <a16:creationId xmlns="" xmlns:a16="http://schemas.microsoft.com/office/drawing/2014/main" id="{00000000-0008-0000-0900-00009C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7" name="Picture 1436">
          <a:extLst>
            <a:ext uri="{FF2B5EF4-FFF2-40B4-BE49-F238E27FC236}">
              <a16:creationId xmlns="" xmlns:a16="http://schemas.microsoft.com/office/drawing/2014/main" id="{00000000-0008-0000-0900-00009D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8" name="Picture 1437">
          <a:extLst>
            <a:ext uri="{FF2B5EF4-FFF2-40B4-BE49-F238E27FC236}">
              <a16:creationId xmlns="" xmlns:a16="http://schemas.microsoft.com/office/drawing/2014/main" id="{00000000-0008-0000-0900-00009E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39" name="Picture 1438">
          <a:extLst>
            <a:ext uri="{FF2B5EF4-FFF2-40B4-BE49-F238E27FC236}">
              <a16:creationId xmlns="" xmlns:a16="http://schemas.microsoft.com/office/drawing/2014/main" id="{00000000-0008-0000-0900-00009F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40" name="Picture 1439">
          <a:extLst>
            <a:ext uri="{FF2B5EF4-FFF2-40B4-BE49-F238E27FC236}">
              <a16:creationId xmlns="" xmlns:a16="http://schemas.microsoft.com/office/drawing/2014/main" id="{00000000-0008-0000-0900-0000A0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41" name="Picture 1440">
          <a:extLst>
            <a:ext uri="{FF2B5EF4-FFF2-40B4-BE49-F238E27FC236}">
              <a16:creationId xmlns="" xmlns:a16="http://schemas.microsoft.com/office/drawing/2014/main" id="{00000000-0008-0000-0900-0000A1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42" name="Picture 1441">
          <a:extLst>
            <a:ext uri="{FF2B5EF4-FFF2-40B4-BE49-F238E27FC236}">
              <a16:creationId xmlns="" xmlns:a16="http://schemas.microsoft.com/office/drawing/2014/main" id="{00000000-0008-0000-0900-0000A2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43" name="Picture 1442">
          <a:extLst>
            <a:ext uri="{FF2B5EF4-FFF2-40B4-BE49-F238E27FC236}">
              <a16:creationId xmlns="" xmlns:a16="http://schemas.microsoft.com/office/drawing/2014/main" id="{00000000-0008-0000-0900-0000A3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76200</xdr:rowOff>
    </xdr:to>
    <xdr:pic>
      <xdr:nvPicPr>
        <xdr:cNvPr id="1444" name="Picture 1443">
          <a:extLst>
            <a:ext uri="{FF2B5EF4-FFF2-40B4-BE49-F238E27FC236}">
              <a16:creationId xmlns="" xmlns:a16="http://schemas.microsoft.com/office/drawing/2014/main" id="{00000000-0008-0000-0900-0000A4050000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572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45" name="Picture 1444">
          <a:extLst>
            <a:ext uri="{FF2B5EF4-FFF2-40B4-BE49-F238E27FC236}">
              <a16:creationId xmlns="" xmlns:a16="http://schemas.microsoft.com/office/drawing/2014/main" id="{00000000-0008-0000-0900-0000A5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46" name="Picture 1445">
          <a:extLst>
            <a:ext uri="{FF2B5EF4-FFF2-40B4-BE49-F238E27FC236}">
              <a16:creationId xmlns="" xmlns:a16="http://schemas.microsoft.com/office/drawing/2014/main" id="{00000000-0008-0000-0900-0000A6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47" name="Picture 1446">
          <a:extLst>
            <a:ext uri="{FF2B5EF4-FFF2-40B4-BE49-F238E27FC236}">
              <a16:creationId xmlns="" xmlns:a16="http://schemas.microsoft.com/office/drawing/2014/main" id="{00000000-0008-0000-0900-0000A7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48" name="Picture 1447">
          <a:extLst>
            <a:ext uri="{FF2B5EF4-FFF2-40B4-BE49-F238E27FC236}">
              <a16:creationId xmlns="" xmlns:a16="http://schemas.microsoft.com/office/drawing/2014/main" id="{00000000-0008-0000-0900-0000A8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49" name="Picture 1448">
          <a:extLst>
            <a:ext uri="{FF2B5EF4-FFF2-40B4-BE49-F238E27FC236}">
              <a16:creationId xmlns="" xmlns:a16="http://schemas.microsoft.com/office/drawing/2014/main" id="{00000000-0008-0000-0900-0000A9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50" name="Picture 1449">
          <a:extLst>
            <a:ext uri="{FF2B5EF4-FFF2-40B4-BE49-F238E27FC236}">
              <a16:creationId xmlns="" xmlns:a16="http://schemas.microsoft.com/office/drawing/2014/main" id="{00000000-0008-0000-0900-0000AA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2024</xdr:row>
      <xdr:rowOff>0</xdr:rowOff>
    </xdr:from>
    <xdr:to>
      <xdr:col>1</xdr:col>
      <xdr:colOff>497205</xdr:colOff>
      <xdr:row>2026</xdr:row>
      <xdr:rowOff>19050</xdr:rowOff>
    </xdr:to>
    <xdr:pic>
      <xdr:nvPicPr>
        <xdr:cNvPr id="1451" name="Picture 1450">
          <a:extLst>
            <a:ext uri="{FF2B5EF4-FFF2-40B4-BE49-F238E27FC236}">
              <a16:creationId xmlns="" xmlns:a16="http://schemas.microsoft.com/office/drawing/2014/main" id="{00000000-0008-0000-0900-0000AB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495925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2021</xdr:row>
      <xdr:rowOff>142875</xdr:rowOff>
    </xdr:from>
    <xdr:to>
      <xdr:col>1</xdr:col>
      <xdr:colOff>497205</xdr:colOff>
      <xdr:row>2023</xdr:row>
      <xdr:rowOff>161925</xdr:rowOff>
    </xdr:to>
    <xdr:pic>
      <xdr:nvPicPr>
        <xdr:cNvPr id="1452" name="Picture 1451">
          <a:extLst>
            <a:ext uri="{FF2B5EF4-FFF2-40B4-BE49-F238E27FC236}">
              <a16:creationId xmlns="" xmlns:a16="http://schemas.microsoft.com/office/drawing/2014/main" id="{00000000-0008-0000-0900-0000AC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2025" y="416766375"/>
          <a:ext cx="497205" cy="4000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1999</xdr:row>
      <xdr:rowOff>47625</xdr:rowOff>
    </xdr:from>
    <xdr:to>
      <xdr:col>1</xdr:col>
      <xdr:colOff>497205</xdr:colOff>
      <xdr:row>2001</xdr:row>
      <xdr:rowOff>66675</xdr:rowOff>
    </xdr:to>
    <xdr:pic>
      <xdr:nvPicPr>
        <xdr:cNvPr id="1453" name="Picture 1452">
          <a:extLst>
            <a:ext uri="{FF2B5EF4-FFF2-40B4-BE49-F238E27FC236}">
              <a16:creationId xmlns="" xmlns:a16="http://schemas.microsoft.com/office/drawing/2014/main" id="{00000000-0008-0000-0900-0000AD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1999</xdr:row>
      <xdr:rowOff>47625</xdr:rowOff>
    </xdr:from>
    <xdr:to>
      <xdr:col>1</xdr:col>
      <xdr:colOff>497205</xdr:colOff>
      <xdr:row>2001</xdr:row>
      <xdr:rowOff>66675</xdr:rowOff>
    </xdr:to>
    <xdr:pic>
      <xdr:nvPicPr>
        <xdr:cNvPr id="1454" name="Picture 1453">
          <a:extLst>
            <a:ext uri="{FF2B5EF4-FFF2-40B4-BE49-F238E27FC236}">
              <a16:creationId xmlns="" xmlns:a16="http://schemas.microsoft.com/office/drawing/2014/main" id="{00000000-0008-0000-0900-0000AE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1999</xdr:row>
      <xdr:rowOff>47625</xdr:rowOff>
    </xdr:from>
    <xdr:to>
      <xdr:col>1</xdr:col>
      <xdr:colOff>497205</xdr:colOff>
      <xdr:row>2001</xdr:row>
      <xdr:rowOff>66675</xdr:rowOff>
    </xdr:to>
    <xdr:pic>
      <xdr:nvPicPr>
        <xdr:cNvPr id="1455" name="Picture 1454">
          <a:extLst>
            <a:ext uri="{FF2B5EF4-FFF2-40B4-BE49-F238E27FC236}">
              <a16:creationId xmlns="" xmlns:a16="http://schemas.microsoft.com/office/drawing/2014/main" id="{00000000-0008-0000-0900-0000AF05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9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34" Type="http://schemas.openxmlformats.org/officeDocument/2006/relationships/hyperlink" Target="http://www.kcgurukulschool.in/" TargetMode="External"/><Relationship Id="rId42" Type="http://schemas.openxmlformats.org/officeDocument/2006/relationships/drawing" Target="../drawings/drawing4.xm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33" Type="http://schemas.openxmlformats.org/officeDocument/2006/relationships/hyperlink" Target="http://www.kcgurukulschool.in/" TargetMode="External"/><Relationship Id="rId38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29" Type="http://schemas.openxmlformats.org/officeDocument/2006/relationships/hyperlink" Target="http://www.kcgurukulschool.in/" TargetMode="External"/><Relationship Id="rId41" Type="http://schemas.openxmlformats.org/officeDocument/2006/relationships/printerSettings" Target="../printerSettings/printerSettings5.bin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32" Type="http://schemas.openxmlformats.org/officeDocument/2006/relationships/hyperlink" Target="http://www.kcgurukulschool.in/" TargetMode="External"/><Relationship Id="rId37" Type="http://schemas.openxmlformats.org/officeDocument/2006/relationships/hyperlink" Target="http://www.kcgurukulschool.in/" TargetMode="External"/><Relationship Id="rId40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hyperlink" Target="http://www.kcgurukulschool.in/" TargetMode="External"/><Relationship Id="rId36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31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hyperlink" Target="http://www.kcgurukulschool.in/" TargetMode="External"/><Relationship Id="rId30" Type="http://schemas.openxmlformats.org/officeDocument/2006/relationships/hyperlink" Target="http://www.kcgurukulschool.in/" TargetMode="External"/><Relationship Id="rId35" Type="http://schemas.openxmlformats.org/officeDocument/2006/relationships/hyperlink" Target="http://www.kcgurukulschool.in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34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33" Type="http://schemas.openxmlformats.org/officeDocument/2006/relationships/hyperlink" Target="http://www.kcgurukulschool.org/" TargetMode="External"/><Relationship Id="rId38" Type="http://schemas.openxmlformats.org/officeDocument/2006/relationships/drawing" Target="../drawings/drawing2.xm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32" Type="http://schemas.openxmlformats.org/officeDocument/2006/relationships/hyperlink" Target="http://www.kcgurukulschool.org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36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31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hyperlink" Target="http://www.kcgurukulschool.org/" TargetMode="External"/><Relationship Id="rId35" Type="http://schemas.openxmlformats.org/officeDocument/2006/relationships/hyperlink" Target="http://www.kcgurukulschool.org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topLeftCell="A11" workbookViewId="0">
      <selection activeCell="H32" sqref="H32"/>
    </sheetView>
  </sheetViews>
  <sheetFormatPr defaultColWidth="9" defaultRowHeight="15"/>
  <cols>
    <col min="3" max="3" width="14.5703125" customWidth="1"/>
    <col min="4" max="4" width="11.42578125" customWidth="1"/>
    <col min="8" max="8" width="16.85546875" customWidth="1"/>
    <col min="9" max="9" width="12.42578125" customWidth="1"/>
    <col min="10" max="10" width="15.140625" customWidth="1"/>
    <col min="11" max="11" width="15.42578125" customWidth="1"/>
  </cols>
  <sheetData>
    <row r="1" spans="1:17" ht="34.5" customHeight="1">
      <c r="A1" s="104" t="s">
        <v>0</v>
      </c>
      <c r="B1" s="105" t="s">
        <v>1</v>
      </c>
      <c r="C1" s="104" t="s">
        <v>2</v>
      </c>
      <c r="D1" s="104" t="s">
        <v>3</v>
      </c>
      <c r="E1" s="106" t="s">
        <v>4</v>
      </c>
      <c r="F1" s="104" t="s">
        <v>5</v>
      </c>
      <c r="G1" s="104" t="s">
        <v>6</v>
      </c>
      <c r="H1" s="104" t="s">
        <v>7</v>
      </c>
      <c r="I1" s="104" t="s">
        <v>8</v>
      </c>
      <c r="J1" s="105" t="s">
        <v>9</v>
      </c>
      <c r="K1" s="104" t="s">
        <v>10</v>
      </c>
      <c r="L1" s="104" t="s">
        <v>8</v>
      </c>
      <c r="M1" s="27"/>
      <c r="N1" s="27"/>
    </row>
    <row r="2" spans="1:17" ht="29.25" customHeight="1">
      <c r="A2" s="26">
        <v>1</v>
      </c>
      <c r="B2" s="26">
        <v>1026</v>
      </c>
      <c r="C2" s="87" t="s">
        <v>11</v>
      </c>
      <c r="D2" s="107">
        <v>41628</v>
      </c>
      <c r="E2" s="108"/>
      <c r="F2" s="87" t="s">
        <v>12</v>
      </c>
      <c r="G2" s="87" t="s">
        <v>13</v>
      </c>
      <c r="H2" s="87" t="s">
        <v>14</v>
      </c>
      <c r="I2" s="26" t="s">
        <v>15</v>
      </c>
      <c r="J2" s="87">
        <v>9682609546</v>
      </c>
      <c r="K2" s="87" t="s">
        <v>16</v>
      </c>
      <c r="L2" s="119" t="s">
        <v>17</v>
      </c>
      <c r="M2" s="120" t="s">
        <v>18</v>
      </c>
      <c r="N2" s="120"/>
      <c r="O2" s="121"/>
      <c r="P2" s="121"/>
      <c r="Q2" s="121"/>
    </row>
    <row r="3" spans="1:17" ht="24" customHeight="1">
      <c r="A3" s="28">
        <v>2</v>
      </c>
      <c r="B3" s="28">
        <v>1756</v>
      </c>
      <c r="C3" s="90" t="s">
        <v>19</v>
      </c>
      <c r="D3" s="109">
        <v>41596</v>
      </c>
      <c r="E3" s="110" t="s">
        <v>20</v>
      </c>
      <c r="F3" s="28" t="s">
        <v>12</v>
      </c>
      <c r="G3" s="28" t="s">
        <v>21</v>
      </c>
      <c r="H3" s="28" t="s">
        <v>22</v>
      </c>
      <c r="I3" s="27"/>
      <c r="J3" s="28">
        <v>7051055900</v>
      </c>
      <c r="K3" s="28" t="s">
        <v>23</v>
      </c>
      <c r="L3" s="28" t="s">
        <v>24</v>
      </c>
      <c r="M3" s="122" t="s">
        <v>25</v>
      </c>
      <c r="N3" s="28">
        <v>180002</v>
      </c>
    </row>
    <row r="4" spans="1:17" ht="27" customHeight="1">
      <c r="A4" s="26">
        <v>3</v>
      </c>
      <c r="B4" s="26">
        <v>1452</v>
      </c>
      <c r="C4" s="87" t="s">
        <v>26</v>
      </c>
      <c r="D4" s="107">
        <v>41700</v>
      </c>
      <c r="E4" s="108"/>
      <c r="F4" s="87" t="s">
        <v>12</v>
      </c>
      <c r="G4" s="87" t="s">
        <v>21</v>
      </c>
      <c r="H4" s="87" t="s">
        <v>27</v>
      </c>
      <c r="I4" s="26" t="s">
        <v>28</v>
      </c>
      <c r="J4" s="87">
        <v>9797593687</v>
      </c>
      <c r="K4" s="87" t="s">
        <v>29</v>
      </c>
      <c r="L4" s="119" t="s">
        <v>17</v>
      </c>
      <c r="M4" s="120" t="s">
        <v>30</v>
      </c>
      <c r="N4" s="120"/>
      <c r="O4" s="121"/>
      <c r="P4" s="121"/>
      <c r="Q4" s="121"/>
    </row>
    <row r="5" spans="1:17" ht="27.75" customHeight="1">
      <c r="A5" s="26">
        <v>4</v>
      </c>
      <c r="B5" s="26">
        <v>1292</v>
      </c>
      <c r="C5" s="87" t="s">
        <v>31</v>
      </c>
      <c r="D5" s="107">
        <v>41775</v>
      </c>
      <c r="E5" s="108" t="s">
        <v>32</v>
      </c>
      <c r="F5" s="87" t="s">
        <v>12</v>
      </c>
      <c r="G5" s="87" t="s">
        <v>33</v>
      </c>
      <c r="H5" s="87" t="s">
        <v>34</v>
      </c>
      <c r="I5" s="26" t="s">
        <v>35</v>
      </c>
      <c r="J5" s="87">
        <v>9796019701</v>
      </c>
      <c r="K5" s="87" t="s">
        <v>36</v>
      </c>
      <c r="L5" s="119" t="s">
        <v>37</v>
      </c>
      <c r="M5" s="120" t="s">
        <v>38</v>
      </c>
      <c r="N5" s="120"/>
      <c r="O5" s="121"/>
      <c r="P5" s="121"/>
      <c r="Q5" s="121"/>
    </row>
    <row r="6" spans="1:17" ht="24.75" customHeight="1">
      <c r="A6" s="26">
        <v>5</v>
      </c>
      <c r="B6" s="26">
        <v>1288</v>
      </c>
      <c r="C6" s="87" t="s">
        <v>39</v>
      </c>
      <c r="D6" s="107">
        <v>41771</v>
      </c>
      <c r="E6" s="108"/>
      <c r="F6" s="87" t="s">
        <v>12</v>
      </c>
      <c r="G6" s="87" t="s">
        <v>13</v>
      </c>
      <c r="H6" s="87" t="s">
        <v>40</v>
      </c>
      <c r="I6" s="26" t="s">
        <v>15</v>
      </c>
      <c r="J6" s="87">
        <v>7006514566</v>
      </c>
      <c r="K6" s="87" t="s">
        <v>41</v>
      </c>
      <c r="L6" s="119" t="s">
        <v>42</v>
      </c>
      <c r="M6" s="120"/>
      <c r="N6" s="120"/>
      <c r="O6" s="121"/>
      <c r="P6" s="121"/>
      <c r="Q6" s="121"/>
    </row>
    <row r="7" spans="1:17" ht="36.75" customHeight="1">
      <c r="A7" s="26">
        <v>6</v>
      </c>
      <c r="B7" s="26">
        <v>1435</v>
      </c>
      <c r="C7" s="87" t="s">
        <v>43</v>
      </c>
      <c r="D7" s="107">
        <v>41923</v>
      </c>
      <c r="E7" s="108" t="s">
        <v>44</v>
      </c>
      <c r="F7" s="87" t="s">
        <v>12</v>
      </c>
      <c r="G7" s="87" t="s">
        <v>13</v>
      </c>
      <c r="H7" s="87" t="s">
        <v>45</v>
      </c>
      <c r="I7" s="26" t="s">
        <v>46</v>
      </c>
      <c r="J7" s="87">
        <v>7006750650</v>
      </c>
      <c r="K7" s="87" t="s">
        <v>47</v>
      </c>
      <c r="L7" s="119" t="s">
        <v>48</v>
      </c>
      <c r="M7" s="120" t="s">
        <v>49</v>
      </c>
      <c r="N7" s="120"/>
      <c r="O7" s="121"/>
      <c r="P7" s="121"/>
      <c r="Q7" s="121"/>
    </row>
    <row r="8" spans="1:17" ht="34.5" customHeight="1">
      <c r="A8" s="26">
        <v>7</v>
      </c>
      <c r="B8" s="26">
        <v>1075</v>
      </c>
      <c r="C8" s="87" t="s">
        <v>50</v>
      </c>
      <c r="D8" s="107">
        <v>41776</v>
      </c>
      <c r="E8" s="108" t="s">
        <v>51</v>
      </c>
      <c r="F8" s="87" t="s">
        <v>12</v>
      </c>
      <c r="G8" s="87" t="s">
        <v>13</v>
      </c>
      <c r="H8" s="87" t="s">
        <v>52</v>
      </c>
      <c r="I8" s="26" t="s">
        <v>53</v>
      </c>
      <c r="J8" s="87">
        <v>9419277718</v>
      </c>
      <c r="K8" s="87" t="s">
        <v>54</v>
      </c>
      <c r="L8" s="119" t="s">
        <v>17</v>
      </c>
      <c r="M8" s="120" t="s">
        <v>55</v>
      </c>
      <c r="N8" s="120"/>
      <c r="O8" s="121"/>
      <c r="P8" s="121"/>
      <c r="Q8" s="121"/>
    </row>
    <row r="9" spans="1:17" ht="34.5" customHeight="1">
      <c r="A9" s="28">
        <v>8</v>
      </c>
      <c r="B9" s="28">
        <v>1518</v>
      </c>
      <c r="C9" s="90" t="s">
        <v>56</v>
      </c>
      <c r="D9" s="111">
        <v>42107</v>
      </c>
      <c r="E9" s="112" t="s">
        <v>57</v>
      </c>
      <c r="F9" s="28" t="s">
        <v>12</v>
      </c>
      <c r="G9" s="28" t="s">
        <v>13</v>
      </c>
      <c r="H9" s="28" t="s">
        <v>58</v>
      </c>
      <c r="I9" s="26"/>
      <c r="J9" s="28">
        <v>9419108738</v>
      </c>
      <c r="K9" s="28" t="s">
        <v>59</v>
      </c>
      <c r="L9" s="28" t="s">
        <v>24</v>
      </c>
      <c r="M9" s="120" t="s">
        <v>60</v>
      </c>
      <c r="N9" s="120"/>
      <c r="O9" s="121"/>
      <c r="P9" s="121"/>
      <c r="Q9" s="121"/>
    </row>
    <row r="10" spans="1:17" ht="39" customHeight="1">
      <c r="A10" s="26">
        <v>9</v>
      </c>
      <c r="B10" s="26">
        <v>1279</v>
      </c>
      <c r="C10" s="87" t="s">
        <v>61</v>
      </c>
      <c r="D10" s="107">
        <v>41660</v>
      </c>
      <c r="E10" s="108" t="s">
        <v>62</v>
      </c>
      <c r="F10" s="87" t="s">
        <v>12</v>
      </c>
      <c r="G10" s="87" t="s">
        <v>33</v>
      </c>
      <c r="H10" s="87" t="s">
        <v>63</v>
      </c>
      <c r="I10" s="26" t="s">
        <v>15</v>
      </c>
      <c r="J10" s="87">
        <v>9622306098</v>
      </c>
      <c r="K10" s="87" t="s">
        <v>64</v>
      </c>
      <c r="L10" s="119" t="s">
        <v>65</v>
      </c>
      <c r="M10" s="120" t="s">
        <v>66</v>
      </c>
      <c r="N10" s="120"/>
      <c r="O10" s="121"/>
      <c r="P10" s="121"/>
      <c r="Q10" s="121"/>
    </row>
    <row r="11" spans="1:17" ht="39" customHeight="1">
      <c r="A11" s="26">
        <v>10</v>
      </c>
      <c r="B11" s="26">
        <v>1303</v>
      </c>
      <c r="C11" s="87" t="s">
        <v>67</v>
      </c>
      <c r="D11" s="107">
        <v>41583</v>
      </c>
      <c r="E11" s="108" t="s">
        <v>68</v>
      </c>
      <c r="F11" s="87" t="s">
        <v>12</v>
      </c>
      <c r="G11" s="87" t="s">
        <v>33</v>
      </c>
      <c r="H11" s="87" t="s">
        <v>69</v>
      </c>
      <c r="I11" s="26" t="s">
        <v>70</v>
      </c>
      <c r="J11" s="87">
        <v>9796694644</v>
      </c>
      <c r="K11" s="87" t="s">
        <v>71</v>
      </c>
      <c r="L11" s="119" t="s">
        <v>17</v>
      </c>
      <c r="M11" s="120" t="s">
        <v>72</v>
      </c>
      <c r="N11" s="120"/>
      <c r="O11" s="121"/>
      <c r="P11" s="121"/>
      <c r="Q11" s="121"/>
    </row>
    <row r="12" spans="1:17" ht="39" customHeight="1">
      <c r="A12" s="26">
        <v>11</v>
      </c>
      <c r="B12" s="26">
        <v>1287</v>
      </c>
      <c r="C12" s="87" t="s">
        <v>73</v>
      </c>
      <c r="D12" s="107">
        <v>41587</v>
      </c>
      <c r="E12" s="108" t="s">
        <v>74</v>
      </c>
      <c r="F12" s="87" t="s">
        <v>75</v>
      </c>
      <c r="G12" s="87" t="s">
        <v>33</v>
      </c>
      <c r="H12" s="87" t="s">
        <v>76</v>
      </c>
      <c r="I12" s="26" t="s">
        <v>77</v>
      </c>
      <c r="J12" s="87">
        <v>9419141642</v>
      </c>
      <c r="K12" s="87" t="s">
        <v>78</v>
      </c>
      <c r="L12" s="119" t="s">
        <v>65</v>
      </c>
      <c r="M12" s="120" t="s">
        <v>79</v>
      </c>
      <c r="N12" s="120"/>
      <c r="O12" s="121"/>
      <c r="P12" s="121"/>
      <c r="Q12" s="121"/>
    </row>
    <row r="13" spans="1:17" ht="35.25" customHeight="1">
      <c r="A13" s="28">
        <v>12</v>
      </c>
      <c r="B13" s="28">
        <v>1553</v>
      </c>
      <c r="C13" s="90" t="s">
        <v>80</v>
      </c>
      <c r="D13" s="113">
        <v>41695</v>
      </c>
      <c r="E13" s="112" t="s">
        <v>81</v>
      </c>
      <c r="F13" s="28" t="s">
        <v>12</v>
      </c>
      <c r="G13" s="28" t="s">
        <v>13</v>
      </c>
      <c r="H13" s="28" t="s">
        <v>82</v>
      </c>
      <c r="J13" s="28">
        <v>9086204712</v>
      </c>
      <c r="K13" s="28" t="s">
        <v>83</v>
      </c>
      <c r="L13" s="28" t="s">
        <v>84</v>
      </c>
      <c r="M13" s="122" t="s">
        <v>85</v>
      </c>
      <c r="N13" s="28"/>
    </row>
    <row r="14" spans="1:17" ht="15.75" customHeight="1">
      <c r="A14" s="26">
        <v>13</v>
      </c>
      <c r="B14" s="26">
        <v>1067</v>
      </c>
      <c r="C14" s="87" t="s">
        <v>86</v>
      </c>
      <c r="D14" s="107">
        <v>41624</v>
      </c>
      <c r="E14" s="108" t="s">
        <v>87</v>
      </c>
      <c r="F14" s="87" t="s">
        <v>12</v>
      </c>
      <c r="G14" s="87" t="s">
        <v>33</v>
      </c>
      <c r="H14" s="87" t="s">
        <v>88</v>
      </c>
      <c r="I14" s="26" t="s">
        <v>15</v>
      </c>
      <c r="J14" s="87">
        <v>7006482016</v>
      </c>
      <c r="K14" s="87" t="s">
        <v>89</v>
      </c>
      <c r="L14" s="119" t="s">
        <v>17</v>
      </c>
      <c r="M14" s="120" t="s">
        <v>90</v>
      </c>
      <c r="N14" s="120"/>
      <c r="O14" s="121"/>
      <c r="P14" s="121"/>
      <c r="Q14" s="121"/>
    </row>
    <row r="15" spans="1:17" ht="15.75" customHeight="1">
      <c r="A15" s="26">
        <v>14</v>
      </c>
      <c r="B15" s="26">
        <v>1305</v>
      </c>
      <c r="C15" s="87" t="s">
        <v>91</v>
      </c>
      <c r="D15" s="107">
        <v>41509</v>
      </c>
      <c r="E15" s="108" t="s">
        <v>92</v>
      </c>
      <c r="F15" s="87" t="s">
        <v>12</v>
      </c>
      <c r="G15" s="87" t="s">
        <v>13</v>
      </c>
      <c r="H15" s="87" t="s">
        <v>93</v>
      </c>
      <c r="I15" s="26" t="s">
        <v>70</v>
      </c>
      <c r="J15" s="87">
        <v>7006640788</v>
      </c>
      <c r="K15" s="87" t="s">
        <v>94</v>
      </c>
      <c r="L15" s="119" t="s">
        <v>17</v>
      </c>
      <c r="M15" s="120" t="s">
        <v>95</v>
      </c>
      <c r="N15" s="120"/>
      <c r="O15" s="121"/>
      <c r="P15" s="121"/>
      <c r="Q15" s="121"/>
    </row>
    <row r="16" spans="1:17" ht="42" customHeight="1">
      <c r="A16" s="28">
        <v>15</v>
      </c>
      <c r="B16" s="28">
        <v>1513</v>
      </c>
      <c r="C16" s="90" t="s">
        <v>96</v>
      </c>
      <c r="D16" s="111">
        <v>41729</v>
      </c>
      <c r="E16" s="112" t="s">
        <v>97</v>
      </c>
      <c r="F16" s="28" t="s">
        <v>12</v>
      </c>
      <c r="G16" s="28" t="s">
        <v>33</v>
      </c>
      <c r="H16" s="28" t="s">
        <v>98</v>
      </c>
      <c r="I16" s="26"/>
      <c r="J16" s="28">
        <v>9419260074</v>
      </c>
      <c r="K16" s="122" t="s">
        <v>99</v>
      </c>
      <c r="L16" s="122" t="s">
        <v>100</v>
      </c>
      <c r="M16" s="99" t="s">
        <v>101</v>
      </c>
      <c r="N16" s="120"/>
      <c r="O16" s="121"/>
      <c r="P16" s="121"/>
      <c r="Q16" s="121"/>
    </row>
    <row r="17" spans="1:17" ht="15.75" customHeight="1">
      <c r="A17" s="26">
        <v>16</v>
      </c>
      <c r="B17" s="26">
        <v>1298</v>
      </c>
      <c r="C17" s="87" t="s">
        <v>102</v>
      </c>
      <c r="D17" s="107">
        <v>41793</v>
      </c>
      <c r="E17" s="108" t="s">
        <v>103</v>
      </c>
      <c r="F17" s="87" t="s">
        <v>12</v>
      </c>
      <c r="G17" s="87" t="s">
        <v>33</v>
      </c>
      <c r="H17" s="87" t="s">
        <v>104</v>
      </c>
      <c r="I17" s="26" t="s">
        <v>15</v>
      </c>
      <c r="J17" s="87">
        <v>9796266030</v>
      </c>
      <c r="K17" s="87" t="s">
        <v>105</v>
      </c>
      <c r="L17" s="119" t="s">
        <v>65</v>
      </c>
      <c r="M17" s="120" t="s">
        <v>106</v>
      </c>
      <c r="N17" s="120"/>
      <c r="O17" s="121"/>
      <c r="P17" s="121"/>
      <c r="Q17" s="121"/>
    </row>
    <row r="18" spans="1:17" ht="15.75" customHeight="1">
      <c r="A18" s="26">
        <v>17</v>
      </c>
      <c r="B18" s="26">
        <v>1138</v>
      </c>
      <c r="C18" s="87" t="s">
        <v>107</v>
      </c>
      <c r="D18" s="107">
        <v>42026</v>
      </c>
      <c r="E18" s="108" t="s">
        <v>108</v>
      </c>
      <c r="F18" s="87" t="s">
        <v>12</v>
      </c>
      <c r="G18" s="87" t="s">
        <v>13</v>
      </c>
      <c r="H18" s="87" t="s">
        <v>109</v>
      </c>
      <c r="I18" s="26" t="s">
        <v>110</v>
      </c>
      <c r="J18" s="87">
        <v>6005868133</v>
      </c>
      <c r="K18" s="87" t="s">
        <v>111</v>
      </c>
      <c r="L18" s="119" t="s">
        <v>17</v>
      </c>
      <c r="M18" s="120" t="s">
        <v>112</v>
      </c>
      <c r="N18" s="120"/>
      <c r="O18" s="121"/>
      <c r="P18" s="121"/>
      <c r="Q18" s="121"/>
    </row>
    <row r="19" spans="1:17" ht="15.75" customHeight="1">
      <c r="A19" s="26">
        <v>18</v>
      </c>
      <c r="B19" s="26">
        <v>1293</v>
      </c>
      <c r="C19" s="87" t="s">
        <v>113</v>
      </c>
      <c r="D19" s="107">
        <v>41790</v>
      </c>
      <c r="E19" s="108" t="s">
        <v>114</v>
      </c>
      <c r="F19" s="87" t="s">
        <v>12</v>
      </c>
      <c r="G19" s="87" t="s">
        <v>33</v>
      </c>
      <c r="H19" s="87" t="s">
        <v>115</v>
      </c>
      <c r="I19" s="26" t="s">
        <v>116</v>
      </c>
      <c r="J19" s="87"/>
      <c r="K19" s="87" t="s">
        <v>117</v>
      </c>
      <c r="L19" s="119" t="s">
        <v>17</v>
      </c>
      <c r="M19" s="120" t="s">
        <v>118</v>
      </c>
      <c r="N19" s="120"/>
      <c r="O19" s="121"/>
      <c r="P19" s="121"/>
      <c r="Q19" s="121"/>
    </row>
    <row r="20" spans="1:17" ht="44.25" customHeight="1">
      <c r="A20" s="28">
        <v>19</v>
      </c>
      <c r="B20" s="28">
        <v>1506</v>
      </c>
      <c r="C20" s="90" t="s">
        <v>119</v>
      </c>
      <c r="D20" s="111">
        <v>41730</v>
      </c>
      <c r="E20" s="112" t="s">
        <v>120</v>
      </c>
      <c r="F20" s="28" t="s">
        <v>12</v>
      </c>
      <c r="G20" s="28" t="s">
        <v>21</v>
      </c>
      <c r="H20" s="28" t="s">
        <v>121</v>
      </c>
      <c r="I20" s="123"/>
      <c r="J20" s="28">
        <v>8491853740</v>
      </c>
      <c r="K20" s="28" t="s">
        <v>122</v>
      </c>
      <c r="L20" s="28" t="s">
        <v>123</v>
      </c>
      <c r="M20" s="122" t="s">
        <v>124</v>
      </c>
      <c r="N20" s="28">
        <v>180002</v>
      </c>
    </row>
    <row r="21" spans="1:17" ht="14.25" customHeight="1">
      <c r="A21" s="26">
        <v>20</v>
      </c>
      <c r="B21" s="26">
        <v>1307</v>
      </c>
      <c r="C21" s="87" t="s">
        <v>125</v>
      </c>
      <c r="D21" s="107">
        <v>41795</v>
      </c>
      <c r="E21" s="108" t="s">
        <v>126</v>
      </c>
      <c r="F21" s="87" t="s">
        <v>12</v>
      </c>
      <c r="G21" s="87" t="s">
        <v>33</v>
      </c>
      <c r="H21" s="87" t="s">
        <v>127</v>
      </c>
      <c r="I21" s="26" t="s">
        <v>128</v>
      </c>
      <c r="J21" s="87">
        <v>7889493785</v>
      </c>
      <c r="K21" s="87" t="s">
        <v>129</v>
      </c>
      <c r="L21" s="119" t="s">
        <v>17</v>
      </c>
      <c r="M21" s="120" t="s">
        <v>130</v>
      </c>
      <c r="N21" s="120"/>
      <c r="O21" s="121"/>
      <c r="P21" s="121"/>
      <c r="Q21" s="121"/>
    </row>
    <row r="22" spans="1:17" ht="14.25" customHeight="1">
      <c r="A22" s="26">
        <v>21</v>
      </c>
      <c r="B22" s="26">
        <v>1280</v>
      </c>
      <c r="C22" s="87" t="s">
        <v>131</v>
      </c>
      <c r="D22" s="107">
        <v>41611</v>
      </c>
      <c r="E22" s="108" t="s">
        <v>132</v>
      </c>
      <c r="F22" s="87" t="s">
        <v>12</v>
      </c>
      <c r="G22" s="87" t="s">
        <v>33</v>
      </c>
      <c r="H22" s="87" t="s">
        <v>133</v>
      </c>
      <c r="I22" s="26" t="s">
        <v>70</v>
      </c>
      <c r="J22" s="87">
        <v>9797431637</v>
      </c>
      <c r="K22" s="87" t="s">
        <v>134</v>
      </c>
      <c r="L22" s="119" t="s">
        <v>65</v>
      </c>
      <c r="M22" s="120" t="s">
        <v>135</v>
      </c>
      <c r="N22" s="120"/>
      <c r="O22" s="121"/>
      <c r="P22" s="121"/>
      <c r="Q22" s="121"/>
    </row>
    <row r="23" spans="1:17" ht="14.25" customHeight="1">
      <c r="A23" s="26">
        <v>22</v>
      </c>
      <c r="B23" s="26">
        <v>1300</v>
      </c>
      <c r="C23" s="87" t="s">
        <v>136</v>
      </c>
      <c r="D23" s="107">
        <v>41446</v>
      </c>
      <c r="E23" s="108" t="s">
        <v>137</v>
      </c>
      <c r="F23" s="87" t="s">
        <v>138</v>
      </c>
      <c r="G23" s="87" t="s">
        <v>13</v>
      </c>
      <c r="H23" s="87" t="s">
        <v>139</v>
      </c>
      <c r="I23" s="26" t="s">
        <v>140</v>
      </c>
      <c r="J23" s="87">
        <v>9419210658</v>
      </c>
      <c r="K23" s="87" t="s">
        <v>141</v>
      </c>
      <c r="L23" s="119" t="s">
        <v>17</v>
      </c>
      <c r="M23" s="120" t="s">
        <v>142</v>
      </c>
      <c r="N23" s="120"/>
      <c r="O23" s="121"/>
      <c r="P23" s="121"/>
      <c r="Q23" s="121"/>
    </row>
    <row r="24" spans="1:17" ht="14.25" customHeight="1">
      <c r="A24" s="26">
        <v>23</v>
      </c>
      <c r="B24" s="26">
        <v>1274</v>
      </c>
      <c r="C24" s="87" t="s">
        <v>143</v>
      </c>
      <c r="D24" s="107">
        <v>41552</v>
      </c>
      <c r="E24" s="108" t="s">
        <v>126</v>
      </c>
      <c r="F24" s="87" t="s">
        <v>12</v>
      </c>
      <c r="G24" s="87" t="s">
        <v>13</v>
      </c>
      <c r="H24" s="87" t="s">
        <v>144</v>
      </c>
      <c r="I24" s="26" t="s">
        <v>145</v>
      </c>
      <c r="J24" s="87">
        <v>9622245810</v>
      </c>
      <c r="K24" s="87" t="s">
        <v>146</v>
      </c>
      <c r="L24" s="119" t="s">
        <v>147</v>
      </c>
      <c r="M24" s="120" t="s">
        <v>148</v>
      </c>
      <c r="N24" s="120"/>
      <c r="O24" s="121"/>
      <c r="P24" s="121"/>
      <c r="Q24" s="121"/>
    </row>
    <row r="25" spans="1:17" ht="14.25" customHeight="1">
      <c r="A25" s="26">
        <v>24</v>
      </c>
      <c r="B25" s="26">
        <v>1257</v>
      </c>
      <c r="C25" s="87" t="s">
        <v>149</v>
      </c>
      <c r="D25" s="107">
        <v>41287</v>
      </c>
      <c r="E25" s="108"/>
      <c r="F25" s="87" t="s">
        <v>12</v>
      </c>
      <c r="G25" s="87" t="s">
        <v>13</v>
      </c>
      <c r="H25" s="87" t="s">
        <v>150</v>
      </c>
      <c r="I25" s="26" t="s">
        <v>15</v>
      </c>
      <c r="J25" s="87">
        <v>6005090443</v>
      </c>
      <c r="K25" s="87" t="s">
        <v>151</v>
      </c>
      <c r="L25" s="119" t="s">
        <v>15</v>
      </c>
      <c r="M25" s="120" t="s">
        <v>152</v>
      </c>
      <c r="N25" s="120"/>
      <c r="O25" s="121"/>
      <c r="P25" s="121"/>
      <c r="Q25" s="121"/>
    </row>
    <row r="26" spans="1:17" ht="14.25" customHeight="1">
      <c r="A26" s="26">
        <v>25</v>
      </c>
      <c r="B26" s="26">
        <v>1309</v>
      </c>
      <c r="C26" s="87" t="s">
        <v>153</v>
      </c>
      <c r="D26" s="107">
        <v>41944</v>
      </c>
      <c r="E26" s="108" t="s">
        <v>154</v>
      </c>
      <c r="F26" s="87" t="s">
        <v>12</v>
      </c>
      <c r="G26" s="87" t="s">
        <v>33</v>
      </c>
      <c r="H26" s="87" t="s">
        <v>155</v>
      </c>
      <c r="I26" s="26" t="s">
        <v>156</v>
      </c>
      <c r="J26" s="87">
        <v>9906065348</v>
      </c>
      <c r="K26" s="87" t="s">
        <v>157</v>
      </c>
      <c r="L26" s="119" t="s">
        <v>42</v>
      </c>
      <c r="M26" s="120" t="s">
        <v>158</v>
      </c>
      <c r="N26" s="120"/>
      <c r="O26" s="121"/>
      <c r="P26" s="121"/>
      <c r="Q26" s="121"/>
    </row>
    <row r="27" spans="1:17" ht="14.25" customHeight="1">
      <c r="A27" s="26">
        <v>26</v>
      </c>
      <c r="B27" s="26">
        <v>1390</v>
      </c>
      <c r="C27" s="87" t="s">
        <v>159</v>
      </c>
      <c r="D27" s="107">
        <v>41335</v>
      </c>
      <c r="E27" s="108"/>
      <c r="F27" s="87"/>
      <c r="G27" s="87" t="s">
        <v>33</v>
      </c>
      <c r="H27" s="87" t="s">
        <v>160</v>
      </c>
      <c r="I27" s="26" t="s">
        <v>116</v>
      </c>
      <c r="J27" s="87">
        <v>8825026368</v>
      </c>
      <c r="K27" s="87" t="s">
        <v>161</v>
      </c>
      <c r="L27" s="119"/>
      <c r="M27" s="120" t="s">
        <v>162</v>
      </c>
      <c r="N27" s="120"/>
      <c r="O27" s="121"/>
      <c r="P27" s="121"/>
      <c r="Q27" s="121"/>
    </row>
    <row r="28" spans="1:17" ht="14.25" customHeight="1">
      <c r="A28" s="26">
        <v>27</v>
      </c>
      <c r="B28" s="26">
        <v>1246</v>
      </c>
      <c r="C28" s="87" t="s">
        <v>163</v>
      </c>
      <c r="D28" s="107">
        <v>41809</v>
      </c>
      <c r="E28" s="108" t="s">
        <v>164</v>
      </c>
      <c r="F28" s="87" t="s">
        <v>12</v>
      </c>
      <c r="G28" s="87" t="s">
        <v>13</v>
      </c>
      <c r="H28" s="87" t="s">
        <v>165</v>
      </c>
      <c r="I28" s="26" t="s">
        <v>166</v>
      </c>
      <c r="J28" s="87">
        <v>9149521409</v>
      </c>
      <c r="K28" s="87" t="s">
        <v>167</v>
      </c>
      <c r="L28" s="119" t="s">
        <v>65</v>
      </c>
      <c r="M28" s="120" t="s">
        <v>168</v>
      </c>
      <c r="N28" s="120"/>
      <c r="O28" s="121"/>
      <c r="P28" s="121"/>
      <c r="Q28" s="121"/>
    </row>
    <row r="29" spans="1:17" ht="15.75" customHeight="1">
      <c r="A29" s="26">
        <v>28</v>
      </c>
      <c r="B29" s="26">
        <v>1248</v>
      </c>
      <c r="C29" s="87" t="s">
        <v>169</v>
      </c>
      <c r="D29" s="107">
        <v>41735</v>
      </c>
      <c r="E29" s="108"/>
      <c r="F29" s="87" t="s">
        <v>12</v>
      </c>
      <c r="G29" s="87" t="s">
        <v>33</v>
      </c>
      <c r="H29" s="87" t="s">
        <v>170</v>
      </c>
      <c r="I29" s="26" t="s">
        <v>15</v>
      </c>
      <c r="J29" s="87">
        <v>9419157950</v>
      </c>
      <c r="K29" s="87" t="s">
        <v>171</v>
      </c>
      <c r="L29" s="119" t="s">
        <v>172</v>
      </c>
      <c r="M29" s="120" t="s">
        <v>173</v>
      </c>
      <c r="N29" s="120"/>
      <c r="O29" s="121"/>
      <c r="P29" s="121"/>
      <c r="Q29" s="121"/>
    </row>
    <row r="30" spans="1:17" ht="15.75" customHeight="1">
      <c r="A30" s="26">
        <v>29</v>
      </c>
      <c r="B30" s="26">
        <v>1286</v>
      </c>
      <c r="C30" s="87" t="s">
        <v>174</v>
      </c>
      <c r="D30" s="107">
        <v>42076</v>
      </c>
      <c r="E30" s="108" t="s">
        <v>175</v>
      </c>
      <c r="F30" s="87" t="s">
        <v>12</v>
      </c>
      <c r="G30" s="87" t="s">
        <v>13</v>
      </c>
      <c r="H30" s="87" t="s">
        <v>176</v>
      </c>
      <c r="I30" s="26" t="s">
        <v>65</v>
      </c>
      <c r="J30" s="87">
        <v>7889987074</v>
      </c>
      <c r="K30" s="87" t="s">
        <v>177</v>
      </c>
      <c r="L30" s="119" t="s">
        <v>17</v>
      </c>
      <c r="M30" s="120" t="s">
        <v>178</v>
      </c>
      <c r="N30" s="120"/>
      <c r="O30" s="121"/>
      <c r="P30" s="121"/>
      <c r="Q30" s="121"/>
    </row>
    <row r="31" spans="1:17" ht="0.75" customHeight="1">
      <c r="A31" s="114">
        <v>30</v>
      </c>
    </row>
    <row r="32" spans="1:17" ht="34.5" customHeight="1">
      <c r="A32" s="115">
        <v>30</v>
      </c>
      <c r="B32" s="115">
        <v>1692</v>
      </c>
      <c r="C32" s="92" t="s">
        <v>179</v>
      </c>
      <c r="D32" s="116">
        <v>41692</v>
      </c>
      <c r="E32" s="117" t="s">
        <v>180</v>
      </c>
      <c r="F32" s="118" t="s">
        <v>12</v>
      </c>
      <c r="G32" s="118" t="s">
        <v>21</v>
      </c>
      <c r="H32" s="118" t="s">
        <v>181</v>
      </c>
      <c r="J32" s="118">
        <v>9419167694</v>
      </c>
      <c r="K32" s="118" t="s">
        <v>182</v>
      </c>
      <c r="L32" s="118" t="s">
        <v>24</v>
      </c>
      <c r="M32" s="124" t="s">
        <v>183</v>
      </c>
      <c r="N32" s="115">
        <v>181205</v>
      </c>
    </row>
    <row r="33" spans="1:17" ht="15.75" customHeight="1">
      <c r="A33" s="26">
        <v>31</v>
      </c>
      <c r="B33" s="26">
        <v>1217</v>
      </c>
      <c r="C33" s="87" t="s">
        <v>184</v>
      </c>
      <c r="D33" s="107">
        <v>41696</v>
      </c>
      <c r="E33" s="108"/>
      <c r="F33" s="87" t="s">
        <v>12</v>
      </c>
      <c r="G33" s="87" t="s">
        <v>33</v>
      </c>
      <c r="H33" s="87" t="s">
        <v>185</v>
      </c>
      <c r="I33" s="26" t="s">
        <v>186</v>
      </c>
      <c r="J33" s="87">
        <v>9858794900</v>
      </c>
      <c r="K33" s="87" t="s">
        <v>187</v>
      </c>
      <c r="L33" s="119" t="s">
        <v>17</v>
      </c>
      <c r="M33" s="120" t="s">
        <v>188</v>
      </c>
      <c r="N33" s="120"/>
      <c r="O33" s="121"/>
      <c r="P33" s="121"/>
      <c r="Q33" s="121"/>
    </row>
    <row r="34" spans="1:17" ht="15.75" customHeight="1">
      <c r="A34" s="26">
        <v>32</v>
      </c>
      <c r="B34" s="26">
        <v>1302</v>
      </c>
      <c r="C34" s="87" t="s">
        <v>189</v>
      </c>
      <c r="D34" s="107">
        <v>41851</v>
      </c>
      <c r="E34" s="108"/>
      <c r="F34" s="87" t="s">
        <v>12</v>
      </c>
      <c r="G34" s="87" t="s">
        <v>33</v>
      </c>
      <c r="H34" s="87" t="s">
        <v>190</v>
      </c>
      <c r="I34" s="26" t="s">
        <v>191</v>
      </c>
      <c r="J34" s="87">
        <v>9149797178</v>
      </c>
      <c r="K34" s="87" t="s">
        <v>192</v>
      </c>
      <c r="L34" s="119" t="s">
        <v>17</v>
      </c>
      <c r="M34" s="120" t="s">
        <v>193</v>
      </c>
      <c r="N34" s="120"/>
      <c r="O34" s="121"/>
      <c r="P34" s="121"/>
      <c r="Q34" s="121"/>
    </row>
    <row r="35" spans="1:17" ht="27.75" customHeight="1">
      <c r="A35" s="26">
        <v>33</v>
      </c>
      <c r="B35" s="26">
        <v>1285</v>
      </c>
      <c r="C35" s="87" t="s">
        <v>194</v>
      </c>
      <c r="D35" s="107">
        <v>41910</v>
      </c>
      <c r="E35" s="108" t="s">
        <v>195</v>
      </c>
      <c r="F35" s="87" t="s">
        <v>12</v>
      </c>
      <c r="G35" s="87" t="s">
        <v>13</v>
      </c>
      <c r="H35" s="87" t="s">
        <v>196</v>
      </c>
      <c r="I35" s="26" t="s">
        <v>70</v>
      </c>
      <c r="J35" s="87">
        <v>9697018636</v>
      </c>
      <c r="K35" s="87" t="s">
        <v>197</v>
      </c>
      <c r="L35" s="119" t="s">
        <v>17</v>
      </c>
      <c r="M35" s="120" t="s">
        <v>198</v>
      </c>
      <c r="N35" s="120"/>
      <c r="O35" s="121"/>
      <c r="P35" s="121"/>
      <c r="Q35" s="121"/>
    </row>
    <row r="36" spans="1:17" ht="53.25" customHeight="1">
      <c r="A36" s="28">
        <v>34</v>
      </c>
      <c r="B36" s="28">
        <v>1557</v>
      </c>
      <c r="C36" s="90" t="s">
        <v>199</v>
      </c>
      <c r="D36" s="113">
        <v>41350</v>
      </c>
      <c r="E36" s="112" t="s">
        <v>200</v>
      </c>
      <c r="F36" s="28" t="s">
        <v>12</v>
      </c>
      <c r="G36" s="28" t="s">
        <v>21</v>
      </c>
      <c r="H36" s="28" t="s">
        <v>201</v>
      </c>
      <c r="J36" s="28"/>
      <c r="K36" s="28" t="s">
        <v>745</v>
      </c>
      <c r="L36" s="28"/>
      <c r="M36" s="125" t="s">
        <v>202</v>
      </c>
      <c r="N36" s="28">
        <v>182204</v>
      </c>
    </row>
    <row r="37" spans="1:17" ht="27.75" customHeight="1">
      <c r="A37" s="26">
        <v>35</v>
      </c>
      <c r="B37" s="26">
        <v>1277</v>
      </c>
      <c r="C37" s="87" t="s">
        <v>203</v>
      </c>
      <c r="D37" s="107">
        <v>41742</v>
      </c>
      <c r="E37" s="108" t="s">
        <v>204</v>
      </c>
      <c r="F37" s="87" t="s">
        <v>75</v>
      </c>
      <c r="G37" s="87" t="s">
        <v>13</v>
      </c>
      <c r="H37" s="87" t="s">
        <v>205</v>
      </c>
      <c r="I37" s="26" t="s">
        <v>206</v>
      </c>
      <c r="J37" s="87">
        <v>8491837604</v>
      </c>
      <c r="K37" s="87" t="s">
        <v>207</v>
      </c>
      <c r="L37" s="119" t="s">
        <v>17</v>
      </c>
      <c r="M37" s="120" t="s">
        <v>208</v>
      </c>
      <c r="N37" s="120"/>
      <c r="O37" s="121"/>
      <c r="P37" s="121"/>
      <c r="Q37" s="121"/>
    </row>
    <row r="38" spans="1:17" ht="30.75" customHeight="1">
      <c r="A38" s="26">
        <v>36</v>
      </c>
      <c r="B38" s="26">
        <v>1306</v>
      </c>
      <c r="C38" s="87" t="s">
        <v>209</v>
      </c>
      <c r="D38" s="107">
        <v>41843</v>
      </c>
      <c r="E38" s="108" t="s">
        <v>210</v>
      </c>
      <c r="F38" s="87" t="s">
        <v>12</v>
      </c>
      <c r="G38" s="87" t="s">
        <v>33</v>
      </c>
      <c r="H38" s="87" t="s">
        <v>211</v>
      </c>
      <c r="I38" s="26" t="s">
        <v>15</v>
      </c>
      <c r="J38" s="87">
        <v>6006097983</v>
      </c>
      <c r="K38" s="87" t="s">
        <v>212</v>
      </c>
      <c r="L38" s="119" t="s">
        <v>17</v>
      </c>
      <c r="M38" s="120" t="s">
        <v>213</v>
      </c>
      <c r="N38" s="120"/>
      <c r="O38" s="121"/>
      <c r="P38" s="121"/>
      <c r="Q38" s="121"/>
    </row>
    <row r="39" spans="1:17" ht="31.5" customHeight="1">
      <c r="A39" s="26">
        <v>37</v>
      </c>
      <c r="B39" s="26">
        <v>1278</v>
      </c>
      <c r="C39" s="87" t="s">
        <v>214</v>
      </c>
      <c r="D39" s="107">
        <v>41639</v>
      </c>
      <c r="E39" s="108" t="s">
        <v>215</v>
      </c>
      <c r="F39" s="87" t="s">
        <v>12</v>
      </c>
      <c r="G39" s="87" t="s">
        <v>13</v>
      </c>
      <c r="H39" s="87" t="s">
        <v>216</v>
      </c>
      <c r="I39" s="26" t="s">
        <v>166</v>
      </c>
      <c r="J39" s="87">
        <v>9149792072</v>
      </c>
      <c r="K39" s="87" t="s">
        <v>217</v>
      </c>
      <c r="L39" s="119" t="s">
        <v>17</v>
      </c>
      <c r="M39" s="120" t="s">
        <v>218</v>
      </c>
      <c r="N39" s="120"/>
      <c r="O39" s="121"/>
      <c r="P39" s="121"/>
      <c r="Q39" s="12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97"/>
  <sheetViews>
    <sheetView topLeftCell="A207" zoomScale="115" zoomScaleNormal="115" workbookViewId="0">
      <selection activeCell="K211" sqref="K211"/>
    </sheetView>
  </sheetViews>
  <sheetFormatPr defaultRowHeight="15"/>
  <cols>
    <col min="1" max="1" width="14.42578125" customWidth="1"/>
    <col min="2" max="2" width="14" customWidth="1"/>
    <col min="3" max="7" width="7.42578125" customWidth="1"/>
    <col min="8" max="8" width="5.7109375" customWidth="1"/>
    <col min="9" max="9" width="11.140625" customWidth="1"/>
    <col min="10" max="10" width="7.42578125" customWidth="1"/>
    <col min="11" max="11" width="8.5703125" customWidth="1"/>
    <col min="12" max="13" width="7.42578125" customWidth="1"/>
  </cols>
  <sheetData>
    <row r="1" spans="1:13" ht="15.75">
      <c r="A1" s="176"/>
      <c r="B1" s="703"/>
      <c r="C1" s="703"/>
      <c r="D1" s="703"/>
      <c r="E1" s="703"/>
      <c r="F1" s="703"/>
      <c r="G1" s="703"/>
      <c r="H1" s="703"/>
      <c r="I1" s="704"/>
      <c r="J1" s="705" t="s">
        <v>670</v>
      </c>
      <c r="K1" s="703"/>
      <c r="L1" s="703"/>
      <c r="M1" s="706"/>
    </row>
    <row r="2" spans="1:13" ht="21">
      <c r="A2" s="809" t="s">
        <v>671</v>
      </c>
      <c r="B2" s="810"/>
      <c r="C2" s="810"/>
      <c r="D2" s="810"/>
      <c r="E2" s="810"/>
      <c r="F2" s="810"/>
      <c r="G2" s="810"/>
      <c r="H2" s="810"/>
      <c r="I2" s="810"/>
      <c r="J2" s="810"/>
      <c r="K2" s="810"/>
      <c r="L2" s="810"/>
      <c r="M2" s="811"/>
    </row>
    <row r="3" spans="1:13" ht="15" customHeight="1">
      <c r="A3" s="177"/>
      <c r="B3" s="644" t="s">
        <v>672</v>
      </c>
      <c r="C3" s="644"/>
      <c r="D3" s="644"/>
      <c r="E3" s="645"/>
      <c r="F3" s="178" t="s">
        <v>673</v>
      </c>
      <c r="G3" s="178"/>
      <c r="H3" s="681" t="s">
        <v>674</v>
      </c>
      <c r="I3" s="678"/>
      <c r="J3" s="680"/>
      <c r="K3" s="179" t="s">
        <v>675</v>
      </c>
      <c r="L3" s="23"/>
      <c r="M3" s="180"/>
    </row>
    <row r="4" spans="1:13">
      <c r="A4" s="677" t="s">
        <v>785</v>
      </c>
      <c r="B4" s="678"/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9"/>
    </row>
    <row r="5" spans="1:13">
      <c r="A5" s="426" t="s">
        <v>677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8"/>
    </row>
    <row r="6" spans="1:13">
      <c r="A6" s="800" t="s">
        <v>678</v>
      </c>
      <c r="B6" s="801"/>
      <c r="C6" s="681" t="s">
        <v>245</v>
      </c>
      <c r="D6" s="678"/>
      <c r="E6" s="678"/>
      <c r="F6" s="678"/>
      <c r="G6" s="680"/>
      <c r="H6" s="42" t="s">
        <v>679</v>
      </c>
      <c r="I6" s="181"/>
      <c r="J6" s="798">
        <v>1</v>
      </c>
      <c r="K6" s="798"/>
      <c r="L6" s="798"/>
      <c r="M6" s="799"/>
    </row>
    <row r="7" spans="1:13">
      <c r="A7" s="800" t="s">
        <v>680</v>
      </c>
      <c r="B7" s="801"/>
      <c r="C7" s="681" t="s">
        <v>242</v>
      </c>
      <c r="D7" s="678"/>
      <c r="E7" s="678"/>
      <c r="F7" s="678"/>
      <c r="G7" s="680"/>
      <c r="H7" s="42" t="s">
        <v>681</v>
      </c>
      <c r="I7" s="181"/>
      <c r="J7" s="798">
        <v>1026</v>
      </c>
      <c r="K7" s="798"/>
      <c r="L7" s="798"/>
      <c r="M7" s="799"/>
    </row>
    <row r="8" spans="1:13">
      <c r="A8" s="800" t="s">
        <v>682</v>
      </c>
      <c r="B8" s="801"/>
      <c r="C8" s="812" t="s">
        <v>726</v>
      </c>
      <c r="D8" s="678"/>
      <c r="E8" s="678"/>
      <c r="F8" s="678"/>
      <c r="G8" s="680"/>
      <c r="H8" s="42" t="s">
        <v>683</v>
      </c>
      <c r="I8" s="181"/>
      <c r="J8" s="798">
        <v>9682609546</v>
      </c>
      <c r="K8" s="798"/>
      <c r="L8" s="798"/>
      <c r="M8" s="799"/>
    </row>
    <row r="9" spans="1:13">
      <c r="A9" s="800" t="s">
        <v>684</v>
      </c>
      <c r="B9" s="801"/>
      <c r="C9" s="681" t="s">
        <v>14</v>
      </c>
      <c r="D9" s="678"/>
      <c r="E9" s="678"/>
      <c r="F9" s="678"/>
      <c r="G9" s="680"/>
      <c r="H9" s="793" t="s">
        <v>412</v>
      </c>
      <c r="I9" s="794"/>
      <c r="J9" s="798" t="s">
        <v>16</v>
      </c>
      <c r="K9" s="798"/>
      <c r="L9" s="798"/>
      <c r="M9" s="799"/>
    </row>
    <row r="10" spans="1:13">
      <c r="A10" s="797" t="s">
        <v>685</v>
      </c>
      <c r="B10" s="798"/>
      <c r="C10" s="798"/>
      <c r="D10" s="798"/>
      <c r="E10" s="798"/>
      <c r="F10" s="798"/>
      <c r="G10" s="798"/>
      <c r="H10" s="798"/>
      <c r="I10" s="798"/>
      <c r="J10" s="798"/>
      <c r="K10" s="798"/>
      <c r="L10" s="798"/>
      <c r="M10" s="799"/>
    </row>
    <row r="11" spans="1:13" ht="13.5" customHeight="1">
      <c r="A11" s="808" t="s">
        <v>686</v>
      </c>
      <c r="B11" s="798" t="s">
        <v>687</v>
      </c>
      <c r="C11" s="798"/>
      <c r="D11" s="798"/>
      <c r="E11" s="798"/>
      <c r="F11" s="798"/>
      <c r="G11" s="798"/>
      <c r="H11" s="798" t="s">
        <v>688</v>
      </c>
      <c r="I11" s="798"/>
      <c r="J11" s="798"/>
      <c r="K11" s="798"/>
      <c r="L11" s="798"/>
      <c r="M11" s="799"/>
    </row>
    <row r="12" spans="1:13" ht="29.25" customHeight="1">
      <c r="A12" s="808"/>
      <c r="B12" s="105" t="s">
        <v>689</v>
      </c>
      <c r="C12" s="105" t="s">
        <v>690</v>
      </c>
      <c r="D12" s="105" t="s">
        <v>691</v>
      </c>
      <c r="E12" s="105" t="s">
        <v>692</v>
      </c>
      <c r="F12" s="105">
        <v>100</v>
      </c>
      <c r="G12" s="104" t="s">
        <v>232</v>
      </c>
      <c r="H12" s="105" t="s">
        <v>693</v>
      </c>
      <c r="I12" s="105" t="s">
        <v>690</v>
      </c>
      <c r="J12" s="105" t="s">
        <v>691</v>
      </c>
      <c r="K12" s="105" t="s">
        <v>694</v>
      </c>
      <c r="L12" s="105">
        <v>100</v>
      </c>
      <c r="M12" s="182" t="s">
        <v>232</v>
      </c>
    </row>
    <row r="13" spans="1:13">
      <c r="A13" s="183" t="s">
        <v>256</v>
      </c>
      <c r="B13" s="88">
        <v>9.75</v>
      </c>
      <c r="C13" s="322">
        <v>5</v>
      </c>
      <c r="D13" s="322">
        <v>5</v>
      </c>
      <c r="E13" s="88">
        <v>70.5</v>
      </c>
      <c r="F13" s="88">
        <v>90.25</v>
      </c>
      <c r="G13" s="323" t="s">
        <v>446</v>
      </c>
      <c r="H13" s="322">
        <v>9.75</v>
      </c>
      <c r="I13" s="322">
        <v>5</v>
      </c>
      <c r="J13" s="322">
        <v>5</v>
      </c>
      <c r="K13" s="325">
        <v>71.5</v>
      </c>
      <c r="L13" s="325">
        <v>91.25</v>
      </c>
      <c r="M13" s="324" t="s">
        <v>442</v>
      </c>
    </row>
    <row r="14" spans="1:13">
      <c r="A14" s="183" t="s">
        <v>258</v>
      </c>
      <c r="B14" s="171">
        <v>9.25</v>
      </c>
      <c r="C14" s="322">
        <v>5</v>
      </c>
      <c r="D14" s="322">
        <v>5</v>
      </c>
      <c r="E14" s="322">
        <v>72.5</v>
      </c>
      <c r="F14" s="325">
        <v>91.75</v>
      </c>
      <c r="G14" s="322" t="s">
        <v>442</v>
      </c>
      <c r="H14" s="322">
        <v>9.25</v>
      </c>
      <c r="I14" s="322">
        <v>5</v>
      </c>
      <c r="J14" s="322">
        <v>5</v>
      </c>
      <c r="K14" s="322">
        <v>76</v>
      </c>
      <c r="L14" s="325">
        <v>95.25</v>
      </c>
      <c r="M14" s="324" t="s">
        <v>442</v>
      </c>
    </row>
    <row r="15" spans="1:13">
      <c r="A15" s="183" t="s">
        <v>695</v>
      </c>
      <c r="B15" s="322">
        <v>9.75</v>
      </c>
      <c r="C15" s="322">
        <v>5</v>
      </c>
      <c r="D15" s="322">
        <v>5</v>
      </c>
      <c r="E15" s="322">
        <v>68.5</v>
      </c>
      <c r="F15" s="322">
        <v>88.25</v>
      </c>
      <c r="G15" s="322" t="s">
        <v>446</v>
      </c>
      <c r="H15" s="322">
        <v>10</v>
      </c>
      <c r="I15" s="322">
        <v>5</v>
      </c>
      <c r="J15" s="322">
        <v>5</v>
      </c>
      <c r="K15" s="326">
        <v>76</v>
      </c>
      <c r="L15" s="322">
        <v>96</v>
      </c>
      <c r="M15" s="324" t="s">
        <v>442</v>
      </c>
    </row>
    <row r="16" spans="1:13" ht="15.75">
      <c r="A16" s="183" t="s">
        <v>260</v>
      </c>
      <c r="B16" s="322">
        <v>9.5</v>
      </c>
      <c r="C16" s="322">
        <v>5</v>
      </c>
      <c r="D16" s="322">
        <v>5</v>
      </c>
      <c r="E16" s="322">
        <v>73</v>
      </c>
      <c r="F16" s="329">
        <v>92.5</v>
      </c>
      <c r="G16" s="329" t="str">
        <f>IF(F16&gt;=91,"A1",IF(F16&gt;=81,"A2",IF(F16&gt;=71,"B1",IF(F16&gt;=61,"B2",IF(F16&gt;=51,"C1",IF(F16&gt;=41,"C2",IF(F16&gt;=33,"D","E")))))))</f>
        <v>A1</v>
      </c>
      <c r="H16" s="14">
        <v>9.75</v>
      </c>
      <c r="I16" s="327">
        <v>5</v>
      </c>
      <c r="J16" s="327">
        <v>5</v>
      </c>
      <c r="K16" s="326">
        <v>78</v>
      </c>
      <c r="L16" s="325">
        <f t="shared" ref="L16" si="0">SUM(H16:K16)</f>
        <v>97.75</v>
      </c>
      <c r="M16" s="328" t="str">
        <f>IF(L16&gt;=91,"A1",IF(L16&gt;=81,"A2",IF(L16&gt;=71,"B1",IF(L16&gt;=61,"B2",IF(L16&gt;=51,"C1",IF(L16&gt;=41,"C2",IF(L16&gt;=33,"D","E")))))))</f>
        <v>A1</v>
      </c>
    </row>
    <row r="17" spans="1:16" ht="15.75">
      <c r="A17" s="183" t="s">
        <v>416</v>
      </c>
      <c r="B17" s="322">
        <v>9.5</v>
      </c>
      <c r="C17" s="322">
        <v>5</v>
      </c>
      <c r="D17" s="322">
        <v>5</v>
      </c>
      <c r="E17" s="322">
        <v>75</v>
      </c>
      <c r="F17" s="88">
        <v>94.5</v>
      </c>
      <c r="G17" s="88" t="str">
        <f>IF(F17&gt;=91,"A1",IF(F17&gt;=81,"A2",IF(F17&gt;=71,"B1",IF(F17&gt;=61,"B2",IF(F17&gt;=51,"C1",IF(F17&gt;=41,"C2",IF(F17&gt;=33,"D","E")))))))</f>
        <v>A1</v>
      </c>
      <c r="H17" s="14">
        <v>10</v>
      </c>
      <c r="I17" s="322">
        <v>5</v>
      </c>
      <c r="J17" s="322">
        <v>5</v>
      </c>
      <c r="K17" s="326">
        <v>79</v>
      </c>
      <c r="L17" s="325">
        <f>SUM(H17:K17)</f>
        <v>99</v>
      </c>
      <c r="M17" s="322" t="str">
        <f>IF(L17&gt;=91,"A1",IF(L17&gt;=81,"A2",IF(L17&gt;=71,"B1",IF(L17&gt;=61,"B2",IF(L17&gt;=51,"C1",IF(L17&gt;=41,"C2",IF(L17&gt;=33,"D","E")))))))</f>
        <v>A1</v>
      </c>
    </row>
    <row r="18" spans="1:16" ht="15.75">
      <c r="A18" s="247" t="s">
        <v>755</v>
      </c>
      <c r="B18" s="244"/>
      <c r="C18" s="18"/>
      <c r="D18" s="26"/>
      <c r="E18" s="173"/>
      <c r="F18" s="18">
        <v>49</v>
      </c>
      <c r="G18" s="26"/>
      <c r="H18" s="26"/>
      <c r="I18" s="26"/>
      <c r="J18" s="26"/>
      <c r="K18" s="26">
        <v>45</v>
      </c>
      <c r="L18" s="26"/>
      <c r="M18" s="184"/>
    </row>
    <row r="19" spans="1:16">
      <c r="A19" s="247" t="s">
        <v>756</v>
      </c>
      <c r="B19" s="26"/>
      <c r="C19" s="26"/>
      <c r="D19" s="26"/>
      <c r="E19" s="29"/>
      <c r="F19" s="26">
        <v>47.5</v>
      </c>
      <c r="G19" s="26"/>
      <c r="H19" s="26"/>
      <c r="I19" s="26"/>
      <c r="J19" s="26"/>
      <c r="K19" s="29">
        <v>47</v>
      </c>
      <c r="L19" s="26"/>
      <c r="M19" s="184"/>
    </row>
    <row r="20" spans="1:16">
      <c r="A20" s="247" t="s">
        <v>757</v>
      </c>
      <c r="B20" s="26"/>
      <c r="C20" s="26"/>
      <c r="D20" s="26"/>
      <c r="E20" s="26"/>
      <c r="F20" s="26">
        <v>50</v>
      </c>
      <c r="G20" s="26"/>
      <c r="H20" s="26"/>
      <c r="I20" s="26"/>
      <c r="J20" s="26"/>
      <c r="K20" s="26">
        <v>49</v>
      </c>
      <c r="L20" s="26"/>
      <c r="M20" s="184"/>
    </row>
    <row r="21" spans="1:16" ht="26.25">
      <c r="A21" s="23" t="s">
        <v>697</v>
      </c>
      <c r="B21" s="23"/>
      <c r="C21" s="185" t="s">
        <v>698</v>
      </c>
      <c r="D21" s="186">
        <f>(F13+F14+F15+F16+F17)</f>
        <v>457.25</v>
      </c>
      <c r="E21" s="186"/>
      <c r="F21" s="185" t="s">
        <v>699</v>
      </c>
      <c r="G21" s="186">
        <f>(D21/500)*100</f>
        <v>91.45</v>
      </c>
      <c r="H21" s="186"/>
      <c r="I21" s="187"/>
      <c r="J21" s="803" t="s">
        <v>700</v>
      </c>
      <c r="K21" s="803"/>
      <c r="L21" s="570" t="str">
        <f>IF(G21&gt;=91,"A1",IF(G21&gt;=81,"A2",IF(G21&gt;=71,"B1",IF(G21&gt;=61,"B2",IF(G21&gt;=51,"C1",IF(G21&gt;=41,"C2",IF(G21&gt;=33,"D","E")))))))</f>
        <v>A1</v>
      </c>
      <c r="M21" s="570" t="str">
        <f t="shared" ref="M21:M23" si="1">IF(K21&gt;=91,"A1",IF(K21&gt;=81,"A2",IF(K21&gt;=71,"B1",IF(K21&gt;=61,"B2",IF(K21&gt;=51,"C1",IF(K21&gt;=41,"C2",IF(K21&gt;=33,"D","E")))))))</f>
        <v>E</v>
      </c>
    </row>
    <row r="22" spans="1:16" ht="25.5" customHeight="1">
      <c r="A22" s="188" t="s">
        <v>701</v>
      </c>
      <c r="B22" s="23"/>
      <c r="C22" s="185" t="s">
        <v>702</v>
      </c>
      <c r="D22" s="186">
        <f>(L13+L14+L15+L16+L17)</f>
        <v>479.25</v>
      </c>
      <c r="E22" s="186"/>
      <c r="F22" s="185" t="s">
        <v>703</v>
      </c>
      <c r="G22" s="189">
        <f>D22/500*100</f>
        <v>95.850000000000009</v>
      </c>
      <c r="H22" s="189"/>
      <c r="I22" s="190"/>
      <c r="J22" s="803" t="s">
        <v>704</v>
      </c>
      <c r="K22" s="803"/>
      <c r="L22" s="570" t="str">
        <f>IF(G22&gt;=91,"A1",IF(G22&gt;=81,"A2",IF(G22&gt;=71,"B1",IF(G22&gt;=61,"B2",IF(G22&gt;=51,"C1",IF(G22&gt;=41,"C2",IF(G22&gt;=33,"D","E")))))))</f>
        <v>A1</v>
      </c>
      <c r="M22" s="570" t="str">
        <f t="shared" si="1"/>
        <v>E</v>
      </c>
    </row>
    <row r="23" spans="1:16" ht="29.25" customHeight="1">
      <c r="A23" s="191" t="s">
        <v>705</v>
      </c>
      <c r="B23" s="191"/>
      <c r="C23" s="191">
        <f>(D21+D22)</f>
        <v>936.5</v>
      </c>
      <c r="D23" s="804"/>
      <c r="E23" s="804"/>
      <c r="F23" s="191" t="s">
        <v>706</v>
      </c>
      <c r="G23" s="191"/>
      <c r="H23" s="191"/>
      <c r="I23" s="191">
        <f>(C23/1000)*100</f>
        <v>93.65</v>
      </c>
      <c r="J23" s="191" t="s">
        <v>707</v>
      </c>
      <c r="K23" s="191"/>
      <c r="L23" s="804" t="str">
        <f>IF(I23&gt;=91,"A1",IF(I23&gt;=81,"A2",IF(I23&gt;=71,"B1",IF(I23&gt;=61,"B2",IF(I23&gt;=51,"C1",IF(I23&gt;=41,"C2",IF(I23&gt;=33,"D","E")))))))</f>
        <v>A1</v>
      </c>
      <c r="M23" s="804" t="str">
        <f t="shared" si="1"/>
        <v>E</v>
      </c>
    </row>
    <row r="24" spans="1:16">
      <c r="A24" s="805" t="s">
        <v>423</v>
      </c>
      <c r="B24" s="806"/>
      <c r="C24" s="806"/>
      <c r="D24" s="806"/>
      <c r="E24" s="806"/>
      <c r="F24" s="806"/>
      <c r="G24" s="806"/>
      <c r="H24" s="806"/>
      <c r="I24" s="806"/>
      <c r="J24" s="806"/>
      <c r="K24" s="806"/>
      <c r="L24" s="806"/>
      <c r="M24" s="807"/>
    </row>
    <row r="25" spans="1:16">
      <c r="A25" s="797" t="s">
        <v>424</v>
      </c>
      <c r="B25" s="798"/>
      <c r="C25" s="798"/>
      <c r="D25" s="798"/>
      <c r="E25" s="798"/>
      <c r="F25" s="798"/>
      <c r="G25" s="798"/>
      <c r="H25" s="798"/>
      <c r="I25" s="798"/>
      <c r="J25" s="798"/>
      <c r="K25" s="798"/>
      <c r="L25" s="798"/>
      <c r="M25" s="799"/>
    </row>
    <row r="26" spans="1:16">
      <c r="A26" s="797"/>
      <c r="B26" s="798"/>
      <c r="C26" s="798"/>
      <c r="D26" s="798"/>
      <c r="E26" s="798"/>
      <c r="F26" s="798" t="s">
        <v>426</v>
      </c>
      <c r="G26" s="798"/>
      <c r="H26" s="798"/>
      <c r="I26" s="798"/>
      <c r="J26" s="798"/>
      <c r="K26" s="798" t="s">
        <v>708</v>
      </c>
      <c r="L26" s="798"/>
      <c r="M26" s="799"/>
    </row>
    <row r="27" spans="1:16">
      <c r="A27" s="793"/>
      <c r="B27" s="794"/>
      <c r="C27" s="794"/>
      <c r="D27" s="794"/>
      <c r="E27" s="794"/>
      <c r="F27" s="570" t="s">
        <v>433</v>
      </c>
      <c r="G27" s="570"/>
      <c r="H27" s="570"/>
      <c r="I27" s="570"/>
      <c r="J27" s="570"/>
      <c r="K27" s="570" t="s">
        <v>433</v>
      </c>
      <c r="L27" s="570"/>
      <c r="M27" s="796"/>
      <c r="P27" s="320"/>
    </row>
    <row r="28" spans="1:16">
      <c r="A28" s="797" t="s">
        <v>429</v>
      </c>
      <c r="B28" s="798"/>
      <c r="C28" s="798"/>
      <c r="D28" s="798"/>
      <c r="E28" s="798"/>
      <c r="F28" s="798"/>
      <c r="G28" s="798"/>
      <c r="H28" s="798"/>
      <c r="I28" s="798"/>
      <c r="J28" s="798"/>
      <c r="K28" s="798"/>
      <c r="L28" s="798"/>
      <c r="M28" s="799"/>
    </row>
    <row r="29" spans="1:16">
      <c r="A29" s="797" t="s">
        <v>425</v>
      </c>
      <c r="B29" s="798"/>
      <c r="C29" s="798"/>
      <c r="D29" s="798"/>
      <c r="E29" s="798"/>
      <c r="F29" s="798" t="s">
        <v>426</v>
      </c>
      <c r="G29" s="798"/>
      <c r="H29" s="798"/>
      <c r="I29" s="798"/>
      <c r="J29" s="798"/>
      <c r="K29" s="798" t="s">
        <v>708</v>
      </c>
      <c r="L29" s="798"/>
      <c r="M29" s="799"/>
    </row>
    <row r="30" spans="1:16" ht="18.75">
      <c r="A30" s="800" t="s">
        <v>430</v>
      </c>
      <c r="B30" s="801"/>
      <c r="C30" s="801"/>
      <c r="D30" s="801"/>
      <c r="E30" s="801"/>
      <c r="F30" s="331"/>
      <c r="G30" s="331"/>
      <c r="H30" s="334" t="s">
        <v>428</v>
      </c>
      <c r="I30" s="331"/>
      <c r="J30" s="331"/>
      <c r="K30" s="798" t="s">
        <v>433</v>
      </c>
      <c r="L30" s="798"/>
      <c r="M30" s="799"/>
    </row>
    <row r="31" spans="1:16" ht="18.75">
      <c r="A31" s="800" t="s">
        <v>431</v>
      </c>
      <c r="B31" s="801"/>
      <c r="C31" s="801"/>
      <c r="D31" s="801"/>
      <c r="E31" s="801"/>
      <c r="F31" s="332"/>
      <c r="G31" s="332"/>
      <c r="H31" s="334" t="s">
        <v>428</v>
      </c>
      <c r="I31" s="332"/>
      <c r="J31" s="332"/>
      <c r="K31" s="795" t="s">
        <v>433</v>
      </c>
      <c r="L31" s="795"/>
      <c r="M31" s="813"/>
    </row>
    <row r="32" spans="1:16" ht="18.75">
      <c r="A32" s="637" t="s">
        <v>432</v>
      </c>
      <c r="B32" s="638"/>
      <c r="C32" s="638"/>
      <c r="D32" s="638"/>
      <c r="E32" s="639"/>
      <c r="F32" s="333"/>
      <c r="G32" s="333"/>
      <c r="H32" s="335" t="s">
        <v>433</v>
      </c>
      <c r="I32" s="333"/>
      <c r="J32" s="333"/>
      <c r="K32" s="775" t="s">
        <v>433</v>
      </c>
      <c r="L32" s="776"/>
      <c r="M32" s="814"/>
    </row>
    <row r="33" spans="1:13" ht="18.75">
      <c r="A33" s="637" t="s">
        <v>434</v>
      </c>
      <c r="B33" s="638"/>
      <c r="C33" s="638"/>
      <c r="D33" s="638"/>
      <c r="E33" s="639"/>
      <c r="F33" s="333"/>
      <c r="G33" s="333"/>
      <c r="H33" s="335" t="s">
        <v>433</v>
      </c>
      <c r="I33" s="333"/>
      <c r="J33" s="333"/>
      <c r="K33" s="775" t="s">
        <v>433</v>
      </c>
      <c r="L33" s="776"/>
      <c r="M33" s="814"/>
    </row>
    <row r="34" spans="1:13">
      <c r="A34" s="797" t="s">
        <v>435</v>
      </c>
      <c r="B34" s="798"/>
      <c r="C34" s="798"/>
      <c r="D34" s="798"/>
      <c r="E34" s="798"/>
      <c r="F34" s="798"/>
      <c r="G34" s="798"/>
      <c r="H34" s="798"/>
      <c r="I34" s="798"/>
      <c r="J34" s="798"/>
      <c r="K34" s="798"/>
      <c r="L34" s="798"/>
      <c r="M34" s="799"/>
    </row>
    <row r="35" spans="1:13">
      <c r="A35" s="797" t="s">
        <v>425</v>
      </c>
      <c r="B35" s="798"/>
      <c r="C35" s="798"/>
      <c r="D35" s="798"/>
      <c r="E35" s="798"/>
      <c r="F35" s="798" t="s">
        <v>426</v>
      </c>
      <c r="G35" s="798"/>
      <c r="H35" s="798"/>
      <c r="I35" s="798"/>
      <c r="J35" s="798"/>
      <c r="K35" s="798" t="s">
        <v>708</v>
      </c>
      <c r="L35" s="798"/>
      <c r="M35" s="799"/>
    </row>
    <row r="36" spans="1:13">
      <c r="A36" s="793" t="s">
        <v>401</v>
      </c>
      <c r="B36" s="794"/>
      <c r="C36" s="794"/>
      <c r="D36" s="794"/>
      <c r="E36" s="794"/>
      <c r="F36" s="794"/>
      <c r="G36" s="795" t="s">
        <v>786</v>
      </c>
      <c r="H36" s="570"/>
      <c r="I36" s="570"/>
      <c r="J36" s="570"/>
      <c r="K36" s="570"/>
      <c r="L36" s="570"/>
      <c r="M36" s="796"/>
    </row>
    <row r="37" spans="1:13">
      <c r="A37" s="183" t="s">
        <v>709</v>
      </c>
      <c r="B37" s="775" t="s">
        <v>787</v>
      </c>
      <c r="C37" s="641"/>
      <c r="D37" s="641"/>
      <c r="E37" s="641"/>
      <c r="F37" s="641"/>
      <c r="G37" s="641"/>
      <c r="H37" s="641"/>
      <c r="I37" s="641"/>
      <c r="J37" s="641"/>
      <c r="K37" s="641"/>
      <c r="L37" s="641"/>
      <c r="M37" s="642"/>
    </row>
    <row r="38" spans="1:13">
      <c r="A38" s="183" t="s">
        <v>436</v>
      </c>
      <c r="B38" s="681" t="s">
        <v>788</v>
      </c>
      <c r="C38" s="678"/>
      <c r="D38" s="678"/>
      <c r="E38" s="678"/>
      <c r="F38" s="678"/>
      <c r="G38" s="678"/>
      <c r="H38" s="678"/>
      <c r="I38" s="678"/>
      <c r="J38" s="678"/>
      <c r="K38" s="678"/>
      <c r="L38" s="678"/>
      <c r="M38" s="679"/>
    </row>
    <row r="39" spans="1:13">
      <c r="A39" s="797" t="s">
        <v>710</v>
      </c>
      <c r="B39" s="798"/>
      <c r="C39" s="798"/>
      <c r="D39" s="570"/>
      <c r="E39" s="570"/>
      <c r="F39" s="570"/>
      <c r="G39" s="570"/>
      <c r="H39" s="570"/>
      <c r="I39" s="570"/>
      <c r="J39" s="798" t="s">
        <v>711</v>
      </c>
      <c r="K39" s="798"/>
      <c r="L39" s="798"/>
      <c r="M39" s="799"/>
    </row>
    <row r="40" spans="1:13">
      <c r="A40" s="797"/>
      <c r="B40" s="798"/>
      <c r="C40" s="798"/>
      <c r="D40" s="570"/>
      <c r="E40" s="570"/>
      <c r="F40" s="570"/>
      <c r="G40" s="570"/>
      <c r="H40" s="570"/>
      <c r="I40" s="570"/>
      <c r="J40" s="798"/>
      <c r="K40" s="798"/>
      <c r="L40" s="798"/>
      <c r="M40" s="799"/>
    </row>
    <row r="41" spans="1:13" ht="6" customHeight="1">
      <c r="A41" s="797"/>
      <c r="B41" s="798"/>
      <c r="C41" s="798"/>
      <c r="D41" s="570"/>
      <c r="E41" s="570"/>
      <c r="F41" s="570"/>
      <c r="G41" s="570"/>
      <c r="H41" s="570"/>
      <c r="I41" s="570"/>
      <c r="J41" s="798"/>
      <c r="K41" s="798"/>
      <c r="L41" s="798"/>
      <c r="M41" s="799"/>
    </row>
    <row r="42" spans="1:13" ht="1.5" hidden="1" customHeight="1">
      <c r="A42" s="797"/>
      <c r="B42" s="798"/>
      <c r="C42" s="798"/>
      <c r="D42" s="570"/>
      <c r="E42" s="570"/>
      <c r="F42" s="570"/>
      <c r="G42" s="570"/>
      <c r="H42" s="570"/>
      <c r="I42" s="570"/>
      <c r="J42" s="798"/>
      <c r="K42" s="798"/>
      <c r="L42" s="798"/>
      <c r="M42" s="799"/>
    </row>
    <row r="43" spans="1:13">
      <c r="A43" s="788" t="s">
        <v>437</v>
      </c>
      <c r="B43" s="789"/>
      <c r="C43" s="789"/>
      <c r="D43" s="789"/>
      <c r="E43" s="789"/>
      <c r="F43" s="789"/>
      <c r="G43" s="789"/>
      <c r="H43" s="674" t="s">
        <v>438</v>
      </c>
      <c r="I43" s="672"/>
      <c r="J43" s="672"/>
      <c r="K43" s="672"/>
      <c r="L43" s="672"/>
      <c r="M43" s="675"/>
    </row>
    <row r="44" spans="1:13">
      <c r="A44" s="192" t="s">
        <v>439</v>
      </c>
      <c r="B44" s="789" t="s">
        <v>254</v>
      </c>
      <c r="C44" s="789"/>
      <c r="D44" s="193" t="s">
        <v>439</v>
      </c>
      <c r="E44" s="194"/>
      <c r="F44" s="789" t="s">
        <v>254</v>
      </c>
      <c r="G44" s="789"/>
      <c r="H44" s="195"/>
      <c r="I44" s="195"/>
      <c r="J44" s="196" t="s">
        <v>440</v>
      </c>
      <c r="K44" s="195"/>
      <c r="L44" s="196" t="s">
        <v>254</v>
      </c>
      <c r="M44" s="197"/>
    </row>
    <row r="45" spans="1:13">
      <c r="A45" s="198" t="s">
        <v>441</v>
      </c>
      <c r="B45" s="787" t="s">
        <v>442</v>
      </c>
      <c r="C45" s="787"/>
      <c r="D45" s="787" t="s">
        <v>443</v>
      </c>
      <c r="E45" s="787"/>
      <c r="F45" s="787" t="s">
        <v>444</v>
      </c>
      <c r="G45" s="787"/>
      <c r="H45" s="195"/>
      <c r="I45" s="195"/>
      <c r="J45" s="669">
        <v>3</v>
      </c>
      <c r="K45" s="670"/>
      <c r="L45" s="194" t="s">
        <v>433</v>
      </c>
      <c r="M45" s="197"/>
    </row>
    <row r="46" spans="1:13">
      <c r="A46" s="198" t="s">
        <v>445</v>
      </c>
      <c r="B46" s="787" t="s">
        <v>446</v>
      </c>
      <c r="C46" s="787"/>
      <c r="D46" s="787" t="s">
        <v>447</v>
      </c>
      <c r="E46" s="787"/>
      <c r="F46" s="787" t="s">
        <v>448</v>
      </c>
      <c r="G46" s="787"/>
      <c r="H46" s="195"/>
      <c r="I46" s="195"/>
      <c r="J46" s="669">
        <v>2</v>
      </c>
      <c r="K46" s="670"/>
      <c r="L46" s="194" t="s">
        <v>428</v>
      </c>
      <c r="M46" s="197"/>
    </row>
    <row r="47" spans="1:13">
      <c r="A47" s="198" t="s">
        <v>449</v>
      </c>
      <c r="B47" s="787" t="s">
        <v>450</v>
      </c>
      <c r="C47" s="787"/>
      <c r="D47" s="787" t="s">
        <v>451</v>
      </c>
      <c r="E47" s="787"/>
      <c r="F47" s="787" t="s">
        <v>452</v>
      </c>
      <c r="G47" s="787"/>
      <c r="H47" s="195"/>
      <c r="I47" s="195"/>
      <c r="J47" s="669">
        <v>1</v>
      </c>
      <c r="K47" s="670"/>
      <c r="L47" s="194" t="s">
        <v>453</v>
      </c>
      <c r="M47" s="197"/>
    </row>
    <row r="48" spans="1:13" ht="15.75" thickBot="1">
      <c r="A48" s="199" t="s">
        <v>454</v>
      </c>
      <c r="B48" s="786" t="s">
        <v>455</v>
      </c>
      <c r="C48" s="786"/>
      <c r="D48" s="786" t="s">
        <v>456</v>
      </c>
      <c r="E48" s="786"/>
      <c r="F48" s="786" t="s">
        <v>457</v>
      </c>
      <c r="G48" s="786"/>
      <c r="H48" s="200"/>
      <c r="I48" s="200"/>
      <c r="J48" s="200"/>
      <c r="K48" s="200"/>
      <c r="L48" s="200"/>
      <c r="M48" s="201"/>
    </row>
    <row r="49" spans="1:13" ht="15.75" thickBot="1"/>
    <row r="50" spans="1:13" ht="15.75">
      <c r="A50" s="176"/>
      <c r="B50" s="703" t="s">
        <v>669</v>
      </c>
      <c r="C50" s="703"/>
      <c r="D50" s="703"/>
      <c r="E50" s="703"/>
      <c r="F50" s="703"/>
      <c r="G50" s="703"/>
      <c r="H50" s="703"/>
      <c r="I50" s="704"/>
      <c r="J50" s="705" t="s">
        <v>670</v>
      </c>
      <c r="K50" s="703"/>
      <c r="L50" s="703"/>
      <c r="M50" s="706"/>
    </row>
    <row r="51" spans="1:13" ht="21">
      <c r="A51" s="809" t="s">
        <v>671</v>
      </c>
      <c r="B51" s="810"/>
      <c r="C51" s="810"/>
      <c r="D51" s="810"/>
      <c r="E51" s="810"/>
      <c r="F51" s="810"/>
      <c r="G51" s="810"/>
      <c r="H51" s="810"/>
      <c r="I51" s="810"/>
      <c r="J51" s="810"/>
      <c r="K51" s="810"/>
      <c r="L51" s="810"/>
      <c r="M51" s="811"/>
    </row>
    <row r="52" spans="1:13" ht="21">
      <c r="A52" s="177"/>
      <c r="B52" s="644" t="s">
        <v>672</v>
      </c>
      <c r="C52" s="644"/>
      <c r="D52" s="644"/>
      <c r="E52" s="645"/>
      <c r="F52" s="178" t="s">
        <v>673</v>
      </c>
      <c r="G52" s="178"/>
      <c r="H52" s="681" t="s">
        <v>674</v>
      </c>
      <c r="I52" s="678"/>
      <c r="J52" s="680"/>
      <c r="K52" s="179" t="s">
        <v>675</v>
      </c>
      <c r="L52" s="23"/>
      <c r="M52" s="180"/>
    </row>
    <row r="53" spans="1:13">
      <c r="A53" s="677" t="s">
        <v>785</v>
      </c>
      <c r="B53" s="678"/>
      <c r="C53" s="678"/>
      <c r="D53" s="678"/>
      <c r="E53" s="678"/>
      <c r="F53" s="678"/>
      <c r="G53" s="678"/>
      <c r="H53" s="678"/>
      <c r="I53" s="678"/>
      <c r="J53" s="678"/>
      <c r="K53" s="678"/>
      <c r="L53" s="678"/>
      <c r="M53" s="679"/>
    </row>
    <row r="54" spans="1:13">
      <c r="A54" s="637" t="s">
        <v>677</v>
      </c>
      <c r="B54" s="638"/>
      <c r="C54" s="638"/>
      <c r="D54" s="638"/>
      <c r="E54" s="638"/>
      <c r="F54" s="638"/>
      <c r="G54" s="638"/>
      <c r="H54" s="638"/>
      <c r="I54" s="638"/>
      <c r="J54" s="638"/>
      <c r="K54" s="638"/>
      <c r="L54" s="638"/>
      <c r="M54" s="702"/>
    </row>
    <row r="55" spans="1:13">
      <c r="A55" s="800" t="s">
        <v>678</v>
      </c>
      <c r="B55" s="801"/>
      <c r="C55" s="697" t="s">
        <v>19</v>
      </c>
      <c r="D55" s="690"/>
      <c r="E55" s="690"/>
      <c r="F55" s="690"/>
      <c r="G55" s="698"/>
      <c r="H55" s="42" t="s">
        <v>679</v>
      </c>
      <c r="I55" s="181"/>
      <c r="J55" s="806">
        <v>2</v>
      </c>
      <c r="K55" s="806"/>
      <c r="L55" s="806"/>
      <c r="M55" s="807"/>
    </row>
    <row r="56" spans="1:13">
      <c r="A56" s="800" t="s">
        <v>680</v>
      </c>
      <c r="B56" s="801"/>
      <c r="C56" s="710" t="s">
        <v>242</v>
      </c>
      <c r="D56" s="690"/>
      <c r="E56" s="690"/>
      <c r="F56" s="690"/>
      <c r="G56" s="698"/>
      <c r="H56" s="42" t="s">
        <v>681</v>
      </c>
      <c r="I56" s="181"/>
      <c r="J56" s="806">
        <v>1574</v>
      </c>
      <c r="K56" s="806"/>
      <c r="L56" s="806"/>
      <c r="M56" s="807"/>
    </row>
    <row r="57" spans="1:13">
      <c r="A57" s="800" t="s">
        <v>682</v>
      </c>
      <c r="B57" s="801"/>
      <c r="C57" s="694" t="s">
        <v>727</v>
      </c>
      <c r="D57" s="690"/>
      <c r="E57" s="690"/>
      <c r="F57" s="690"/>
      <c r="G57" s="698"/>
      <c r="H57" s="42" t="s">
        <v>683</v>
      </c>
      <c r="I57" s="181"/>
      <c r="J57" s="806">
        <v>9858120986</v>
      </c>
      <c r="K57" s="806"/>
      <c r="L57" s="806"/>
      <c r="M57" s="807"/>
    </row>
    <row r="58" spans="1:13">
      <c r="A58" s="800" t="s">
        <v>684</v>
      </c>
      <c r="B58" s="801"/>
      <c r="C58" s="697" t="s">
        <v>22</v>
      </c>
      <c r="D58" s="690"/>
      <c r="E58" s="690"/>
      <c r="F58" s="690"/>
      <c r="G58" s="698"/>
      <c r="H58" s="793" t="s">
        <v>412</v>
      </c>
      <c r="I58" s="794"/>
      <c r="J58" s="806" t="s">
        <v>728</v>
      </c>
      <c r="K58" s="806"/>
      <c r="L58" s="806"/>
      <c r="M58" s="807"/>
    </row>
    <row r="59" spans="1:13">
      <c r="A59" s="797" t="s">
        <v>685</v>
      </c>
      <c r="B59" s="798"/>
      <c r="C59" s="798"/>
      <c r="D59" s="798"/>
      <c r="E59" s="798"/>
      <c r="F59" s="798"/>
      <c r="G59" s="798"/>
      <c r="H59" s="798"/>
      <c r="I59" s="798"/>
      <c r="J59" s="798"/>
      <c r="K59" s="798"/>
      <c r="L59" s="798"/>
      <c r="M59" s="799"/>
    </row>
    <row r="60" spans="1:13">
      <c r="A60" s="808" t="s">
        <v>686</v>
      </c>
      <c r="B60" s="798" t="s">
        <v>687</v>
      </c>
      <c r="C60" s="798"/>
      <c r="D60" s="798"/>
      <c r="E60" s="798"/>
      <c r="F60" s="798"/>
      <c r="G60" s="798"/>
      <c r="H60" s="798" t="s">
        <v>688</v>
      </c>
      <c r="I60" s="798"/>
      <c r="J60" s="798"/>
      <c r="K60" s="798"/>
      <c r="L60" s="798"/>
      <c r="M60" s="799"/>
    </row>
    <row r="61" spans="1:13" ht="30">
      <c r="A61" s="808"/>
      <c r="B61" s="105" t="s">
        <v>689</v>
      </c>
      <c r="C61" s="105" t="s">
        <v>690</v>
      </c>
      <c r="D61" s="105" t="s">
        <v>691</v>
      </c>
      <c r="E61" s="105" t="s">
        <v>692</v>
      </c>
      <c r="F61" s="105">
        <v>100</v>
      </c>
      <c r="G61" s="104" t="s">
        <v>232</v>
      </c>
      <c r="H61" s="105" t="s">
        <v>693</v>
      </c>
      <c r="I61" s="105" t="s">
        <v>690</v>
      </c>
      <c r="J61" s="105" t="s">
        <v>691</v>
      </c>
      <c r="K61" s="105" t="s">
        <v>694</v>
      </c>
      <c r="L61" s="105">
        <v>100</v>
      </c>
      <c r="M61" s="182" t="s">
        <v>232</v>
      </c>
    </row>
    <row r="62" spans="1:13" ht="15.75">
      <c r="A62" s="183" t="s">
        <v>256</v>
      </c>
      <c r="B62" s="88">
        <v>3</v>
      </c>
      <c r="C62" s="260">
        <v>2</v>
      </c>
      <c r="D62" s="260">
        <v>2</v>
      </c>
      <c r="E62" s="6">
        <v>13.5</v>
      </c>
      <c r="F62" s="261">
        <f>SUM(A62:E62)</f>
        <v>20.5</v>
      </c>
      <c r="G62" s="261" t="str">
        <f t="shared" ref="G62:G66" si="2">IF(F62&gt;=91,"A1",IF(F62&gt;=81,"A2",IF(F62&gt;=71,"B1",IF(F62&gt;=61,"B2",IF(F62&gt;=51,"C1",IF(F62&gt;=41,"C2",IF(F62&gt;=33,"D","E")))))))</f>
        <v>E</v>
      </c>
      <c r="H62" s="260">
        <v>4.25</v>
      </c>
      <c r="I62" s="282">
        <v>3</v>
      </c>
      <c r="J62" s="282">
        <v>3</v>
      </c>
      <c r="K62" s="263">
        <v>27.5</v>
      </c>
      <c r="L62" s="263">
        <f t="shared" ref="L62:L66" si="3">SUM(H62:K62)</f>
        <v>37.75</v>
      </c>
      <c r="M62" s="282" t="str">
        <f t="shared" ref="M62:M66" si="4">IF(L62&gt;=91,"A1",IF(L62&gt;=81,"A2",IF(L62&gt;=71,"B1",IF(L62&gt;=61,"B2",IF(L62&gt;=51,"C1",IF(L62&gt;=41,"C2",IF(L62&gt;=33,"D","E")))))))</f>
        <v>D</v>
      </c>
    </row>
    <row r="63" spans="1:13" ht="15.75">
      <c r="A63" s="183" t="s">
        <v>258</v>
      </c>
      <c r="B63" s="14">
        <v>6</v>
      </c>
      <c r="C63" s="260">
        <v>3</v>
      </c>
      <c r="D63" s="260">
        <v>3</v>
      </c>
      <c r="E63" s="260">
        <v>61</v>
      </c>
      <c r="F63" s="6">
        <v>67</v>
      </c>
      <c r="G63" s="6" t="str">
        <f t="shared" si="2"/>
        <v>B2</v>
      </c>
      <c r="H63" s="260">
        <v>8.25</v>
      </c>
      <c r="I63" s="282">
        <v>4</v>
      </c>
      <c r="J63" s="282">
        <v>4</v>
      </c>
      <c r="K63" s="260">
        <v>54</v>
      </c>
      <c r="L63" s="266">
        <f t="shared" si="3"/>
        <v>70.25</v>
      </c>
      <c r="M63" s="265" t="str">
        <f t="shared" si="4"/>
        <v>B2</v>
      </c>
    </row>
    <row r="64" spans="1:13" ht="15.75">
      <c r="A64" s="183" t="s">
        <v>695</v>
      </c>
      <c r="B64" s="260">
        <v>2.5</v>
      </c>
      <c r="C64" s="260">
        <v>2</v>
      </c>
      <c r="D64" s="260">
        <v>2</v>
      </c>
      <c r="E64" s="260">
        <v>7</v>
      </c>
      <c r="F64" s="6">
        <v>11</v>
      </c>
      <c r="G64" s="6" t="str">
        <f t="shared" si="2"/>
        <v>E</v>
      </c>
      <c r="H64" s="260">
        <v>2.25</v>
      </c>
      <c r="I64" s="260">
        <v>3</v>
      </c>
      <c r="J64" s="260">
        <v>3</v>
      </c>
      <c r="K64" s="260">
        <v>28</v>
      </c>
      <c r="L64" s="266">
        <f t="shared" si="3"/>
        <v>36.25</v>
      </c>
      <c r="M64" s="317" t="str">
        <f t="shared" si="4"/>
        <v>D</v>
      </c>
    </row>
    <row r="65" spans="1:13" ht="15.75">
      <c r="A65" s="183" t="s">
        <v>260</v>
      </c>
      <c r="B65" s="260">
        <v>4.5</v>
      </c>
      <c r="C65" s="260">
        <v>5</v>
      </c>
      <c r="D65" s="260">
        <v>2</v>
      </c>
      <c r="E65" s="260">
        <v>27</v>
      </c>
      <c r="F65" s="6">
        <v>34</v>
      </c>
      <c r="G65" s="6" t="str">
        <f t="shared" si="2"/>
        <v>D</v>
      </c>
      <c r="H65" s="14">
        <v>5.5</v>
      </c>
      <c r="I65" s="289">
        <v>3</v>
      </c>
      <c r="J65" s="289">
        <v>3</v>
      </c>
      <c r="K65" s="260">
        <v>42.5</v>
      </c>
      <c r="L65" s="266">
        <f t="shared" si="3"/>
        <v>54</v>
      </c>
      <c r="M65" s="286" t="str">
        <f t="shared" si="4"/>
        <v>C1</v>
      </c>
    </row>
    <row r="66" spans="1:13" ht="15.75">
      <c r="A66" s="183" t="s">
        <v>416</v>
      </c>
      <c r="B66" s="260">
        <v>5</v>
      </c>
      <c r="C66" s="260">
        <v>5</v>
      </c>
      <c r="D66" s="260">
        <v>3.5</v>
      </c>
      <c r="E66" s="260">
        <v>24</v>
      </c>
      <c r="F66" s="6">
        <v>32.5</v>
      </c>
      <c r="G66" s="6" t="str">
        <f t="shared" si="2"/>
        <v>E</v>
      </c>
      <c r="H66" s="14">
        <v>6.75</v>
      </c>
      <c r="I66" s="282">
        <v>3</v>
      </c>
      <c r="J66" s="282">
        <v>3</v>
      </c>
      <c r="K66" s="260">
        <v>30.5</v>
      </c>
      <c r="L66" s="266">
        <f t="shared" si="3"/>
        <v>43.25</v>
      </c>
      <c r="M66" s="317" t="str">
        <f t="shared" si="4"/>
        <v>C2</v>
      </c>
    </row>
    <row r="67" spans="1:13" ht="15.75">
      <c r="A67" s="183" t="s">
        <v>643</v>
      </c>
      <c r="B67" s="245"/>
      <c r="C67" s="244"/>
      <c r="D67" s="244"/>
      <c r="E67" s="7">
        <v>23</v>
      </c>
      <c r="F67" s="244"/>
      <c r="G67" s="7"/>
      <c r="H67" s="244"/>
      <c r="I67" s="169"/>
      <c r="J67" s="169"/>
      <c r="K67" s="169">
        <v>17.5</v>
      </c>
      <c r="L67" s="30"/>
      <c r="M67" s="246"/>
    </row>
    <row r="68" spans="1:13">
      <c r="A68" s="183" t="s">
        <v>661</v>
      </c>
      <c r="B68" s="26"/>
      <c r="C68" s="26"/>
      <c r="D68" s="26"/>
      <c r="E68" s="29">
        <v>35.5</v>
      </c>
      <c r="F68" s="26"/>
      <c r="G68" s="26"/>
      <c r="H68" s="26"/>
      <c r="I68" s="26"/>
      <c r="J68" s="26"/>
      <c r="K68" s="29">
        <v>30.5</v>
      </c>
      <c r="L68" s="26"/>
      <c r="M68" s="184"/>
    </row>
    <row r="69" spans="1:13">
      <c r="A69" s="183" t="s">
        <v>696</v>
      </c>
      <c r="B69" s="26"/>
      <c r="C69" s="26"/>
      <c r="D69" s="26"/>
      <c r="E69" s="26">
        <v>46</v>
      </c>
      <c r="F69" s="26"/>
      <c r="G69" s="26"/>
      <c r="H69" s="26"/>
      <c r="I69" s="26"/>
      <c r="J69" s="26"/>
      <c r="K69" s="26">
        <v>27.5</v>
      </c>
      <c r="L69" s="26"/>
      <c r="M69" s="184"/>
    </row>
    <row r="70" spans="1:13" ht="26.25">
      <c r="A70" s="23" t="s">
        <v>697</v>
      </c>
      <c r="B70" s="23"/>
      <c r="C70" s="185" t="s">
        <v>698</v>
      </c>
      <c r="D70" s="186">
        <f>(F62+F63+F64+F65+F66)</f>
        <v>165</v>
      </c>
      <c r="E70" s="186"/>
      <c r="F70" s="185" t="s">
        <v>699</v>
      </c>
      <c r="G70" s="186">
        <f>(D70/500)*100</f>
        <v>33</v>
      </c>
      <c r="H70" s="186"/>
      <c r="I70" s="187"/>
      <c r="J70" s="803" t="s">
        <v>700</v>
      </c>
      <c r="K70" s="803"/>
      <c r="L70" s="570" t="str">
        <f>IF(G70&gt;=91,"A1",IF(G70&gt;=81,"A2",IF(G70&gt;=71,"B1",IF(G70&gt;=61,"B2",IF(G70&gt;=51,"C1",IF(G70&gt;=41,"C2",IF(G70&gt;=33,"D","E")))))))</f>
        <v>D</v>
      </c>
      <c r="M70" s="570" t="str">
        <f t="shared" ref="M70:M72" si="5">IF(K70&gt;=91,"A1",IF(K70&gt;=81,"A2",IF(K70&gt;=71,"B1",IF(K70&gt;=61,"B2",IF(K70&gt;=51,"C1",IF(K70&gt;=41,"C2",IF(K70&gt;=33,"D","E")))))))</f>
        <v>E</v>
      </c>
    </row>
    <row r="71" spans="1:13" ht="26.25">
      <c r="A71" s="188" t="s">
        <v>701</v>
      </c>
      <c r="B71" s="23"/>
      <c r="C71" s="185" t="s">
        <v>702</v>
      </c>
      <c r="D71" s="186">
        <f>(L62+L63+L64+L65+L66)</f>
        <v>241.5</v>
      </c>
      <c r="E71" s="186"/>
      <c r="F71" s="185" t="s">
        <v>703</v>
      </c>
      <c r="G71" s="189">
        <f>D71/500*100</f>
        <v>48.3</v>
      </c>
      <c r="H71" s="189"/>
      <c r="I71" s="190"/>
      <c r="J71" s="803" t="s">
        <v>704</v>
      </c>
      <c r="K71" s="803"/>
      <c r="L71" s="570" t="str">
        <f>IF(G71&gt;=91,"A1",IF(G71&gt;=81,"A2",IF(G71&gt;=71,"B1",IF(G71&gt;=61,"B2",IF(G71&gt;=51,"C1",IF(G71&gt;=41,"C2",IF(G71&gt;=33,"D","E")))))))</f>
        <v>C2</v>
      </c>
      <c r="M71" s="570" t="str">
        <f t="shared" si="5"/>
        <v>E</v>
      </c>
    </row>
    <row r="72" spans="1:13">
      <c r="A72" s="191" t="s">
        <v>705</v>
      </c>
      <c r="B72" s="191"/>
      <c r="C72" s="191">
        <f>(D70+D71)</f>
        <v>406.5</v>
      </c>
      <c r="D72" s="804"/>
      <c r="E72" s="804"/>
      <c r="F72" s="191" t="s">
        <v>706</v>
      </c>
      <c r="G72" s="191"/>
      <c r="H72" s="191"/>
      <c r="I72" s="191">
        <f>(C72/1000)*100</f>
        <v>40.65</v>
      </c>
      <c r="J72" s="191" t="s">
        <v>707</v>
      </c>
      <c r="K72" s="191"/>
      <c r="L72" s="804" t="str">
        <f>IF(I72&gt;=91,"A1",IF(I72&gt;=81,"A2",IF(I72&gt;=71,"B1",IF(I72&gt;=61,"B2",IF(I72&gt;=51,"C1",IF(I72&gt;=41,"C2",IF(I72&gt;=33,"D","E")))))))</f>
        <v>D</v>
      </c>
      <c r="M72" s="804" t="str">
        <f t="shared" si="5"/>
        <v>E</v>
      </c>
    </row>
    <row r="73" spans="1:13">
      <c r="A73" s="805" t="s">
        <v>423</v>
      </c>
      <c r="B73" s="806"/>
      <c r="C73" s="806"/>
      <c r="D73" s="806"/>
      <c r="E73" s="806"/>
      <c r="F73" s="806"/>
      <c r="G73" s="806"/>
      <c r="H73" s="806"/>
      <c r="I73" s="806"/>
      <c r="J73" s="806"/>
      <c r="K73" s="806"/>
      <c r="L73" s="806"/>
      <c r="M73" s="807"/>
    </row>
    <row r="74" spans="1:13">
      <c r="A74" s="797" t="s">
        <v>424</v>
      </c>
      <c r="B74" s="798"/>
      <c r="C74" s="798"/>
      <c r="D74" s="798"/>
      <c r="E74" s="798"/>
      <c r="F74" s="798"/>
      <c r="G74" s="798"/>
      <c r="H74" s="798"/>
      <c r="I74" s="798"/>
      <c r="J74" s="798"/>
      <c r="K74" s="798"/>
      <c r="L74" s="798"/>
      <c r="M74" s="799"/>
    </row>
    <row r="75" spans="1:13">
      <c r="A75" s="797" t="s">
        <v>425</v>
      </c>
      <c r="B75" s="798"/>
      <c r="C75" s="798"/>
      <c r="D75" s="798"/>
      <c r="E75" s="798"/>
      <c r="F75" s="798" t="s">
        <v>426</v>
      </c>
      <c r="G75" s="798"/>
      <c r="H75" s="798"/>
      <c r="I75" s="798"/>
      <c r="J75" s="798"/>
      <c r="K75" s="798" t="s">
        <v>708</v>
      </c>
      <c r="L75" s="798"/>
      <c r="M75" s="799"/>
    </row>
    <row r="76" spans="1:13">
      <c r="A76" s="793" t="s">
        <v>759</v>
      </c>
      <c r="B76" s="794"/>
      <c r="C76" s="794"/>
      <c r="D76" s="794"/>
      <c r="E76" s="794"/>
      <c r="F76" s="570" t="s">
        <v>433</v>
      </c>
      <c r="G76" s="570"/>
      <c r="H76" s="570"/>
      <c r="I76" s="570"/>
      <c r="J76" s="570"/>
      <c r="K76" s="570" t="s">
        <v>433</v>
      </c>
      <c r="L76" s="570"/>
      <c r="M76" s="796"/>
    </row>
    <row r="77" spans="1:13">
      <c r="A77" s="797" t="s">
        <v>429</v>
      </c>
      <c r="B77" s="798"/>
      <c r="C77" s="798"/>
      <c r="D77" s="798"/>
      <c r="E77" s="798"/>
      <c r="F77" s="798"/>
      <c r="G77" s="798"/>
      <c r="H77" s="798"/>
      <c r="I77" s="798"/>
      <c r="J77" s="798"/>
      <c r="K77" s="798"/>
      <c r="L77" s="798"/>
      <c r="M77" s="799"/>
    </row>
    <row r="78" spans="1:13">
      <c r="A78" s="797" t="s">
        <v>425</v>
      </c>
      <c r="B78" s="798"/>
      <c r="C78" s="798"/>
      <c r="D78" s="798"/>
      <c r="E78" s="798"/>
      <c r="F78" s="798" t="s">
        <v>426</v>
      </c>
      <c r="G78" s="798"/>
      <c r="H78" s="798"/>
      <c r="I78" s="798"/>
      <c r="J78" s="798"/>
      <c r="K78" s="798" t="s">
        <v>708</v>
      </c>
      <c r="L78" s="798"/>
      <c r="M78" s="799"/>
    </row>
    <row r="79" spans="1:13">
      <c r="A79" s="800" t="s">
        <v>430</v>
      </c>
      <c r="B79" s="801"/>
      <c r="C79" s="801"/>
      <c r="D79" s="801"/>
      <c r="E79" s="801"/>
      <c r="F79" s="798" t="s">
        <v>433</v>
      </c>
      <c r="G79" s="798"/>
      <c r="H79" s="798"/>
      <c r="I79" s="798"/>
      <c r="J79" s="798"/>
      <c r="K79" s="798" t="s">
        <v>433</v>
      </c>
      <c r="L79" s="798"/>
      <c r="M79" s="799"/>
    </row>
    <row r="80" spans="1:13">
      <c r="A80" s="800" t="s">
        <v>431</v>
      </c>
      <c r="B80" s="801"/>
      <c r="C80" s="801"/>
      <c r="D80" s="801"/>
      <c r="E80" s="801"/>
      <c r="F80" s="802" t="s">
        <v>433</v>
      </c>
      <c r="G80" s="570"/>
      <c r="H80" s="570"/>
      <c r="I80" s="570"/>
      <c r="J80" s="570"/>
      <c r="K80" s="570" t="s">
        <v>433</v>
      </c>
      <c r="L80" s="570"/>
      <c r="M80" s="796"/>
    </row>
    <row r="81" spans="1:13">
      <c r="A81" s="637" t="s">
        <v>432</v>
      </c>
      <c r="B81" s="638"/>
      <c r="C81" s="638"/>
      <c r="D81" s="638"/>
      <c r="E81" s="639"/>
      <c r="F81" s="707" t="s">
        <v>433</v>
      </c>
      <c r="G81" s="641"/>
      <c r="H81" s="641"/>
      <c r="I81" s="641"/>
      <c r="J81" s="676"/>
      <c r="K81" s="640" t="s">
        <v>433</v>
      </c>
      <c r="L81" s="641"/>
      <c r="M81" s="642"/>
    </row>
    <row r="82" spans="1:13">
      <c r="A82" s="637" t="s">
        <v>434</v>
      </c>
      <c r="B82" s="638"/>
      <c r="C82" s="638"/>
      <c r="D82" s="638"/>
      <c r="E82" s="639"/>
      <c r="F82" s="707" t="s">
        <v>433</v>
      </c>
      <c r="G82" s="641"/>
      <c r="H82" s="641"/>
      <c r="I82" s="641"/>
      <c r="J82" s="676"/>
      <c r="K82" s="640" t="s">
        <v>433</v>
      </c>
      <c r="L82" s="641"/>
      <c r="M82" s="642"/>
    </row>
    <row r="83" spans="1:13">
      <c r="A83" s="797" t="s">
        <v>435</v>
      </c>
      <c r="B83" s="798"/>
      <c r="C83" s="798"/>
      <c r="D83" s="798"/>
      <c r="E83" s="798"/>
      <c r="F83" s="798"/>
      <c r="G83" s="798"/>
      <c r="H83" s="798"/>
      <c r="I83" s="798"/>
      <c r="J83" s="798"/>
      <c r="K83" s="798"/>
      <c r="L83" s="798"/>
      <c r="M83" s="799"/>
    </row>
    <row r="84" spans="1:13">
      <c r="A84" s="797" t="s">
        <v>425</v>
      </c>
      <c r="B84" s="798"/>
      <c r="C84" s="798"/>
      <c r="D84" s="798"/>
      <c r="E84" s="798"/>
      <c r="F84" s="798" t="s">
        <v>426</v>
      </c>
      <c r="G84" s="798"/>
      <c r="H84" s="798"/>
      <c r="I84" s="798"/>
      <c r="J84" s="798"/>
      <c r="K84" s="798" t="s">
        <v>708</v>
      </c>
      <c r="L84" s="798"/>
      <c r="M84" s="799"/>
    </row>
    <row r="85" spans="1:13">
      <c r="A85" s="793" t="s">
        <v>401</v>
      </c>
      <c r="B85" s="794"/>
      <c r="C85" s="794"/>
      <c r="D85" s="794"/>
      <c r="E85" s="794"/>
      <c r="F85" s="794"/>
      <c r="G85" s="795" t="s">
        <v>790</v>
      </c>
      <c r="H85" s="570"/>
      <c r="I85" s="570"/>
      <c r="J85" s="570"/>
      <c r="K85" s="570"/>
      <c r="L85" s="570"/>
      <c r="M85" s="796"/>
    </row>
    <row r="86" spans="1:13">
      <c r="A86" s="318" t="s">
        <v>709</v>
      </c>
      <c r="B86" s="775" t="s">
        <v>789</v>
      </c>
      <c r="C86" s="641"/>
      <c r="D86" s="641"/>
      <c r="E86" s="641"/>
      <c r="F86" s="641"/>
      <c r="G86" s="641"/>
      <c r="H86" s="641"/>
      <c r="I86" s="641"/>
      <c r="J86" s="641"/>
      <c r="K86" s="641"/>
      <c r="L86" s="641"/>
      <c r="M86" s="642"/>
    </row>
    <row r="87" spans="1:13">
      <c r="A87" s="318" t="s">
        <v>436</v>
      </c>
      <c r="B87" s="681" t="s">
        <v>788</v>
      </c>
      <c r="C87" s="678"/>
      <c r="D87" s="678"/>
      <c r="E87" s="678"/>
      <c r="F87" s="678"/>
      <c r="G87" s="678"/>
      <c r="H87" s="678"/>
      <c r="I87" s="678"/>
      <c r="J87" s="678"/>
      <c r="K87" s="678"/>
      <c r="L87" s="678"/>
      <c r="M87" s="679"/>
    </row>
    <row r="88" spans="1:13">
      <c r="A88" s="797" t="s">
        <v>710</v>
      </c>
      <c r="B88" s="798"/>
      <c r="C88" s="798"/>
      <c r="D88" s="570"/>
      <c r="E88" s="570"/>
      <c r="F88" s="570"/>
      <c r="G88" s="570"/>
      <c r="H88" s="570"/>
      <c r="I88" s="570"/>
      <c r="J88" s="798" t="s">
        <v>711</v>
      </c>
      <c r="K88" s="798"/>
      <c r="L88" s="798"/>
      <c r="M88" s="799"/>
    </row>
    <row r="89" spans="1:13">
      <c r="A89" s="797"/>
      <c r="B89" s="798"/>
      <c r="C89" s="798"/>
      <c r="D89" s="570"/>
      <c r="E89" s="570"/>
      <c r="F89" s="570"/>
      <c r="G89" s="570"/>
      <c r="H89" s="570"/>
      <c r="I89" s="570"/>
      <c r="J89" s="798"/>
      <c r="K89" s="798"/>
      <c r="L89" s="798"/>
      <c r="M89" s="799"/>
    </row>
    <row r="90" spans="1:13">
      <c r="A90" s="797"/>
      <c r="B90" s="798"/>
      <c r="C90" s="798"/>
      <c r="D90" s="570"/>
      <c r="E90" s="570"/>
      <c r="F90" s="570"/>
      <c r="G90" s="570"/>
      <c r="H90" s="570"/>
      <c r="I90" s="570"/>
      <c r="J90" s="798"/>
      <c r="K90" s="798"/>
      <c r="L90" s="798"/>
      <c r="M90" s="799"/>
    </row>
    <row r="91" spans="1:13">
      <c r="A91" s="797"/>
      <c r="B91" s="798"/>
      <c r="C91" s="798"/>
      <c r="D91" s="570"/>
      <c r="E91" s="570"/>
      <c r="F91" s="570"/>
      <c r="G91" s="570"/>
      <c r="H91" s="570"/>
      <c r="I91" s="570"/>
      <c r="J91" s="798"/>
      <c r="K91" s="798"/>
      <c r="L91" s="798"/>
      <c r="M91" s="799"/>
    </row>
    <row r="92" spans="1:13">
      <c r="A92" s="788" t="s">
        <v>437</v>
      </c>
      <c r="B92" s="789"/>
      <c r="C92" s="789"/>
      <c r="D92" s="789"/>
      <c r="E92" s="789"/>
      <c r="F92" s="789"/>
      <c r="G92" s="789"/>
      <c r="H92" s="674" t="s">
        <v>438</v>
      </c>
      <c r="I92" s="672"/>
      <c r="J92" s="672"/>
      <c r="K92" s="672"/>
      <c r="L92" s="672"/>
      <c r="M92" s="675"/>
    </row>
    <row r="93" spans="1:13">
      <c r="A93" s="192" t="s">
        <v>439</v>
      </c>
      <c r="B93" s="789" t="s">
        <v>254</v>
      </c>
      <c r="C93" s="789"/>
      <c r="D93" s="193" t="s">
        <v>439</v>
      </c>
      <c r="E93" s="194"/>
      <c r="F93" s="789" t="s">
        <v>254</v>
      </c>
      <c r="G93" s="789"/>
      <c r="H93" s="195"/>
      <c r="I93" s="195"/>
      <c r="J93" s="196" t="s">
        <v>440</v>
      </c>
      <c r="K93" s="195"/>
      <c r="L93" s="196" t="s">
        <v>254</v>
      </c>
      <c r="M93" s="197"/>
    </row>
    <row r="94" spans="1:13">
      <c r="A94" s="198" t="s">
        <v>441</v>
      </c>
      <c r="B94" s="787" t="s">
        <v>442</v>
      </c>
      <c r="C94" s="787"/>
      <c r="D94" s="787" t="s">
        <v>443</v>
      </c>
      <c r="E94" s="787"/>
      <c r="F94" s="787" t="s">
        <v>444</v>
      </c>
      <c r="G94" s="787"/>
      <c r="H94" s="195"/>
      <c r="I94" s="195"/>
      <c r="J94" s="669">
        <v>3</v>
      </c>
      <c r="K94" s="670"/>
      <c r="L94" s="194" t="s">
        <v>433</v>
      </c>
      <c r="M94" s="197"/>
    </row>
    <row r="95" spans="1:13">
      <c r="A95" s="198" t="s">
        <v>445</v>
      </c>
      <c r="B95" s="787" t="s">
        <v>446</v>
      </c>
      <c r="C95" s="787"/>
      <c r="D95" s="787" t="s">
        <v>447</v>
      </c>
      <c r="E95" s="787"/>
      <c r="F95" s="787" t="s">
        <v>448</v>
      </c>
      <c r="G95" s="787"/>
      <c r="H95" s="195"/>
      <c r="I95" s="195"/>
      <c r="J95" s="669">
        <v>2</v>
      </c>
      <c r="K95" s="670"/>
      <c r="L95" s="194" t="s">
        <v>428</v>
      </c>
      <c r="M95" s="197"/>
    </row>
    <row r="96" spans="1:13">
      <c r="A96" s="198" t="s">
        <v>449</v>
      </c>
      <c r="B96" s="787" t="s">
        <v>450</v>
      </c>
      <c r="C96" s="787"/>
      <c r="D96" s="787" t="s">
        <v>451</v>
      </c>
      <c r="E96" s="787"/>
      <c r="F96" s="787" t="s">
        <v>452</v>
      </c>
      <c r="G96" s="787"/>
      <c r="H96" s="195"/>
      <c r="I96" s="195"/>
      <c r="J96" s="669">
        <v>1</v>
      </c>
      <c r="K96" s="670"/>
      <c r="L96" s="194" t="s">
        <v>453</v>
      </c>
      <c r="M96" s="197"/>
    </row>
    <row r="97" spans="1:13" ht="15.75" thickBot="1">
      <c r="A97" s="199" t="s">
        <v>454</v>
      </c>
      <c r="B97" s="786" t="s">
        <v>455</v>
      </c>
      <c r="C97" s="786"/>
      <c r="D97" s="786" t="s">
        <v>456</v>
      </c>
      <c r="E97" s="786"/>
      <c r="F97" s="786" t="s">
        <v>457</v>
      </c>
      <c r="G97" s="786"/>
      <c r="H97" s="200"/>
      <c r="I97" s="200"/>
      <c r="J97" s="200"/>
      <c r="K97" s="200"/>
      <c r="L97" s="200"/>
      <c r="M97" s="201"/>
    </row>
    <row r="99" spans="1:13" ht="15.75" thickBot="1"/>
    <row r="100" spans="1:13" ht="15.75">
      <c r="A100" s="176"/>
      <c r="B100" s="372" t="s">
        <v>669</v>
      </c>
      <c r="C100" s="372"/>
      <c r="D100" s="372"/>
      <c r="E100" s="372"/>
      <c r="F100" s="372"/>
      <c r="G100" s="372"/>
      <c r="H100" s="372"/>
      <c r="I100" s="373"/>
      <c r="J100" s="374" t="s">
        <v>670</v>
      </c>
      <c r="K100" s="372"/>
      <c r="L100" s="372"/>
      <c r="M100" s="375"/>
    </row>
    <row r="101" spans="1:13" ht="21">
      <c r="A101" s="699" t="s">
        <v>671</v>
      </c>
      <c r="B101" s="700"/>
      <c r="C101" s="700"/>
      <c r="D101" s="700"/>
      <c r="E101" s="700"/>
      <c r="F101" s="700"/>
      <c r="G101" s="700"/>
      <c r="H101" s="700"/>
      <c r="I101" s="700"/>
      <c r="J101" s="700"/>
      <c r="K101" s="700"/>
      <c r="L101" s="700"/>
      <c r="M101" s="701"/>
    </row>
    <row r="102" spans="1:13" ht="21">
      <c r="A102" s="177"/>
      <c r="B102" s="367" t="s">
        <v>672</v>
      </c>
      <c r="C102" s="367"/>
      <c r="D102" s="367"/>
      <c r="E102" s="368"/>
      <c r="F102" s="178" t="s">
        <v>673</v>
      </c>
      <c r="G102" s="178"/>
      <c r="H102" s="366" t="s">
        <v>674</v>
      </c>
      <c r="I102" s="367"/>
      <c r="J102" s="368"/>
      <c r="K102" s="179" t="s">
        <v>675</v>
      </c>
      <c r="L102" s="357"/>
      <c r="M102" s="180"/>
    </row>
    <row r="103" spans="1:13">
      <c r="A103" s="369" t="s">
        <v>785</v>
      </c>
      <c r="B103" s="367"/>
      <c r="C103" s="367"/>
      <c r="D103" s="367"/>
      <c r="E103" s="367"/>
      <c r="F103" s="367"/>
      <c r="G103" s="367"/>
      <c r="H103" s="367"/>
      <c r="I103" s="367"/>
      <c r="J103" s="367"/>
      <c r="K103" s="367"/>
      <c r="L103" s="367"/>
      <c r="M103" s="370"/>
    </row>
    <row r="104" spans="1:13">
      <c r="A104" s="352" t="s">
        <v>677</v>
      </c>
      <c r="B104" s="353"/>
      <c r="C104" s="353"/>
      <c r="D104" s="353"/>
      <c r="E104" s="353"/>
      <c r="F104" s="353"/>
      <c r="G104" s="353"/>
      <c r="H104" s="353"/>
      <c r="I104" s="353"/>
      <c r="J104" s="353"/>
      <c r="K104" s="353"/>
      <c r="L104" s="353"/>
      <c r="M104" s="371"/>
    </row>
    <row r="105" spans="1:13">
      <c r="A105" s="385" t="s">
        <v>678</v>
      </c>
      <c r="B105" s="386"/>
      <c r="C105" s="363" t="s">
        <v>267</v>
      </c>
      <c r="D105" s="361"/>
      <c r="E105" s="361"/>
      <c r="F105" s="361"/>
      <c r="G105" s="362"/>
      <c r="H105" s="345" t="s">
        <v>679</v>
      </c>
      <c r="I105" s="181"/>
      <c r="J105" s="363">
        <v>3</v>
      </c>
      <c r="K105" s="361"/>
      <c r="L105" s="361"/>
      <c r="M105" s="387"/>
    </row>
    <row r="106" spans="1:13">
      <c r="A106" s="385" t="s">
        <v>680</v>
      </c>
      <c r="B106" s="386"/>
      <c r="C106" s="377" t="s">
        <v>242</v>
      </c>
      <c r="D106" s="388"/>
      <c r="E106" s="388"/>
      <c r="F106" s="388"/>
      <c r="G106" s="389"/>
      <c r="H106" s="345" t="s">
        <v>681</v>
      </c>
      <c r="I106" s="181"/>
      <c r="J106" s="363">
        <v>1452</v>
      </c>
      <c r="K106" s="361"/>
      <c r="L106" s="361"/>
      <c r="M106" s="387"/>
    </row>
    <row r="107" spans="1:13">
      <c r="A107" s="385" t="s">
        <v>682</v>
      </c>
      <c r="B107" s="386"/>
      <c r="C107" s="694">
        <v>41673</v>
      </c>
      <c r="D107" s="695"/>
      <c r="E107" s="695"/>
      <c r="F107" s="695"/>
      <c r="G107" s="696"/>
      <c r="H107" s="345" t="s">
        <v>683</v>
      </c>
      <c r="I107" s="181"/>
      <c r="J107" s="790">
        <v>9797593687</v>
      </c>
      <c r="K107" s="791"/>
      <c r="L107" s="791"/>
      <c r="M107" s="792"/>
    </row>
    <row r="108" spans="1:13">
      <c r="A108" s="385" t="s">
        <v>684</v>
      </c>
      <c r="B108" s="386"/>
      <c r="C108" s="363" t="s">
        <v>729</v>
      </c>
      <c r="D108" s="361"/>
      <c r="E108" s="361"/>
      <c r="F108" s="361"/>
      <c r="G108" s="387"/>
      <c r="H108" s="352" t="s">
        <v>412</v>
      </c>
      <c r="I108" s="354"/>
      <c r="J108" s="363" t="s">
        <v>730</v>
      </c>
      <c r="K108" s="361"/>
      <c r="L108" s="361"/>
      <c r="M108" s="387"/>
    </row>
    <row r="109" spans="1:13">
      <c r="A109" s="369" t="s">
        <v>685</v>
      </c>
      <c r="B109" s="367"/>
      <c r="C109" s="367"/>
      <c r="D109" s="367"/>
      <c r="E109" s="367"/>
      <c r="F109" s="367"/>
      <c r="G109" s="367"/>
      <c r="H109" s="367"/>
      <c r="I109" s="367"/>
      <c r="J109" s="367"/>
      <c r="K109" s="367"/>
      <c r="L109" s="367"/>
      <c r="M109" s="370"/>
    </row>
    <row r="110" spans="1:13">
      <c r="A110" s="390" t="s">
        <v>686</v>
      </c>
      <c r="B110" s="366" t="s">
        <v>687</v>
      </c>
      <c r="C110" s="367"/>
      <c r="D110" s="367"/>
      <c r="E110" s="367"/>
      <c r="F110" s="367"/>
      <c r="G110" s="368"/>
      <c r="H110" s="366" t="s">
        <v>688</v>
      </c>
      <c r="I110" s="367"/>
      <c r="J110" s="367"/>
      <c r="K110" s="367"/>
      <c r="L110" s="367"/>
      <c r="M110" s="370"/>
    </row>
    <row r="111" spans="1:13" ht="30">
      <c r="A111" s="391"/>
      <c r="B111" s="105" t="s">
        <v>689</v>
      </c>
      <c r="C111" s="105" t="s">
        <v>690</v>
      </c>
      <c r="D111" s="105" t="s">
        <v>691</v>
      </c>
      <c r="E111" s="105" t="s">
        <v>692</v>
      </c>
      <c r="F111" s="105">
        <v>100</v>
      </c>
      <c r="G111" s="104" t="s">
        <v>232</v>
      </c>
      <c r="H111" s="105" t="s">
        <v>693</v>
      </c>
      <c r="I111" s="105" t="s">
        <v>690</v>
      </c>
      <c r="J111" s="105" t="s">
        <v>691</v>
      </c>
      <c r="K111" s="105" t="s">
        <v>694</v>
      </c>
      <c r="L111" s="105">
        <v>100</v>
      </c>
      <c r="M111" s="182" t="s">
        <v>232</v>
      </c>
    </row>
    <row r="112" spans="1:13" ht="15.75">
      <c r="A112" s="356" t="s">
        <v>256</v>
      </c>
      <c r="B112" s="91">
        <v>6</v>
      </c>
      <c r="C112" s="260">
        <v>4</v>
      </c>
      <c r="D112" s="260">
        <v>4</v>
      </c>
      <c r="E112" s="259">
        <v>43.5</v>
      </c>
      <c r="F112" s="261">
        <f>SUM(A112:E112)</f>
        <v>57.5</v>
      </c>
      <c r="G112" s="261" t="str">
        <f>IF(F112&gt;=91,"A1",IF(F112&gt;=81,"A2",IF(F112&gt;=71,"B1",IF(F112&gt;=61,"B2",IF(F112&gt;=51,"C1",IF(F112&gt;=41,"C2",IF(F112&gt;=33,"D","E")))))))</f>
        <v>C1</v>
      </c>
      <c r="H112" s="260">
        <v>7.25</v>
      </c>
      <c r="I112" s="260">
        <v>4</v>
      </c>
      <c r="J112" s="260">
        <v>4</v>
      </c>
      <c r="K112" s="270">
        <v>52</v>
      </c>
      <c r="L112" s="263">
        <f>SUM(H112:K112)</f>
        <v>67.25</v>
      </c>
      <c r="M112" s="282" t="str">
        <f>IF(L112&gt;=91,"A1",IF(L112&gt;=81,"A2",IF(L112&gt;=71,"B1",IF(L112&gt;=61,"B2",IF(L112&gt;=51,"C1",IF(L112&gt;=41,"C2",IF(L112&gt;=33,"D","E")))))))</f>
        <v>B2</v>
      </c>
    </row>
    <row r="113" spans="1:13" ht="15.75">
      <c r="A113" s="356" t="s">
        <v>258</v>
      </c>
      <c r="B113" s="14">
        <v>7</v>
      </c>
      <c r="C113" s="260">
        <v>4</v>
      </c>
      <c r="D113" s="260">
        <v>4</v>
      </c>
      <c r="E113" s="260">
        <v>61.5</v>
      </c>
      <c r="F113" s="6">
        <v>69.5</v>
      </c>
      <c r="G113" s="6" t="str">
        <f>IF(F113&gt;=91,"A1",IF(F113&gt;=81,"A2",IF(F113&gt;=71,"B1",IF(F113&gt;=61,"B2",IF(F113&gt;=51,"C1",IF(F113&gt;=41,"C2",IF(F113&gt;=33,"D","E")))))))</f>
        <v>B2</v>
      </c>
      <c r="H113" s="260">
        <v>8.5</v>
      </c>
      <c r="I113" s="260">
        <v>5</v>
      </c>
      <c r="J113" s="260">
        <v>4</v>
      </c>
      <c r="K113" s="260">
        <v>56.5</v>
      </c>
      <c r="L113" s="266">
        <f>SUM(H113:K113)</f>
        <v>74</v>
      </c>
      <c r="M113" s="265" t="str">
        <f>IF(L113&gt;=91,"A1",IF(L113&gt;=81,"A2",IF(L113&gt;=71,"B1",IF(L113&gt;=61,"B2",IF(L113&gt;=51,"C1",IF(L113&gt;=41,"C2",IF(L113&gt;=33,"D","E")))))))</f>
        <v>B1</v>
      </c>
    </row>
    <row r="114" spans="1:13" ht="15.75">
      <c r="A114" s="356" t="s">
        <v>695</v>
      </c>
      <c r="B114" s="260">
        <v>7.5</v>
      </c>
      <c r="C114" s="260">
        <v>4</v>
      </c>
      <c r="D114" s="260">
        <v>4</v>
      </c>
      <c r="E114" s="260">
        <v>48.5</v>
      </c>
      <c r="F114" s="6">
        <v>64</v>
      </c>
      <c r="G114" s="6" t="str">
        <f>IF(F114&gt;=91,"A1",IF(F114&gt;=81,"A2",IF(F114&gt;=71,"B1",IF(F114&gt;=61,"B2",IF(F114&gt;=51,"C1",IF(F114&gt;=41,"C2",IF(F114&gt;=33,"D","E")))))))</f>
        <v>B2</v>
      </c>
      <c r="H114" s="260">
        <v>8</v>
      </c>
      <c r="I114" s="260">
        <v>4</v>
      </c>
      <c r="J114" s="260">
        <v>4</v>
      </c>
      <c r="K114" s="274">
        <v>63</v>
      </c>
      <c r="L114" s="266">
        <f>SUM(H114:K114)</f>
        <v>79</v>
      </c>
      <c r="M114" s="336" t="str">
        <f>IF(L114&gt;=91,"A1",IF(L114&gt;=81,"A2",IF(L114&gt;=71,"B1",IF(L114&gt;=61,"B2",IF(L114&gt;=51,"C1",IF(L114&gt;=41,"C2",IF(L114&gt;=33,"D","E")))))))</f>
        <v>B1</v>
      </c>
    </row>
    <row r="115" spans="1:13" ht="15.75">
      <c r="A115" s="356" t="s">
        <v>260</v>
      </c>
      <c r="B115" s="260">
        <v>8</v>
      </c>
      <c r="C115" s="260">
        <v>3.5</v>
      </c>
      <c r="D115" s="260">
        <v>3</v>
      </c>
      <c r="E115" s="260">
        <v>63.5</v>
      </c>
      <c r="F115" s="6">
        <v>70</v>
      </c>
      <c r="G115" s="6" t="str">
        <f>IF(F115&gt;=91,"A1",IF(F115&gt;=81,"A2",IF(F115&gt;=71,"B1",IF(F115&gt;=61,"B2",IF(F115&gt;=51,"C1",IF(F115&gt;=41,"C2",IF(F115&gt;=33,"D","E")))))))</f>
        <v>B2</v>
      </c>
      <c r="H115" s="14">
        <v>9</v>
      </c>
      <c r="I115" s="285">
        <v>4.5</v>
      </c>
      <c r="J115" s="285">
        <v>3.5</v>
      </c>
      <c r="K115" s="260">
        <v>66</v>
      </c>
      <c r="L115" s="266">
        <f>SUM(H115:K115)</f>
        <v>83</v>
      </c>
      <c r="M115" s="286" t="str">
        <f>IF(L115&gt;=91,"A1",IF(L115&gt;=81,"A2",IF(L115&gt;=71,"B1",IF(L115&gt;=61,"B2",IF(L115&gt;=51,"C1",IF(L115&gt;=41,"C2",IF(L115&gt;=33,"D","E")))))))</f>
        <v>A2</v>
      </c>
    </row>
    <row r="116" spans="1:13" ht="15.75">
      <c r="A116" s="356" t="s">
        <v>416</v>
      </c>
      <c r="B116" s="260">
        <v>5</v>
      </c>
      <c r="C116" s="260">
        <v>5</v>
      </c>
      <c r="D116" s="260">
        <v>4.5</v>
      </c>
      <c r="E116" s="260">
        <v>53.5</v>
      </c>
      <c r="F116" s="6">
        <v>89.75</v>
      </c>
      <c r="G116" s="6" t="str">
        <f>IF(F116&gt;=91,"A1",IF(F116&gt;=81,"A2",IF(F116&gt;=71,"B1",IF(F116&gt;=61,"B2",IF(F116&gt;=51,"C1",IF(F116&gt;=41,"C2",IF(F116&gt;=33,"D","E")))))))</f>
        <v>A2</v>
      </c>
      <c r="H116" s="14">
        <v>10</v>
      </c>
      <c r="I116" s="260">
        <v>4.5</v>
      </c>
      <c r="J116" s="260">
        <v>5</v>
      </c>
      <c r="K116" s="260">
        <v>62.5</v>
      </c>
      <c r="L116" s="266">
        <f>SUM(H116:K116)</f>
        <v>82</v>
      </c>
      <c r="M116" s="336" t="str">
        <f>IF(L116&gt;=91,"A1",IF(L116&gt;=81,"A2",IF(L116&gt;=71,"B1",IF(L116&gt;=61,"B2",IF(L116&gt;=51,"C1",IF(L116&gt;=41,"C2",IF(L116&gt;=33,"D","E")))))))</f>
        <v>A2</v>
      </c>
    </row>
    <row r="117" spans="1:13" ht="15.75">
      <c r="A117" s="356" t="s">
        <v>643</v>
      </c>
      <c r="B117" s="337"/>
      <c r="C117" s="337"/>
      <c r="D117" s="337"/>
      <c r="E117" s="173"/>
      <c r="F117" s="18">
        <v>47.5</v>
      </c>
      <c r="G117" s="337"/>
      <c r="H117" s="337"/>
      <c r="I117" s="337"/>
      <c r="J117" s="337"/>
      <c r="K117" s="337">
        <v>41</v>
      </c>
      <c r="L117" s="337"/>
      <c r="M117" s="346"/>
    </row>
    <row r="118" spans="1:13">
      <c r="A118" s="356" t="s">
        <v>661</v>
      </c>
      <c r="B118" s="337"/>
      <c r="C118" s="337"/>
      <c r="D118" s="337"/>
      <c r="E118" s="29"/>
      <c r="F118" s="337">
        <v>40.5</v>
      </c>
      <c r="G118" s="337"/>
      <c r="H118" s="337"/>
      <c r="I118" s="337"/>
      <c r="J118" s="337"/>
      <c r="K118" s="29">
        <v>42</v>
      </c>
      <c r="L118" s="337"/>
      <c r="M118" s="346"/>
    </row>
    <row r="119" spans="1:13">
      <c r="A119" s="356" t="s">
        <v>696</v>
      </c>
      <c r="B119" s="337"/>
      <c r="C119" s="337"/>
      <c r="D119" s="337"/>
      <c r="E119" s="337"/>
      <c r="F119" s="337">
        <v>42.5</v>
      </c>
      <c r="G119" s="337"/>
      <c r="H119" s="337"/>
      <c r="I119" s="337"/>
      <c r="J119" s="337"/>
      <c r="K119" s="337">
        <v>38</v>
      </c>
      <c r="L119" s="337"/>
      <c r="M119" s="346"/>
    </row>
    <row r="120" spans="1:13" ht="15" customHeight="1">
      <c r="A120" s="357" t="s">
        <v>697</v>
      </c>
      <c r="B120" s="357"/>
      <c r="C120" s="358"/>
      <c r="D120" s="186"/>
      <c r="E120" s="186"/>
      <c r="F120" s="358"/>
      <c r="G120" s="186"/>
      <c r="H120" s="186"/>
      <c r="I120" s="187"/>
      <c r="J120" s="392" t="s">
        <v>700</v>
      </c>
      <c r="K120" s="393"/>
      <c r="L120" s="347"/>
      <c r="M120" s="355"/>
    </row>
    <row r="121" spans="1:13" ht="26.25">
      <c r="A121" s="188" t="s">
        <v>701</v>
      </c>
      <c r="B121" s="357"/>
      <c r="C121" s="358" t="s">
        <v>702</v>
      </c>
      <c r="D121" s="186">
        <f>(L112+L113+L114+L115+L116)</f>
        <v>385.25</v>
      </c>
      <c r="E121" s="186"/>
      <c r="F121" s="358" t="s">
        <v>703</v>
      </c>
      <c r="G121" s="189">
        <f>D121/500*100</f>
        <v>77.05</v>
      </c>
      <c r="H121" s="189"/>
      <c r="I121" s="190"/>
      <c r="J121" s="392" t="s">
        <v>704</v>
      </c>
      <c r="K121" s="393"/>
      <c r="L121" s="347" t="str">
        <f>IF(G121&gt;=91,"A1",IF(G121&gt;=81,"A2",IF(G121&gt;=71,"B1",IF(G121&gt;=61,"B2",IF(G121&gt;=51,"C1",IF(G121&gt;=41,"C2",IF(G121&gt;=33,"D","E")))))))</f>
        <v>B1</v>
      </c>
      <c r="M121" s="355"/>
    </row>
    <row r="122" spans="1:13">
      <c r="A122" s="359" t="s">
        <v>705</v>
      </c>
      <c r="B122" s="359"/>
      <c r="C122" s="359">
        <f>(D120+D121)</f>
        <v>385.25</v>
      </c>
      <c r="D122" s="394"/>
      <c r="E122" s="395"/>
      <c r="F122" s="359" t="s">
        <v>706</v>
      </c>
      <c r="G122" s="359"/>
      <c r="H122" s="359"/>
      <c r="I122" s="359">
        <v>73.599999999999994</v>
      </c>
      <c r="J122" s="359" t="s">
        <v>707</v>
      </c>
      <c r="K122" s="359"/>
      <c r="L122" s="394" t="str">
        <f>IF(I122&gt;=91,"A1",IF(I122&gt;=81,"A2",IF(I122&gt;=71,"B1",IF(I122&gt;=61,"B2",IF(I122&gt;=51,"C1",IF(I122&gt;=41,"C2",IF(I122&gt;=33,"D","E")))))))</f>
        <v>B1</v>
      </c>
      <c r="M122" s="395"/>
    </row>
    <row r="123" spans="1:13">
      <c r="A123" s="396" t="s">
        <v>423</v>
      </c>
      <c r="B123" s="361"/>
      <c r="C123" s="361"/>
      <c r="D123" s="361"/>
      <c r="E123" s="361"/>
      <c r="F123" s="361"/>
      <c r="G123" s="361"/>
      <c r="H123" s="361"/>
      <c r="I123" s="361"/>
      <c r="J123" s="361"/>
      <c r="K123" s="361"/>
      <c r="L123" s="361"/>
      <c r="M123" s="387"/>
    </row>
    <row r="124" spans="1:13">
      <c r="A124" s="369" t="s">
        <v>424</v>
      </c>
      <c r="B124" s="367"/>
      <c r="C124" s="367"/>
      <c r="D124" s="367"/>
      <c r="E124" s="367"/>
      <c r="F124" s="367"/>
      <c r="G124" s="367"/>
      <c r="H124" s="367"/>
      <c r="I124" s="367"/>
      <c r="J124" s="367"/>
      <c r="K124" s="367"/>
      <c r="L124" s="367"/>
      <c r="M124" s="370"/>
    </row>
    <row r="125" spans="1:13">
      <c r="A125" s="369" t="s">
        <v>425</v>
      </c>
      <c r="B125" s="367"/>
      <c r="C125" s="367"/>
      <c r="D125" s="367"/>
      <c r="E125" s="368"/>
      <c r="F125" s="366" t="s">
        <v>426</v>
      </c>
      <c r="G125" s="367"/>
      <c r="H125" s="367"/>
      <c r="I125" s="367"/>
      <c r="J125" s="368"/>
      <c r="K125" s="366" t="s">
        <v>708</v>
      </c>
      <c r="L125" s="367"/>
      <c r="M125" s="370"/>
    </row>
    <row r="126" spans="1:13">
      <c r="A126" s="352" t="s">
        <v>760</v>
      </c>
      <c r="B126" s="353"/>
      <c r="C126" s="353"/>
      <c r="D126" s="353"/>
      <c r="E126" s="354"/>
      <c r="F126" s="347" t="s">
        <v>433</v>
      </c>
      <c r="G126" s="348"/>
      <c r="H126" s="348"/>
      <c r="I126" s="348"/>
      <c r="J126" s="355"/>
      <c r="K126" s="347" t="s">
        <v>433</v>
      </c>
      <c r="L126" s="348"/>
      <c r="M126" s="349"/>
    </row>
    <row r="127" spans="1:13">
      <c r="A127" s="369" t="s">
        <v>429</v>
      </c>
      <c r="B127" s="367"/>
      <c r="C127" s="367"/>
      <c r="D127" s="367"/>
      <c r="E127" s="367"/>
      <c r="F127" s="367"/>
      <c r="G127" s="367"/>
      <c r="H127" s="367"/>
      <c r="I127" s="367"/>
      <c r="J127" s="367"/>
      <c r="K127" s="367"/>
      <c r="L127" s="367"/>
      <c r="M127" s="370"/>
    </row>
    <row r="128" spans="1:13">
      <c r="A128" s="369" t="s">
        <v>425</v>
      </c>
      <c r="B128" s="367"/>
      <c r="C128" s="367"/>
      <c r="D128" s="367"/>
      <c r="E128" s="368"/>
      <c r="F128" s="366" t="s">
        <v>426</v>
      </c>
      <c r="G128" s="367"/>
      <c r="H128" s="367"/>
      <c r="I128" s="367"/>
      <c r="J128" s="368"/>
      <c r="K128" s="366" t="s">
        <v>708</v>
      </c>
      <c r="L128" s="367"/>
      <c r="M128" s="370"/>
    </row>
    <row r="129" spans="1:13">
      <c r="A129" s="385" t="s">
        <v>430</v>
      </c>
      <c r="B129" s="397"/>
      <c r="C129" s="397"/>
      <c r="D129" s="397"/>
      <c r="E129" s="386"/>
      <c r="F129" s="366" t="s">
        <v>433</v>
      </c>
      <c r="G129" s="367"/>
      <c r="H129" s="367"/>
      <c r="I129" s="367"/>
      <c r="J129" s="368"/>
      <c r="K129" s="366" t="s">
        <v>428</v>
      </c>
      <c r="L129" s="367"/>
      <c r="M129" s="370"/>
    </row>
    <row r="130" spans="1:13">
      <c r="A130" s="385" t="s">
        <v>431</v>
      </c>
      <c r="B130" s="397"/>
      <c r="C130" s="397"/>
      <c r="D130" s="397"/>
      <c r="E130" s="386"/>
      <c r="F130" s="376" t="s">
        <v>433</v>
      </c>
      <c r="G130" s="398"/>
      <c r="H130" s="398"/>
      <c r="I130" s="398"/>
      <c r="J130" s="399"/>
      <c r="K130" s="347" t="s">
        <v>433</v>
      </c>
      <c r="L130" s="348"/>
      <c r="M130" s="349"/>
    </row>
    <row r="131" spans="1:13">
      <c r="A131" s="352" t="s">
        <v>432</v>
      </c>
      <c r="B131" s="353"/>
      <c r="C131" s="353"/>
      <c r="D131" s="353"/>
      <c r="E131" s="354"/>
      <c r="F131" s="376" t="s">
        <v>433</v>
      </c>
      <c r="G131" s="398"/>
      <c r="H131" s="398"/>
      <c r="I131" s="398"/>
      <c r="J131" s="399"/>
      <c r="K131" s="347" t="s">
        <v>433</v>
      </c>
      <c r="L131" s="348"/>
      <c r="M131" s="349"/>
    </row>
    <row r="132" spans="1:13">
      <c r="A132" s="352" t="s">
        <v>434</v>
      </c>
      <c r="B132" s="353"/>
      <c r="C132" s="353"/>
      <c r="D132" s="353"/>
      <c r="E132" s="354"/>
      <c r="F132" s="376" t="s">
        <v>433</v>
      </c>
      <c r="G132" s="398"/>
      <c r="H132" s="398"/>
      <c r="I132" s="398"/>
      <c r="J132" s="399"/>
      <c r="K132" s="347" t="s">
        <v>433</v>
      </c>
      <c r="L132" s="348"/>
      <c r="M132" s="349"/>
    </row>
    <row r="133" spans="1:13">
      <c r="A133" s="369" t="s">
        <v>435</v>
      </c>
      <c r="B133" s="367"/>
      <c r="C133" s="367"/>
      <c r="D133" s="367"/>
      <c r="E133" s="367"/>
      <c r="F133" s="367"/>
      <c r="G133" s="367"/>
      <c r="H133" s="367"/>
      <c r="I133" s="367"/>
      <c r="J133" s="367"/>
      <c r="K133" s="367"/>
      <c r="L133" s="367"/>
      <c r="M133" s="370"/>
    </row>
    <row r="134" spans="1:13">
      <c r="A134" s="369" t="s">
        <v>425</v>
      </c>
      <c r="B134" s="367"/>
      <c r="C134" s="367"/>
      <c r="D134" s="367"/>
      <c r="E134" s="368"/>
      <c r="F134" s="366" t="s">
        <v>426</v>
      </c>
      <c r="G134" s="367"/>
      <c r="H134" s="367"/>
      <c r="I134" s="367"/>
      <c r="J134" s="368"/>
      <c r="K134" s="366" t="s">
        <v>708</v>
      </c>
      <c r="L134" s="367"/>
      <c r="M134" s="370"/>
    </row>
    <row r="135" spans="1:13">
      <c r="A135" s="352" t="s">
        <v>401</v>
      </c>
      <c r="B135" s="353"/>
      <c r="C135" s="353"/>
      <c r="D135" s="353"/>
      <c r="E135" s="353"/>
      <c r="F135" s="354"/>
      <c r="G135" s="347"/>
      <c r="H135" s="348"/>
      <c r="I135" s="348"/>
      <c r="J135" s="348"/>
      <c r="K135" s="348"/>
      <c r="L135" s="348"/>
      <c r="M135" s="349"/>
    </row>
    <row r="136" spans="1:13">
      <c r="A136" s="356" t="s">
        <v>709</v>
      </c>
      <c r="B136" s="347"/>
      <c r="C136" s="348"/>
      <c r="D136" s="348"/>
      <c r="E136" s="348"/>
      <c r="F136" s="348"/>
      <c r="G136" s="348"/>
      <c r="H136" s="348"/>
      <c r="I136" s="348"/>
      <c r="J136" s="348"/>
      <c r="K136" s="348"/>
      <c r="L136" s="348"/>
      <c r="M136" s="349"/>
    </row>
    <row r="137" spans="1:13">
      <c r="A137" s="356" t="s">
        <v>436</v>
      </c>
      <c r="B137" s="347"/>
      <c r="C137" s="348"/>
      <c r="D137" s="348"/>
      <c r="E137" s="348"/>
      <c r="F137" s="348"/>
      <c r="G137" s="348"/>
      <c r="H137" s="348"/>
      <c r="I137" s="348"/>
      <c r="J137" s="348"/>
      <c r="K137" s="348"/>
      <c r="L137" s="348"/>
      <c r="M137" s="349"/>
    </row>
    <row r="138" spans="1:13">
      <c r="A138" s="400" t="s">
        <v>710</v>
      </c>
      <c r="B138" s="364"/>
      <c r="C138" s="365"/>
      <c r="D138" s="401"/>
      <c r="E138" s="402"/>
      <c r="F138" s="402"/>
      <c r="G138" s="402"/>
      <c r="H138" s="402"/>
      <c r="I138" s="403"/>
      <c r="J138" s="404" t="s">
        <v>711</v>
      </c>
      <c r="K138" s="364"/>
      <c r="L138" s="364"/>
      <c r="M138" s="405"/>
    </row>
    <row r="139" spans="1:13">
      <c r="A139" s="406"/>
      <c r="B139" s="407"/>
      <c r="C139" s="408"/>
      <c r="D139" s="409"/>
      <c r="E139" s="410"/>
      <c r="F139" s="410"/>
      <c r="G139" s="410"/>
      <c r="H139" s="410"/>
      <c r="I139" s="411"/>
      <c r="J139" s="412"/>
      <c r="K139" s="407"/>
      <c r="L139" s="407"/>
      <c r="M139" s="413"/>
    </row>
    <row r="140" spans="1:13">
      <c r="A140" s="406"/>
      <c r="B140" s="407"/>
      <c r="C140" s="408"/>
      <c r="D140" s="409"/>
      <c r="E140" s="410"/>
      <c r="F140" s="410"/>
      <c r="G140" s="410"/>
      <c r="H140" s="410"/>
      <c r="I140" s="411"/>
      <c r="J140" s="412"/>
      <c r="K140" s="407"/>
      <c r="L140" s="407"/>
      <c r="M140" s="413"/>
    </row>
    <row r="141" spans="1:13">
      <c r="A141" s="414"/>
      <c r="B141" s="415"/>
      <c r="C141" s="416"/>
      <c r="D141" s="417"/>
      <c r="E141" s="418"/>
      <c r="F141" s="418"/>
      <c r="G141" s="418"/>
      <c r="H141" s="418"/>
      <c r="I141" s="419"/>
      <c r="J141" s="420"/>
      <c r="K141" s="415"/>
      <c r="L141" s="415"/>
      <c r="M141" s="421"/>
    </row>
    <row r="142" spans="1:13">
      <c r="A142" s="422" t="s">
        <v>437</v>
      </c>
      <c r="B142" s="343"/>
      <c r="C142" s="343"/>
      <c r="D142" s="343"/>
      <c r="E142" s="343"/>
      <c r="F142" s="343"/>
      <c r="G142" s="423"/>
      <c r="H142" s="342" t="s">
        <v>438</v>
      </c>
      <c r="I142" s="343"/>
      <c r="J142" s="343"/>
      <c r="K142" s="343"/>
      <c r="L142" s="343"/>
      <c r="M142" s="344"/>
    </row>
    <row r="143" spans="1:13">
      <c r="A143" s="341" t="s">
        <v>439</v>
      </c>
      <c r="B143" s="342" t="s">
        <v>254</v>
      </c>
      <c r="C143" s="423"/>
      <c r="D143" s="193" t="s">
        <v>439</v>
      </c>
      <c r="E143" s="338"/>
      <c r="F143" s="342" t="s">
        <v>254</v>
      </c>
      <c r="G143" s="423"/>
      <c r="H143" s="195"/>
      <c r="I143" s="195"/>
      <c r="J143" s="196" t="s">
        <v>440</v>
      </c>
      <c r="K143" s="195"/>
      <c r="L143" s="196" t="s">
        <v>254</v>
      </c>
      <c r="M143" s="197"/>
    </row>
    <row r="144" spans="1:13">
      <c r="A144" s="198" t="s">
        <v>441</v>
      </c>
      <c r="B144" s="339" t="s">
        <v>442</v>
      </c>
      <c r="C144" s="340"/>
      <c r="D144" s="339" t="s">
        <v>443</v>
      </c>
      <c r="E144" s="340"/>
      <c r="F144" s="339" t="s">
        <v>444</v>
      </c>
      <c r="G144" s="340"/>
      <c r="H144" s="195"/>
      <c r="I144" s="195"/>
      <c r="J144" s="339">
        <v>3</v>
      </c>
      <c r="K144" s="340"/>
      <c r="L144" s="338" t="s">
        <v>433</v>
      </c>
      <c r="M144" s="197"/>
    </row>
    <row r="145" spans="1:13">
      <c r="A145" s="198" t="s">
        <v>445</v>
      </c>
      <c r="B145" s="339" t="s">
        <v>446</v>
      </c>
      <c r="C145" s="340"/>
      <c r="D145" s="339" t="s">
        <v>447</v>
      </c>
      <c r="E145" s="340"/>
      <c r="F145" s="339" t="s">
        <v>448</v>
      </c>
      <c r="G145" s="340"/>
      <c r="H145" s="195"/>
      <c r="I145" s="195"/>
      <c r="J145" s="339">
        <v>2</v>
      </c>
      <c r="K145" s="340"/>
      <c r="L145" s="338" t="s">
        <v>428</v>
      </c>
      <c r="M145" s="197"/>
    </row>
    <row r="146" spans="1:13">
      <c r="A146" s="198" t="s">
        <v>449</v>
      </c>
      <c r="B146" s="339" t="s">
        <v>450</v>
      </c>
      <c r="C146" s="340"/>
      <c r="D146" s="339" t="s">
        <v>451</v>
      </c>
      <c r="E146" s="340"/>
      <c r="F146" s="339" t="s">
        <v>452</v>
      </c>
      <c r="G146" s="340"/>
      <c r="H146" s="195"/>
      <c r="I146" s="195"/>
      <c r="J146" s="339">
        <v>1</v>
      </c>
      <c r="K146" s="340"/>
      <c r="L146" s="338" t="s">
        <v>453</v>
      </c>
      <c r="M146" s="197"/>
    </row>
    <row r="147" spans="1:13" ht="15.75" thickBot="1">
      <c r="A147" s="199" t="s">
        <v>454</v>
      </c>
      <c r="B147" s="424" t="s">
        <v>455</v>
      </c>
      <c r="C147" s="425"/>
      <c r="D147" s="424" t="s">
        <v>456</v>
      </c>
      <c r="E147" s="425"/>
      <c r="F147" s="424" t="s">
        <v>457</v>
      </c>
      <c r="G147" s="425"/>
      <c r="H147" s="200"/>
      <c r="I147" s="200"/>
      <c r="J147" s="200"/>
      <c r="K147" s="200"/>
      <c r="L147" s="200"/>
      <c r="M147" s="201"/>
    </row>
    <row r="149" spans="1:13" ht="15.75" thickBot="1"/>
    <row r="150" spans="1:13" ht="15.75">
      <c r="A150" s="176"/>
      <c r="B150" s="372" t="s">
        <v>669</v>
      </c>
      <c r="C150" s="372"/>
      <c r="D150" s="372"/>
      <c r="E150" s="372"/>
      <c r="F150" s="372"/>
      <c r="G150" s="372"/>
      <c r="H150" s="372"/>
      <c r="I150" s="373"/>
      <c r="J150" s="374" t="s">
        <v>670</v>
      </c>
      <c r="K150" s="372"/>
      <c r="L150" s="372"/>
      <c r="M150" s="375"/>
    </row>
    <row r="151" spans="1:13" ht="21">
      <c r="A151" s="699" t="s">
        <v>671</v>
      </c>
      <c r="B151" s="700"/>
      <c r="C151" s="700"/>
      <c r="D151" s="700"/>
      <c r="E151" s="700"/>
      <c r="F151" s="700"/>
      <c r="G151" s="700"/>
      <c r="H151" s="700"/>
      <c r="I151" s="700"/>
      <c r="J151" s="700"/>
      <c r="K151" s="700"/>
      <c r="L151" s="700"/>
      <c r="M151" s="701"/>
    </row>
    <row r="152" spans="1:13" ht="21">
      <c r="A152" s="177"/>
      <c r="B152" s="367" t="s">
        <v>672</v>
      </c>
      <c r="C152" s="367"/>
      <c r="D152" s="367"/>
      <c r="E152" s="368"/>
      <c r="F152" s="178" t="s">
        <v>673</v>
      </c>
      <c r="G152" s="178"/>
      <c r="H152" s="366" t="s">
        <v>674</v>
      </c>
      <c r="I152" s="367"/>
      <c r="J152" s="368"/>
      <c r="K152" s="179" t="s">
        <v>675</v>
      </c>
      <c r="L152" s="357"/>
      <c r="M152" s="180"/>
    </row>
    <row r="153" spans="1:13">
      <c r="A153" s="369" t="s">
        <v>785</v>
      </c>
      <c r="B153" s="367"/>
      <c r="C153" s="367"/>
      <c r="D153" s="367"/>
      <c r="E153" s="367"/>
      <c r="F153" s="367"/>
      <c r="G153" s="367"/>
      <c r="H153" s="367"/>
      <c r="I153" s="367"/>
      <c r="J153" s="367"/>
      <c r="K153" s="367"/>
      <c r="L153" s="367"/>
      <c r="M153" s="370"/>
    </row>
    <row r="154" spans="1:13">
      <c r="A154" s="352" t="s">
        <v>677</v>
      </c>
      <c r="B154" s="353"/>
      <c r="C154" s="353"/>
      <c r="D154" s="353"/>
      <c r="E154" s="353"/>
      <c r="F154" s="353"/>
      <c r="G154" s="353"/>
      <c r="H154" s="353"/>
      <c r="I154" s="353"/>
      <c r="J154" s="353"/>
      <c r="K154" s="353"/>
      <c r="L154" s="353"/>
      <c r="M154" s="371"/>
    </row>
    <row r="155" spans="1:13">
      <c r="A155" s="385" t="s">
        <v>678</v>
      </c>
      <c r="B155" s="386"/>
      <c r="C155" s="363" t="s">
        <v>273</v>
      </c>
      <c r="D155" s="361"/>
      <c r="E155" s="361"/>
      <c r="F155" s="361"/>
      <c r="G155" s="362"/>
      <c r="H155" s="345" t="s">
        <v>679</v>
      </c>
      <c r="I155" s="181"/>
      <c r="J155" s="363">
        <v>4</v>
      </c>
      <c r="K155" s="361"/>
      <c r="L155" s="361"/>
      <c r="M155" s="387"/>
    </row>
    <row r="156" spans="1:13">
      <c r="A156" s="385" t="s">
        <v>680</v>
      </c>
      <c r="B156" s="386"/>
      <c r="C156" s="377" t="s">
        <v>242</v>
      </c>
      <c r="D156" s="388"/>
      <c r="E156" s="388"/>
      <c r="F156" s="388"/>
      <c r="G156" s="389"/>
      <c r="H156" s="345" t="s">
        <v>681</v>
      </c>
      <c r="I156" s="181"/>
      <c r="J156" s="363">
        <v>1292</v>
      </c>
      <c r="K156" s="361"/>
      <c r="L156" s="361"/>
      <c r="M156" s="387"/>
    </row>
    <row r="157" spans="1:13">
      <c r="A157" s="385" t="s">
        <v>682</v>
      </c>
      <c r="B157" s="386"/>
      <c r="C157" s="694">
        <v>41775</v>
      </c>
      <c r="D157" s="695"/>
      <c r="E157" s="695"/>
      <c r="F157" s="695"/>
      <c r="G157" s="696"/>
      <c r="H157" s="345" t="s">
        <v>683</v>
      </c>
      <c r="I157" s="181"/>
      <c r="J157" s="697">
        <v>9622742711</v>
      </c>
      <c r="K157" s="690"/>
      <c r="L157" s="690"/>
      <c r="M157" s="691"/>
    </row>
    <row r="158" spans="1:13">
      <c r="A158" s="385" t="s">
        <v>684</v>
      </c>
      <c r="B158" s="386"/>
      <c r="C158" s="363" t="s">
        <v>731</v>
      </c>
      <c r="D158" s="361"/>
      <c r="E158" s="361"/>
      <c r="F158" s="361"/>
      <c r="G158" s="387"/>
      <c r="H158" s="352" t="s">
        <v>412</v>
      </c>
      <c r="I158" s="354"/>
      <c r="J158" s="363" t="s">
        <v>36</v>
      </c>
      <c r="K158" s="361"/>
      <c r="L158" s="361"/>
      <c r="M158" s="387"/>
    </row>
    <row r="159" spans="1:13">
      <c r="A159" s="369" t="s">
        <v>685</v>
      </c>
      <c r="B159" s="367"/>
      <c r="C159" s="367"/>
      <c r="D159" s="367"/>
      <c r="E159" s="367"/>
      <c r="F159" s="367"/>
      <c r="G159" s="367"/>
      <c r="H159" s="367"/>
      <c r="I159" s="367"/>
      <c r="J159" s="367"/>
      <c r="K159" s="367"/>
      <c r="L159" s="367"/>
      <c r="M159" s="370"/>
    </row>
    <row r="160" spans="1:13">
      <c r="A160" s="390" t="s">
        <v>686</v>
      </c>
      <c r="B160" s="366" t="s">
        <v>687</v>
      </c>
      <c r="C160" s="367"/>
      <c r="D160" s="367"/>
      <c r="E160" s="367"/>
      <c r="F160" s="367"/>
      <c r="G160" s="368"/>
      <c r="H160" s="366" t="s">
        <v>688</v>
      </c>
      <c r="I160" s="367"/>
      <c r="J160" s="367"/>
      <c r="K160" s="367"/>
      <c r="L160" s="367"/>
      <c r="M160" s="370"/>
    </row>
    <row r="161" spans="1:13" ht="30">
      <c r="A161" s="391"/>
      <c r="B161" s="105" t="s">
        <v>689</v>
      </c>
      <c r="C161" s="105" t="s">
        <v>690</v>
      </c>
      <c r="D161" s="105" t="s">
        <v>691</v>
      </c>
      <c r="E161" s="105" t="s">
        <v>692</v>
      </c>
      <c r="F161" s="105">
        <v>100</v>
      </c>
      <c r="G161" s="104" t="s">
        <v>232</v>
      </c>
      <c r="H161" s="105" t="s">
        <v>693</v>
      </c>
      <c r="I161" s="105" t="s">
        <v>690</v>
      </c>
      <c r="J161" s="105" t="s">
        <v>691</v>
      </c>
      <c r="K161" s="105" t="s">
        <v>694</v>
      </c>
      <c r="L161" s="105">
        <v>100</v>
      </c>
      <c r="M161" s="182" t="s">
        <v>232</v>
      </c>
    </row>
    <row r="162" spans="1:13">
      <c r="A162" s="356" t="s">
        <v>256</v>
      </c>
      <c r="B162" s="91">
        <v>8.25</v>
      </c>
      <c r="C162" s="337">
        <v>5</v>
      </c>
      <c r="D162" s="337">
        <v>5</v>
      </c>
      <c r="E162" s="91">
        <v>66</v>
      </c>
      <c r="F162" s="89">
        <f t="shared" ref="F162" si="6">SUM(A162:E162)</f>
        <v>84.25</v>
      </c>
      <c r="G162" s="89" t="str">
        <f t="shared" ref="G162:G166" si="7">IF(F162&gt;=91,"A1",IF(F162&gt;=81,"A2",IF(F162&gt;=71,"B1",IF(F162&gt;=61,"B2",IF(F162&gt;=51,"C1",IF(F162&gt;=41,"C2",IF(F162&gt;=33,"D","E")))))))</f>
        <v>A2</v>
      </c>
      <c r="H162" s="337">
        <v>9.5</v>
      </c>
      <c r="I162" s="337">
        <v>5</v>
      </c>
      <c r="J162" s="337">
        <v>5</v>
      </c>
      <c r="K162" s="170">
        <v>68</v>
      </c>
      <c r="L162" s="170">
        <f t="shared" ref="L162" si="8">SUM(H162:K162)</f>
        <v>87.5</v>
      </c>
      <c r="M162" s="360" t="str">
        <f t="shared" ref="M162:M166" si="9">IF(L162&gt;=91,"A1",IF(L162&gt;=81,"A2",IF(L162&gt;=71,"B1",IF(L162&gt;=61,"B2",IF(L162&gt;=51,"C1",IF(L162&gt;=41,"C2",IF(L162&gt;=33,"D","E")))))))</f>
        <v>A2</v>
      </c>
    </row>
    <row r="163" spans="1:13" ht="15.75">
      <c r="A163" s="356" t="s">
        <v>258</v>
      </c>
      <c r="B163" s="14">
        <v>7.25</v>
      </c>
      <c r="C163" s="337">
        <v>4</v>
      </c>
      <c r="D163" s="337">
        <v>4</v>
      </c>
      <c r="E163" s="337">
        <v>64</v>
      </c>
      <c r="F163" s="88">
        <v>79.25</v>
      </c>
      <c r="G163" s="88" t="str">
        <f t="shared" si="7"/>
        <v>B1</v>
      </c>
      <c r="H163" s="337">
        <v>8.5</v>
      </c>
      <c r="I163" s="337">
        <v>5</v>
      </c>
      <c r="J163" s="337">
        <v>5</v>
      </c>
      <c r="K163" s="17">
        <v>66.5</v>
      </c>
      <c r="L163" s="30">
        <f>SUM(H163:K163)</f>
        <v>85</v>
      </c>
      <c r="M163" s="351" t="str">
        <f t="shared" si="9"/>
        <v>A2</v>
      </c>
    </row>
    <row r="164" spans="1:13">
      <c r="A164" s="356" t="s">
        <v>695</v>
      </c>
      <c r="B164" s="337">
        <v>8.5</v>
      </c>
      <c r="C164" s="337">
        <v>5</v>
      </c>
      <c r="D164" s="337">
        <v>5</v>
      </c>
      <c r="E164" s="337">
        <v>73.5</v>
      </c>
      <c r="F164" s="88">
        <v>92</v>
      </c>
      <c r="G164" s="88" t="str">
        <f t="shared" si="7"/>
        <v>A1</v>
      </c>
      <c r="H164" s="337">
        <v>10</v>
      </c>
      <c r="I164" s="337">
        <v>5</v>
      </c>
      <c r="J164" s="337">
        <v>5</v>
      </c>
      <c r="K164" s="17">
        <v>70</v>
      </c>
      <c r="L164" s="30">
        <f t="shared" ref="L164" si="10">SUM(H164:K164)</f>
        <v>90</v>
      </c>
      <c r="M164" s="350" t="str">
        <f t="shared" si="9"/>
        <v>A2</v>
      </c>
    </row>
    <row r="165" spans="1:13" ht="15.75">
      <c r="A165" s="356" t="s">
        <v>260</v>
      </c>
      <c r="B165" s="337">
        <v>9.25</v>
      </c>
      <c r="C165" s="337">
        <v>5</v>
      </c>
      <c r="D165" s="337">
        <v>5</v>
      </c>
      <c r="E165" s="337">
        <v>75.5</v>
      </c>
      <c r="F165" s="88">
        <v>94.75</v>
      </c>
      <c r="G165" s="88" t="str">
        <f t="shared" si="7"/>
        <v>A1</v>
      </c>
      <c r="H165" s="14">
        <v>9.75</v>
      </c>
      <c r="I165" s="214">
        <v>5</v>
      </c>
      <c r="J165" s="100">
        <v>5</v>
      </c>
      <c r="K165" s="17">
        <v>72.5</v>
      </c>
      <c r="L165" s="30">
        <f>SUM(H165:K165)</f>
        <v>92.25</v>
      </c>
      <c r="M165" s="239" t="str">
        <f t="shared" si="9"/>
        <v>A1</v>
      </c>
    </row>
    <row r="166" spans="1:13" ht="15.75">
      <c r="A166" s="356" t="s">
        <v>416</v>
      </c>
      <c r="B166" s="337">
        <v>9</v>
      </c>
      <c r="C166" s="337">
        <v>5</v>
      </c>
      <c r="D166" s="337">
        <v>5</v>
      </c>
      <c r="E166" s="337">
        <v>68.5</v>
      </c>
      <c r="F166" s="88">
        <v>87.5</v>
      </c>
      <c r="G166" s="88" t="str">
        <f t="shared" si="7"/>
        <v>A2</v>
      </c>
      <c r="H166" s="14">
        <v>10</v>
      </c>
      <c r="I166" s="337">
        <v>5</v>
      </c>
      <c r="J166" s="337">
        <v>5</v>
      </c>
      <c r="K166" s="17">
        <v>72.5</v>
      </c>
      <c r="L166" s="30">
        <f>SUM(H166:K166)</f>
        <v>92.5</v>
      </c>
      <c r="M166" s="350" t="str">
        <f t="shared" si="9"/>
        <v>A1</v>
      </c>
    </row>
    <row r="167" spans="1:13" ht="15.75">
      <c r="A167" s="356" t="s">
        <v>643</v>
      </c>
      <c r="B167" s="337"/>
      <c r="C167" s="337"/>
      <c r="D167" s="337"/>
      <c r="E167" s="173"/>
      <c r="F167" s="18">
        <v>48</v>
      </c>
      <c r="G167" s="337"/>
      <c r="H167" s="337"/>
      <c r="I167" s="337"/>
      <c r="J167" s="337"/>
      <c r="K167" s="337">
        <v>50</v>
      </c>
      <c r="L167" s="337"/>
      <c r="M167" s="346"/>
    </row>
    <row r="168" spans="1:13">
      <c r="A168" s="356" t="s">
        <v>661</v>
      </c>
      <c r="B168" s="337"/>
      <c r="C168" s="337"/>
      <c r="D168" s="337"/>
      <c r="E168" s="29"/>
      <c r="F168" s="337">
        <v>42.5</v>
      </c>
      <c r="G168" s="337"/>
      <c r="H168" s="337"/>
      <c r="I168" s="337"/>
      <c r="J168" s="337"/>
      <c r="K168" s="29">
        <v>42.5</v>
      </c>
      <c r="L168" s="337"/>
      <c r="M168" s="346"/>
    </row>
    <row r="169" spans="1:13">
      <c r="A169" s="356" t="s">
        <v>696</v>
      </c>
      <c r="B169" s="337"/>
      <c r="C169" s="337"/>
      <c r="D169" s="337"/>
      <c r="E169" s="337"/>
      <c r="F169" s="337">
        <v>39</v>
      </c>
      <c r="G169" s="337"/>
      <c r="H169" s="337"/>
      <c r="I169" s="337"/>
      <c r="J169" s="337"/>
      <c r="K169" s="337">
        <v>45</v>
      </c>
      <c r="L169" s="337"/>
      <c r="M169" s="346"/>
    </row>
    <row r="170" spans="1:13" ht="26.25">
      <c r="A170" s="357" t="s">
        <v>697</v>
      </c>
      <c r="B170" s="357"/>
      <c r="C170" s="358" t="s">
        <v>698</v>
      </c>
      <c r="D170" s="186">
        <f>(F162+F163+F164+F165+F166)</f>
        <v>437.75</v>
      </c>
      <c r="E170" s="186"/>
      <c r="F170" s="358" t="s">
        <v>699</v>
      </c>
      <c r="G170" s="186">
        <f>(D170/500)*100</f>
        <v>87.55</v>
      </c>
      <c r="H170" s="186"/>
      <c r="I170" s="187"/>
      <c r="J170" s="392" t="s">
        <v>700</v>
      </c>
      <c r="K170" s="393"/>
      <c r="L170" s="347" t="str">
        <f>IF(G170&gt;=91,"A1",IF(G170&gt;=81,"A2",IF(G170&gt;=71,"B1",IF(G170&gt;=61,"B2",IF(G170&gt;=51,"C1",IF(G170&gt;=41,"C2",IF(G170&gt;=33,"D","E")))))))</f>
        <v>A2</v>
      </c>
      <c r="M170" s="355"/>
    </row>
    <row r="171" spans="1:13" ht="26.25">
      <c r="A171" s="188" t="s">
        <v>701</v>
      </c>
      <c r="B171" s="357"/>
      <c r="C171" s="358" t="s">
        <v>702</v>
      </c>
      <c r="D171" s="186">
        <f>(L162+L163+L164+L165+L166)</f>
        <v>447.25</v>
      </c>
      <c r="E171" s="186"/>
      <c r="F171" s="358" t="s">
        <v>703</v>
      </c>
      <c r="G171" s="189">
        <f>D171/500*100</f>
        <v>89.45</v>
      </c>
      <c r="H171" s="189"/>
      <c r="I171" s="190"/>
      <c r="J171" s="392" t="s">
        <v>704</v>
      </c>
      <c r="K171" s="393"/>
      <c r="L171" s="347" t="str">
        <f>IF(G171&gt;=91,"A1",IF(G171&gt;=81,"A2",IF(G171&gt;=71,"B1",IF(G171&gt;=61,"B2",IF(G171&gt;=51,"C1",IF(G171&gt;=41,"C2",IF(G171&gt;=33,"D","E")))))))</f>
        <v>A2</v>
      </c>
      <c r="M171" s="355"/>
    </row>
    <row r="172" spans="1:13">
      <c r="A172" s="359" t="s">
        <v>705</v>
      </c>
      <c r="B172" s="359"/>
      <c r="C172" s="359">
        <f>(D170+D171)</f>
        <v>885</v>
      </c>
      <c r="D172" s="394"/>
      <c r="E172" s="395"/>
      <c r="F172" s="359" t="s">
        <v>706</v>
      </c>
      <c r="G172" s="359"/>
      <c r="H172" s="359"/>
      <c r="I172" s="359">
        <f>(C172/1000)*100</f>
        <v>88.5</v>
      </c>
      <c r="J172" s="359" t="s">
        <v>707</v>
      </c>
      <c r="K172" s="359"/>
      <c r="L172" s="394" t="str">
        <f>IF(I172&gt;=91,"A1",IF(I172&gt;=81,"A2",IF(I172&gt;=71,"B1",IF(I172&gt;=61,"B2",IF(I172&gt;=51,"C1",IF(I172&gt;=41,"C2",IF(I172&gt;=33,"D","E")))))))</f>
        <v>A2</v>
      </c>
      <c r="M172" s="395"/>
    </row>
    <row r="173" spans="1:13">
      <c r="A173" s="396" t="s">
        <v>423</v>
      </c>
      <c r="B173" s="361"/>
      <c r="C173" s="361"/>
      <c r="D173" s="361"/>
      <c r="E173" s="361"/>
      <c r="F173" s="361"/>
      <c r="G173" s="361"/>
      <c r="H173" s="361"/>
      <c r="I173" s="361"/>
      <c r="J173" s="361"/>
      <c r="K173" s="361"/>
      <c r="L173" s="361"/>
      <c r="M173" s="387"/>
    </row>
    <row r="174" spans="1:13">
      <c r="A174" s="369" t="s">
        <v>424</v>
      </c>
      <c r="B174" s="367"/>
      <c r="C174" s="367"/>
      <c r="D174" s="367"/>
      <c r="E174" s="367"/>
      <c r="F174" s="367"/>
      <c r="G174" s="367"/>
      <c r="H174" s="367"/>
      <c r="I174" s="367"/>
      <c r="J174" s="367"/>
      <c r="K174" s="367"/>
      <c r="L174" s="367"/>
      <c r="M174" s="370"/>
    </row>
    <row r="175" spans="1:13">
      <c r="A175" s="369" t="s">
        <v>425</v>
      </c>
      <c r="B175" s="367"/>
      <c r="C175" s="367"/>
      <c r="D175" s="367"/>
      <c r="E175" s="368"/>
      <c r="F175" s="366" t="s">
        <v>426</v>
      </c>
      <c r="G175" s="367"/>
      <c r="H175" s="367"/>
      <c r="I175" s="367"/>
      <c r="J175" s="368"/>
      <c r="K175" s="366" t="s">
        <v>708</v>
      </c>
      <c r="L175" s="367"/>
      <c r="M175" s="370"/>
    </row>
    <row r="176" spans="1:13">
      <c r="A176" s="352" t="s">
        <v>761</v>
      </c>
      <c r="B176" s="353"/>
      <c r="C176" s="353"/>
      <c r="D176" s="353"/>
      <c r="E176" s="354"/>
      <c r="F176" s="347" t="s">
        <v>433</v>
      </c>
      <c r="G176" s="348"/>
      <c r="H176" s="348"/>
      <c r="I176" s="348"/>
      <c r="J176" s="355"/>
      <c r="K176" s="347" t="s">
        <v>433</v>
      </c>
      <c r="L176" s="348"/>
      <c r="M176" s="349"/>
    </row>
    <row r="177" spans="1:13">
      <c r="A177" s="369" t="s">
        <v>429</v>
      </c>
      <c r="B177" s="367"/>
      <c r="C177" s="367"/>
      <c r="D177" s="367"/>
      <c r="E177" s="367"/>
      <c r="F177" s="367"/>
      <c r="G177" s="367"/>
      <c r="H177" s="367"/>
      <c r="I177" s="367"/>
      <c r="J177" s="367"/>
      <c r="K177" s="367"/>
      <c r="L177" s="367"/>
      <c r="M177" s="370"/>
    </row>
    <row r="178" spans="1:13">
      <c r="A178" s="369" t="s">
        <v>425</v>
      </c>
      <c r="B178" s="367"/>
      <c r="C178" s="367"/>
      <c r="D178" s="367"/>
      <c r="E178" s="368"/>
      <c r="F178" s="366" t="s">
        <v>426</v>
      </c>
      <c r="G178" s="367"/>
      <c r="H178" s="367"/>
      <c r="I178" s="367"/>
      <c r="J178" s="368"/>
      <c r="K178" s="366" t="s">
        <v>708</v>
      </c>
      <c r="L178" s="367"/>
      <c r="M178" s="370"/>
    </row>
    <row r="179" spans="1:13">
      <c r="A179" s="385" t="s">
        <v>430</v>
      </c>
      <c r="B179" s="397"/>
      <c r="C179" s="397"/>
      <c r="D179" s="397"/>
      <c r="E179" s="386"/>
      <c r="F179" s="366" t="s">
        <v>428</v>
      </c>
      <c r="G179" s="367"/>
      <c r="H179" s="367"/>
      <c r="I179" s="367"/>
      <c r="J179" s="368"/>
      <c r="K179" s="366" t="s">
        <v>433</v>
      </c>
      <c r="L179" s="367"/>
      <c r="M179" s="370"/>
    </row>
    <row r="180" spans="1:13">
      <c r="A180" s="385" t="s">
        <v>431</v>
      </c>
      <c r="B180" s="397"/>
      <c r="C180" s="397"/>
      <c r="D180" s="397"/>
      <c r="E180" s="386"/>
      <c r="F180" s="376" t="s">
        <v>428</v>
      </c>
      <c r="G180" s="398"/>
      <c r="H180" s="398"/>
      <c r="I180" s="398"/>
      <c r="J180" s="399"/>
      <c r="K180" s="347" t="s">
        <v>433</v>
      </c>
      <c r="L180" s="348"/>
      <c r="M180" s="349"/>
    </row>
    <row r="181" spans="1:13">
      <c r="A181" s="352" t="s">
        <v>432</v>
      </c>
      <c r="B181" s="353"/>
      <c r="C181" s="353"/>
      <c r="D181" s="353"/>
      <c r="E181" s="354"/>
      <c r="F181" s="376" t="s">
        <v>433</v>
      </c>
      <c r="G181" s="398"/>
      <c r="H181" s="398"/>
      <c r="I181" s="398"/>
      <c r="J181" s="399"/>
      <c r="K181" s="347" t="s">
        <v>433</v>
      </c>
      <c r="L181" s="348"/>
      <c r="M181" s="349"/>
    </row>
    <row r="182" spans="1:13">
      <c r="A182" s="352" t="s">
        <v>434</v>
      </c>
      <c r="B182" s="353"/>
      <c r="C182" s="353"/>
      <c r="D182" s="353"/>
      <c r="E182" s="354"/>
      <c r="F182" s="376" t="s">
        <v>433</v>
      </c>
      <c r="G182" s="398"/>
      <c r="H182" s="398"/>
      <c r="I182" s="398"/>
      <c r="J182" s="399"/>
      <c r="K182" s="347" t="s">
        <v>433</v>
      </c>
      <c r="L182" s="348"/>
      <c r="M182" s="349"/>
    </row>
    <row r="183" spans="1:13">
      <c r="A183" s="369" t="s">
        <v>435</v>
      </c>
      <c r="B183" s="367"/>
      <c r="C183" s="367"/>
      <c r="D183" s="367"/>
      <c r="E183" s="367"/>
      <c r="F183" s="367"/>
      <c r="G183" s="367"/>
      <c r="H183" s="367"/>
      <c r="I183" s="367"/>
      <c r="J183" s="367"/>
      <c r="K183" s="367"/>
      <c r="L183" s="367"/>
      <c r="M183" s="370"/>
    </row>
    <row r="184" spans="1:13">
      <c r="A184" s="369" t="s">
        <v>425</v>
      </c>
      <c r="B184" s="367"/>
      <c r="C184" s="367"/>
      <c r="D184" s="367"/>
      <c r="E184" s="368"/>
      <c r="F184" s="366" t="s">
        <v>426</v>
      </c>
      <c r="G184" s="367"/>
      <c r="H184" s="367"/>
      <c r="I184" s="367"/>
      <c r="J184" s="368"/>
      <c r="K184" s="366" t="s">
        <v>708</v>
      </c>
      <c r="L184" s="367"/>
      <c r="M184" s="370"/>
    </row>
    <row r="185" spans="1:13">
      <c r="A185" s="352" t="s">
        <v>401</v>
      </c>
      <c r="B185" s="353"/>
      <c r="C185" s="353"/>
      <c r="D185" s="353"/>
      <c r="E185" s="353"/>
      <c r="F185" s="354"/>
      <c r="G185" s="347"/>
      <c r="H185" s="348"/>
      <c r="I185" s="348"/>
      <c r="J185" s="348"/>
      <c r="K185" s="348"/>
      <c r="L185" s="348"/>
      <c r="M185" s="349"/>
    </row>
    <row r="186" spans="1:13">
      <c r="A186" s="356" t="s">
        <v>709</v>
      </c>
      <c r="B186" s="347"/>
      <c r="C186" s="348"/>
      <c r="D186" s="348"/>
      <c r="E186" s="348"/>
      <c r="F186" s="348"/>
      <c r="G186" s="348"/>
      <c r="H186" s="348"/>
      <c r="I186" s="348"/>
      <c r="J186" s="348"/>
      <c r="K186" s="348"/>
      <c r="L186" s="348"/>
      <c r="M186" s="349"/>
    </row>
    <row r="187" spans="1:13">
      <c r="A187" s="356" t="s">
        <v>436</v>
      </c>
      <c r="B187" s="347"/>
      <c r="C187" s="348"/>
      <c r="D187" s="348"/>
      <c r="E187" s="348"/>
      <c r="F187" s="348"/>
      <c r="G187" s="348"/>
      <c r="H187" s="348"/>
      <c r="I187" s="348"/>
      <c r="J187" s="348"/>
      <c r="K187" s="348"/>
      <c r="L187" s="348"/>
      <c r="M187" s="349"/>
    </row>
    <row r="188" spans="1:13">
      <c r="A188" s="400" t="s">
        <v>710</v>
      </c>
      <c r="B188" s="364"/>
      <c r="C188" s="365"/>
      <c r="D188" s="401"/>
      <c r="E188" s="402"/>
      <c r="F188" s="402"/>
      <c r="G188" s="402"/>
      <c r="H188" s="402"/>
      <c r="I188" s="403"/>
      <c r="J188" s="404" t="s">
        <v>711</v>
      </c>
      <c r="K188" s="364"/>
      <c r="L188" s="364"/>
      <c r="M188" s="405"/>
    </row>
    <row r="189" spans="1:13">
      <c r="A189" s="406"/>
      <c r="B189" s="407"/>
      <c r="C189" s="408"/>
      <c r="D189" s="409"/>
      <c r="E189" s="410"/>
      <c r="F189" s="410"/>
      <c r="G189" s="410"/>
      <c r="H189" s="410"/>
      <c r="I189" s="411"/>
      <c r="J189" s="412"/>
      <c r="K189" s="407"/>
      <c r="L189" s="407"/>
      <c r="M189" s="413"/>
    </row>
    <row r="190" spans="1:13">
      <c r="A190" s="406"/>
      <c r="B190" s="407"/>
      <c r="C190" s="408"/>
      <c r="D190" s="409"/>
      <c r="E190" s="410"/>
      <c r="F190" s="410"/>
      <c r="G190" s="410"/>
      <c r="H190" s="410"/>
      <c r="I190" s="411"/>
      <c r="J190" s="412"/>
      <c r="K190" s="407"/>
      <c r="L190" s="407"/>
      <c r="M190" s="413"/>
    </row>
    <row r="191" spans="1:13">
      <c r="A191" s="414"/>
      <c r="B191" s="415"/>
      <c r="C191" s="416"/>
      <c r="D191" s="417"/>
      <c r="E191" s="418"/>
      <c r="F191" s="418"/>
      <c r="G191" s="418"/>
      <c r="H191" s="418"/>
      <c r="I191" s="419"/>
      <c r="J191" s="420"/>
      <c r="K191" s="415"/>
      <c r="L191" s="415"/>
      <c r="M191" s="421"/>
    </row>
    <row r="192" spans="1:13">
      <c r="A192" s="422" t="s">
        <v>437</v>
      </c>
      <c r="B192" s="343"/>
      <c r="C192" s="343"/>
      <c r="D192" s="343"/>
      <c r="E192" s="343"/>
      <c r="F192" s="343"/>
      <c r="G192" s="423"/>
      <c r="H192" s="342" t="s">
        <v>438</v>
      </c>
      <c r="I192" s="343"/>
      <c r="J192" s="343"/>
      <c r="K192" s="343"/>
      <c r="L192" s="343"/>
      <c r="M192" s="344"/>
    </row>
    <row r="193" spans="1:13">
      <c r="A193" s="341" t="s">
        <v>439</v>
      </c>
      <c r="B193" s="342" t="s">
        <v>254</v>
      </c>
      <c r="C193" s="423"/>
      <c r="D193" s="193" t="s">
        <v>439</v>
      </c>
      <c r="E193" s="338"/>
      <c r="F193" s="342" t="s">
        <v>254</v>
      </c>
      <c r="G193" s="423"/>
      <c r="H193" s="195"/>
      <c r="I193" s="195"/>
      <c r="J193" s="196" t="s">
        <v>440</v>
      </c>
      <c r="K193" s="195"/>
      <c r="L193" s="196" t="s">
        <v>254</v>
      </c>
      <c r="M193" s="197"/>
    </row>
    <row r="194" spans="1:13">
      <c r="A194" s="198" t="s">
        <v>441</v>
      </c>
      <c r="B194" s="339" t="s">
        <v>442</v>
      </c>
      <c r="C194" s="340"/>
      <c r="D194" s="339" t="s">
        <v>443</v>
      </c>
      <c r="E194" s="340"/>
      <c r="F194" s="339" t="s">
        <v>444</v>
      </c>
      <c r="G194" s="340"/>
      <c r="H194" s="195"/>
      <c r="I194" s="195"/>
      <c r="J194" s="339">
        <v>3</v>
      </c>
      <c r="K194" s="340"/>
      <c r="L194" s="338" t="s">
        <v>433</v>
      </c>
      <c r="M194" s="197"/>
    </row>
    <row r="195" spans="1:13">
      <c r="A195" s="198" t="s">
        <v>445</v>
      </c>
      <c r="B195" s="339" t="s">
        <v>446</v>
      </c>
      <c r="C195" s="340"/>
      <c r="D195" s="339" t="s">
        <v>447</v>
      </c>
      <c r="E195" s="340"/>
      <c r="F195" s="339" t="s">
        <v>448</v>
      </c>
      <c r="G195" s="340"/>
      <c r="H195" s="195"/>
      <c r="I195" s="195"/>
      <c r="J195" s="339">
        <v>2</v>
      </c>
      <c r="K195" s="340"/>
      <c r="L195" s="338" t="s">
        <v>428</v>
      </c>
      <c r="M195" s="197"/>
    </row>
    <row r="196" spans="1:13">
      <c r="A196" s="198" t="s">
        <v>449</v>
      </c>
      <c r="B196" s="339" t="s">
        <v>450</v>
      </c>
      <c r="C196" s="340"/>
      <c r="D196" s="339" t="s">
        <v>451</v>
      </c>
      <c r="E196" s="340"/>
      <c r="F196" s="339" t="s">
        <v>452</v>
      </c>
      <c r="G196" s="340"/>
      <c r="H196" s="195"/>
      <c r="I196" s="195"/>
      <c r="J196" s="339">
        <v>1</v>
      </c>
      <c r="K196" s="340"/>
      <c r="L196" s="338" t="s">
        <v>453</v>
      </c>
      <c r="M196" s="197"/>
    </row>
    <row r="197" spans="1:13" ht="15.75" thickBot="1">
      <c r="A197" s="199" t="s">
        <v>454</v>
      </c>
      <c r="B197" s="424" t="s">
        <v>455</v>
      </c>
      <c r="C197" s="425"/>
      <c r="D197" s="424" t="s">
        <v>456</v>
      </c>
      <c r="E197" s="425"/>
      <c r="F197" s="424" t="s">
        <v>457</v>
      </c>
      <c r="G197" s="425"/>
      <c r="H197" s="200"/>
      <c r="I197" s="200"/>
      <c r="J197" s="200"/>
      <c r="K197" s="200"/>
      <c r="L197" s="200"/>
      <c r="M197" s="201"/>
    </row>
    <row r="200" spans="1:13" ht="15.75" thickBot="1"/>
    <row r="201" spans="1:13" ht="15.75">
      <c r="A201" s="176"/>
      <c r="B201" s="372" t="s">
        <v>669</v>
      </c>
      <c r="C201" s="372"/>
      <c r="D201" s="372"/>
      <c r="E201" s="372"/>
      <c r="F201" s="372"/>
      <c r="G201" s="372"/>
      <c r="H201" s="372"/>
      <c r="I201" s="373"/>
      <c r="J201" s="374" t="s">
        <v>670</v>
      </c>
      <c r="K201" s="372"/>
      <c r="L201" s="372"/>
      <c r="M201" s="375"/>
    </row>
    <row r="202" spans="1:13" ht="21">
      <c r="A202" s="699" t="s">
        <v>671</v>
      </c>
      <c r="B202" s="700"/>
      <c r="C202" s="700"/>
      <c r="D202" s="700"/>
      <c r="E202" s="700"/>
      <c r="F202" s="700"/>
      <c r="G202" s="700"/>
      <c r="H202" s="700"/>
      <c r="I202" s="700"/>
      <c r="J202" s="700"/>
      <c r="K202" s="700"/>
      <c r="L202" s="700"/>
      <c r="M202" s="701"/>
    </row>
    <row r="203" spans="1:13" ht="21">
      <c r="A203" s="177"/>
      <c r="B203" s="367" t="s">
        <v>672</v>
      </c>
      <c r="C203" s="367"/>
      <c r="D203" s="367"/>
      <c r="E203" s="368"/>
      <c r="F203" s="178" t="s">
        <v>673</v>
      </c>
      <c r="G203" s="178"/>
      <c r="H203" s="366" t="s">
        <v>674</v>
      </c>
      <c r="I203" s="367"/>
      <c r="J203" s="368"/>
      <c r="K203" s="179" t="s">
        <v>675</v>
      </c>
      <c r="L203" s="357"/>
      <c r="M203" s="180"/>
    </row>
    <row r="204" spans="1:13">
      <c r="A204" s="369" t="s">
        <v>785</v>
      </c>
      <c r="B204" s="367"/>
      <c r="C204" s="367"/>
      <c r="D204" s="367"/>
      <c r="E204" s="367"/>
      <c r="F204" s="367"/>
      <c r="G204" s="367"/>
      <c r="H204" s="367"/>
      <c r="I204" s="367"/>
      <c r="J204" s="367"/>
      <c r="K204" s="367"/>
      <c r="L204" s="367"/>
      <c r="M204" s="370"/>
    </row>
    <row r="205" spans="1:13">
      <c r="A205" s="352" t="s">
        <v>677</v>
      </c>
      <c r="B205" s="353"/>
      <c r="C205" s="353"/>
      <c r="D205" s="353"/>
      <c r="E205" s="353"/>
      <c r="F205" s="353"/>
      <c r="G205" s="353"/>
      <c r="H205" s="353"/>
      <c r="I205" s="353"/>
      <c r="J205" s="353"/>
      <c r="K205" s="353"/>
      <c r="L205" s="353"/>
      <c r="M205" s="371"/>
    </row>
    <row r="206" spans="1:13">
      <c r="A206" s="385" t="s">
        <v>678</v>
      </c>
      <c r="B206" s="386"/>
      <c r="C206" s="363" t="s">
        <v>714</v>
      </c>
      <c r="D206" s="361"/>
      <c r="E206" s="361"/>
      <c r="F206" s="361"/>
      <c r="G206" s="362"/>
      <c r="H206" s="345" t="s">
        <v>679</v>
      </c>
      <c r="I206" s="181"/>
      <c r="J206" s="363">
        <v>5</v>
      </c>
      <c r="K206" s="361"/>
      <c r="L206" s="361"/>
      <c r="M206" s="387"/>
    </row>
    <row r="207" spans="1:13">
      <c r="A207" s="385" t="s">
        <v>680</v>
      </c>
      <c r="B207" s="386"/>
      <c r="C207" s="377" t="s">
        <v>242</v>
      </c>
      <c r="D207" s="388"/>
      <c r="E207" s="388"/>
      <c r="F207" s="388"/>
      <c r="G207" s="389"/>
      <c r="H207" s="345" t="s">
        <v>681</v>
      </c>
      <c r="I207" s="181"/>
      <c r="J207" s="363">
        <v>1288</v>
      </c>
      <c r="K207" s="361"/>
      <c r="L207" s="361"/>
      <c r="M207" s="387"/>
    </row>
    <row r="208" spans="1:13">
      <c r="A208" s="385" t="s">
        <v>682</v>
      </c>
      <c r="B208" s="386"/>
      <c r="C208" s="694">
        <v>41978</v>
      </c>
      <c r="D208" s="695"/>
      <c r="E208" s="695"/>
      <c r="F208" s="695"/>
      <c r="G208" s="696"/>
      <c r="H208" s="345" t="s">
        <v>683</v>
      </c>
      <c r="I208" s="181"/>
      <c r="J208" s="697">
        <v>7006514566</v>
      </c>
      <c r="K208" s="690"/>
      <c r="L208" s="690"/>
      <c r="M208" s="691"/>
    </row>
    <row r="209" spans="1:13">
      <c r="A209" s="385" t="s">
        <v>684</v>
      </c>
      <c r="B209" s="386"/>
      <c r="C209" s="363" t="s">
        <v>185</v>
      </c>
      <c r="D209" s="361"/>
      <c r="E209" s="361"/>
      <c r="F209" s="361"/>
      <c r="G209" s="387"/>
      <c r="H209" s="352" t="s">
        <v>412</v>
      </c>
      <c r="I209" s="354"/>
      <c r="J209" s="363" t="s">
        <v>732</v>
      </c>
      <c r="K209" s="361"/>
      <c r="L209" s="361"/>
      <c r="M209" s="387"/>
    </row>
    <row r="210" spans="1:13">
      <c r="A210" s="369" t="s">
        <v>685</v>
      </c>
      <c r="B210" s="367"/>
      <c r="C210" s="367"/>
      <c r="D210" s="367"/>
      <c r="E210" s="367"/>
      <c r="F210" s="367"/>
      <c r="G210" s="367"/>
      <c r="H210" s="367"/>
      <c r="I210" s="367"/>
      <c r="J210" s="367"/>
      <c r="K210" s="367"/>
      <c r="L210" s="367"/>
      <c r="M210" s="370"/>
    </row>
    <row r="211" spans="1:13">
      <c r="A211" s="390" t="s">
        <v>686</v>
      </c>
      <c r="B211" s="366" t="s">
        <v>687</v>
      </c>
      <c r="C211" s="367"/>
      <c r="D211" s="367"/>
      <c r="E211" s="367"/>
      <c r="F211" s="367"/>
      <c r="G211" s="368"/>
      <c r="H211" s="366" t="s">
        <v>688</v>
      </c>
      <c r="I211" s="367"/>
      <c r="J211" s="367"/>
      <c r="K211" s="367"/>
      <c r="L211" s="367"/>
      <c r="M211" s="370"/>
    </row>
    <row r="212" spans="1:13" ht="30">
      <c r="A212" s="391"/>
      <c r="B212" s="105" t="s">
        <v>689</v>
      </c>
      <c r="C212" s="105" t="s">
        <v>690</v>
      </c>
      <c r="D212" s="105" t="s">
        <v>691</v>
      </c>
      <c r="E212" s="105" t="s">
        <v>692</v>
      </c>
      <c r="F212" s="105">
        <v>100</v>
      </c>
      <c r="G212" s="104" t="s">
        <v>232</v>
      </c>
      <c r="H212" s="105" t="s">
        <v>693</v>
      </c>
      <c r="I212" s="105" t="s">
        <v>690</v>
      </c>
      <c r="J212" s="105" t="s">
        <v>691</v>
      </c>
      <c r="K212" s="105" t="s">
        <v>694</v>
      </c>
      <c r="L212" s="105">
        <v>100</v>
      </c>
      <c r="M212" s="182" t="s">
        <v>232</v>
      </c>
    </row>
    <row r="213" spans="1:13">
      <c r="A213" s="356" t="s">
        <v>256</v>
      </c>
      <c r="B213" s="91">
        <v>9.5</v>
      </c>
      <c r="C213" s="337">
        <v>5</v>
      </c>
      <c r="D213" s="337">
        <v>5</v>
      </c>
      <c r="E213" s="91">
        <v>49</v>
      </c>
      <c r="F213" s="89">
        <f t="shared" ref="F213" si="11">SUM(A213:E213)</f>
        <v>68.5</v>
      </c>
      <c r="G213" s="89" t="str">
        <f t="shared" ref="G213:G217" si="12">IF(F213&gt;=91,"A1",IF(F213&gt;=81,"A2",IF(F213&gt;=71,"B1",IF(F213&gt;=61,"B2",IF(F213&gt;=51,"C1",IF(F213&gt;=41,"C2",IF(F213&gt;=33,"D","E")))))))</f>
        <v>B2</v>
      </c>
      <c r="H213" s="337">
        <v>9.75</v>
      </c>
      <c r="I213" s="337">
        <v>5</v>
      </c>
      <c r="J213" s="337">
        <v>5</v>
      </c>
      <c r="K213" s="170">
        <v>73</v>
      </c>
      <c r="L213" s="170">
        <f t="shared" ref="L213" si="13">SUM(H213:K213)</f>
        <v>92.75</v>
      </c>
      <c r="M213" s="360" t="str">
        <f t="shared" ref="M213:M217" si="14">IF(L213&gt;=91,"A1",IF(L213&gt;=81,"A2",IF(L213&gt;=71,"B1",IF(L213&gt;=61,"B2",IF(L213&gt;=51,"C1",IF(L213&gt;=41,"C2",IF(L213&gt;=33,"D","E")))))))</f>
        <v>A1</v>
      </c>
    </row>
    <row r="214" spans="1:13" ht="15.75">
      <c r="A214" s="356" t="s">
        <v>258</v>
      </c>
      <c r="B214" s="14">
        <v>9</v>
      </c>
      <c r="C214" s="337">
        <v>5</v>
      </c>
      <c r="D214" s="337">
        <v>5</v>
      </c>
      <c r="E214" s="337">
        <v>72.5</v>
      </c>
      <c r="F214" s="88">
        <v>91.5</v>
      </c>
      <c r="G214" s="88" t="str">
        <f t="shared" si="12"/>
        <v>A1</v>
      </c>
      <c r="H214" s="337">
        <v>7.75</v>
      </c>
      <c r="I214" s="337">
        <v>5</v>
      </c>
      <c r="J214" s="337">
        <v>5</v>
      </c>
      <c r="K214" s="17">
        <v>73</v>
      </c>
      <c r="L214" s="30">
        <f t="shared" ref="L214:L217" si="15">SUM(H214:K214)</f>
        <v>90.75</v>
      </c>
      <c r="M214" s="351" t="str">
        <f t="shared" si="14"/>
        <v>A2</v>
      </c>
    </row>
    <row r="215" spans="1:13">
      <c r="A215" s="356" t="s">
        <v>695</v>
      </c>
      <c r="B215" s="337">
        <v>9.75</v>
      </c>
      <c r="C215" s="337">
        <v>5</v>
      </c>
      <c r="D215" s="337">
        <v>5</v>
      </c>
      <c r="E215" s="337">
        <v>70</v>
      </c>
      <c r="F215" s="88">
        <v>89.75</v>
      </c>
      <c r="G215" s="88" t="str">
        <f t="shared" si="12"/>
        <v>A2</v>
      </c>
      <c r="H215" s="337">
        <v>7.75</v>
      </c>
      <c r="I215" s="337">
        <v>5</v>
      </c>
      <c r="J215" s="337">
        <v>5</v>
      </c>
      <c r="K215" s="17">
        <v>75.5</v>
      </c>
      <c r="L215" s="30">
        <f t="shared" si="15"/>
        <v>93.25</v>
      </c>
      <c r="M215" s="350" t="str">
        <f t="shared" si="14"/>
        <v>A1</v>
      </c>
    </row>
    <row r="216" spans="1:13" ht="15.75">
      <c r="A216" s="356" t="s">
        <v>260</v>
      </c>
      <c r="B216" s="337">
        <v>8.5</v>
      </c>
      <c r="C216" s="337">
        <v>5</v>
      </c>
      <c r="D216" s="337">
        <v>4.5</v>
      </c>
      <c r="E216" s="337">
        <v>76</v>
      </c>
      <c r="F216" s="88">
        <v>94</v>
      </c>
      <c r="G216" s="88" t="str">
        <f t="shared" si="12"/>
        <v>A1</v>
      </c>
      <c r="H216" s="14">
        <v>9.25</v>
      </c>
      <c r="I216" s="214">
        <v>5</v>
      </c>
      <c r="J216" s="100">
        <v>4.5</v>
      </c>
      <c r="K216" s="17">
        <v>71.5</v>
      </c>
      <c r="L216" s="30">
        <f t="shared" si="15"/>
        <v>90.25</v>
      </c>
      <c r="M216" s="239" t="str">
        <f t="shared" si="14"/>
        <v>A2</v>
      </c>
    </row>
    <row r="217" spans="1:13" ht="15.75">
      <c r="A217" s="356" t="s">
        <v>416</v>
      </c>
      <c r="B217" s="337">
        <v>9</v>
      </c>
      <c r="C217" s="337">
        <v>5</v>
      </c>
      <c r="D217" s="337">
        <v>5</v>
      </c>
      <c r="E217" s="337">
        <v>66.5</v>
      </c>
      <c r="F217" s="88">
        <v>85.5</v>
      </c>
      <c r="G217" s="88" t="str">
        <f t="shared" si="12"/>
        <v>A2</v>
      </c>
      <c r="H217" s="14">
        <v>10</v>
      </c>
      <c r="I217" s="337">
        <v>5</v>
      </c>
      <c r="J217" s="337">
        <v>5</v>
      </c>
      <c r="K217" s="17">
        <v>75</v>
      </c>
      <c r="L217" s="30">
        <f t="shared" si="15"/>
        <v>95</v>
      </c>
      <c r="M217" s="350" t="str">
        <f t="shared" si="14"/>
        <v>A1</v>
      </c>
    </row>
    <row r="218" spans="1:13" ht="15.75">
      <c r="A218" s="356" t="s">
        <v>643</v>
      </c>
      <c r="B218" s="337"/>
      <c r="C218" s="337"/>
      <c r="D218" s="337"/>
      <c r="E218" s="173"/>
      <c r="F218" s="18">
        <v>50</v>
      </c>
      <c r="G218" s="337"/>
      <c r="H218" s="337"/>
      <c r="I218" s="337"/>
      <c r="J218" s="337"/>
      <c r="K218" s="337"/>
      <c r="L218" s="337">
        <v>48</v>
      </c>
      <c r="M218" s="346"/>
    </row>
    <row r="219" spans="1:13">
      <c r="A219" s="356" t="s">
        <v>661</v>
      </c>
      <c r="B219" s="337"/>
      <c r="C219" s="337"/>
      <c r="D219" s="337"/>
      <c r="E219" s="29"/>
      <c r="F219" s="337">
        <v>45</v>
      </c>
      <c r="G219" s="337"/>
      <c r="H219" s="337"/>
      <c r="I219" s="337"/>
      <c r="J219" s="337"/>
      <c r="K219" s="29"/>
      <c r="L219" s="337">
        <v>49</v>
      </c>
      <c r="M219" s="346"/>
    </row>
    <row r="220" spans="1:13">
      <c r="A220" s="356" t="s">
        <v>696</v>
      </c>
      <c r="B220" s="337"/>
      <c r="C220" s="337"/>
      <c r="D220" s="337"/>
      <c r="E220" s="337"/>
      <c r="F220" s="337">
        <v>37</v>
      </c>
      <c r="G220" s="337"/>
      <c r="H220" s="337"/>
      <c r="I220" s="337"/>
      <c r="J220" s="337"/>
      <c r="K220" s="337"/>
      <c r="L220" s="337">
        <v>49</v>
      </c>
      <c r="M220" s="346"/>
    </row>
    <row r="221" spans="1:13" ht="26.25">
      <c r="A221" s="357" t="s">
        <v>697</v>
      </c>
      <c r="B221" s="357"/>
      <c r="C221" s="358" t="s">
        <v>698</v>
      </c>
      <c r="D221" s="186">
        <f>(F213+F214+F215+F216+F217)</f>
        <v>429.25</v>
      </c>
      <c r="E221" s="186"/>
      <c r="F221" s="358" t="s">
        <v>699</v>
      </c>
      <c r="G221" s="186">
        <f>(D221/500)*100</f>
        <v>85.850000000000009</v>
      </c>
      <c r="H221" s="186"/>
      <c r="I221" s="187"/>
      <c r="J221" s="392" t="s">
        <v>700</v>
      </c>
      <c r="K221" s="393"/>
      <c r="L221" s="347" t="str">
        <f>IF(G221&gt;=91,"A1",IF(G221&gt;=81,"A2",IF(G221&gt;=71,"B1",IF(G221&gt;=61,"B2",IF(G221&gt;=51,"C1",IF(G221&gt;=41,"C2",IF(G221&gt;=33,"D","E")))))))</f>
        <v>A2</v>
      </c>
      <c r="M221" s="355"/>
    </row>
    <row r="222" spans="1:13" ht="26.25">
      <c r="A222" s="188" t="s">
        <v>701</v>
      </c>
      <c r="B222" s="357"/>
      <c r="C222" s="358" t="s">
        <v>702</v>
      </c>
      <c r="D222" s="186">
        <f>(L213+L214+L215+L216+L217)</f>
        <v>462</v>
      </c>
      <c r="E222" s="186"/>
      <c r="F222" s="358" t="s">
        <v>703</v>
      </c>
      <c r="G222" s="189">
        <f>D222/500*100</f>
        <v>92.4</v>
      </c>
      <c r="H222" s="189"/>
      <c r="I222" s="190"/>
      <c r="J222" s="392" t="s">
        <v>704</v>
      </c>
      <c r="K222" s="393"/>
      <c r="L222" s="347" t="str">
        <f>IF(G222&gt;=91,"A1",IF(G222&gt;=81,"A2",IF(G222&gt;=71,"B1",IF(G222&gt;=61,"B2",IF(G222&gt;=51,"C1",IF(G222&gt;=41,"C2",IF(G222&gt;=33,"D","E")))))))</f>
        <v>A1</v>
      </c>
      <c r="M222" s="355"/>
    </row>
    <row r="223" spans="1:13">
      <c r="A223" s="359" t="s">
        <v>705</v>
      </c>
      <c r="B223" s="359"/>
      <c r="C223" s="359">
        <f>(D221+D222)</f>
        <v>891.25</v>
      </c>
      <c r="D223" s="394"/>
      <c r="E223" s="395"/>
      <c r="F223" s="359" t="s">
        <v>706</v>
      </c>
      <c r="G223" s="359"/>
      <c r="H223" s="359"/>
      <c r="I223" s="449">
        <f>(C223/1000)*100</f>
        <v>89.125</v>
      </c>
      <c r="J223" s="359" t="s">
        <v>707</v>
      </c>
      <c r="K223" s="359"/>
      <c r="L223" s="394" t="str">
        <f>IF(I223&gt;=91,"A1",IF(I223&gt;=81,"A2",IF(I223&gt;=71,"B1",IF(I223&gt;=61,"B2",IF(I223&gt;=51,"C1",IF(I223&gt;=41,"C2",IF(I223&gt;=33,"D","E")))))))</f>
        <v>A2</v>
      </c>
      <c r="M223" s="395"/>
    </row>
    <row r="224" spans="1:13">
      <c r="A224" s="785" t="s">
        <v>423</v>
      </c>
      <c r="B224" s="641"/>
      <c r="C224" s="641"/>
      <c r="D224" s="641"/>
      <c r="E224" s="641"/>
      <c r="F224" s="641"/>
      <c r="G224" s="641"/>
      <c r="H224" s="641"/>
      <c r="I224" s="641"/>
      <c r="J224" s="641"/>
      <c r="K224" s="641"/>
      <c r="L224" s="641"/>
      <c r="M224" s="642"/>
    </row>
    <row r="225" spans="1:13">
      <c r="A225" s="677" t="s">
        <v>424</v>
      </c>
      <c r="B225" s="678"/>
      <c r="C225" s="678"/>
      <c r="D225" s="678"/>
      <c r="E225" s="678"/>
      <c r="F225" s="678"/>
      <c r="G225" s="678"/>
      <c r="H225" s="678"/>
      <c r="I225" s="678"/>
      <c r="J225" s="678"/>
      <c r="K225" s="678"/>
      <c r="L225" s="678"/>
      <c r="M225" s="679"/>
    </row>
    <row r="226" spans="1:13">
      <c r="A226" s="369" t="s">
        <v>425</v>
      </c>
      <c r="B226" s="367"/>
      <c r="C226" s="367"/>
      <c r="D226" s="367"/>
      <c r="E226" s="368"/>
      <c r="F226" s="366" t="s">
        <v>426</v>
      </c>
      <c r="G226" s="367"/>
      <c r="H226" s="367"/>
      <c r="I226" s="367"/>
      <c r="J226" s="368"/>
      <c r="K226" s="366" t="s">
        <v>708</v>
      </c>
      <c r="L226" s="367"/>
      <c r="M226" s="370"/>
    </row>
    <row r="227" spans="1:13">
      <c r="A227" s="352" t="s">
        <v>427</v>
      </c>
      <c r="B227" s="353"/>
      <c r="C227" s="353"/>
      <c r="D227" s="353"/>
      <c r="E227" s="354"/>
      <c r="F227" s="347" t="s">
        <v>433</v>
      </c>
      <c r="G227" s="348"/>
      <c r="H227" s="348"/>
      <c r="I227" s="348"/>
      <c r="J227" s="355"/>
      <c r="K227" s="347" t="s">
        <v>433</v>
      </c>
      <c r="L227" s="348"/>
      <c r="M227" s="349"/>
    </row>
    <row r="228" spans="1:13">
      <c r="A228" s="677" t="s">
        <v>429</v>
      </c>
      <c r="B228" s="678"/>
      <c r="C228" s="678"/>
      <c r="D228" s="678"/>
      <c r="E228" s="678"/>
      <c r="F228" s="678"/>
      <c r="G228" s="678"/>
      <c r="H228" s="678"/>
      <c r="I228" s="678"/>
      <c r="J228" s="678"/>
      <c r="K228" s="678"/>
      <c r="L228" s="678"/>
      <c r="M228" s="679"/>
    </row>
    <row r="229" spans="1:13">
      <c r="A229" s="369" t="s">
        <v>425</v>
      </c>
      <c r="B229" s="367"/>
      <c r="C229" s="367"/>
      <c r="D229" s="367"/>
      <c r="E229" s="368"/>
      <c r="F229" s="366" t="s">
        <v>426</v>
      </c>
      <c r="G229" s="367"/>
      <c r="H229" s="367"/>
      <c r="I229" s="367"/>
      <c r="J229" s="368"/>
      <c r="K229" s="366" t="s">
        <v>708</v>
      </c>
      <c r="L229" s="367"/>
      <c r="M229" s="370"/>
    </row>
    <row r="230" spans="1:13">
      <c r="A230" s="385" t="s">
        <v>430</v>
      </c>
      <c r="B230" s="397"/>
      <c r="C230" s="397"/>
      <c r="D230" s="397"/>
      <c r="E230" s="386"/>
      <c r="F230" s="366" t="s">
        <v>433</v>
      </c>
      <c r="G230" s="367"/>
      <c r="H230" s="367"/>
      <c r="I230" s="367"/>
      <c r="J230" s="368"/>
      <c r="K230" s="366" t="s">
        <v>433</v>
      </c>
      <c r="L230" s="367"/>
      <c r="M230" s="370"/>
    </row>
    <row r="231" spans="1:13">
      <c r="A231" s="385" t="s">
        <v>431</v>
      </c>
      <c r="B231" s="397"/>
      <c r="C231" s="397"/>
      <c r="D231" s="397"/>
      <c r="E231" s="386"/>
      <c r="F231" s="376" t="s">
        <v>433</v>
      </c>
      <c r="G231" s="398"/>
      <c r="H231" s="398"/>
      <c r="I231" s="398"/>
      <c r="J231" s="399"/>
      <c r="K231" s="347" t="s">
        <v>433</v>
      </c>
      <c r="L231" s="348"/>
      <c r="M231" s="349"/>
    </row>
    <row r="232" spans="1:13">
      <c r="A232" s="352" t="s">
        <v>432</v>
      </c>
      <c r="B232" s="353"/>
      <c r="C232" s="353"/>
      <c r="D232" s="353"/>
      <c r="E232" s="354"/>
      <c r="F232" s="376" t="s">
        <v>433</v>
      </c>
      <c r="G232" s="398"/>
      <c r="H232" s="398"/>
      <c r="I232" s="398"/>
      <c r="J232" s="399"/>
      <c r="K232" s="347" t="s">
        <v>433</v>
      </c>
      <c r="L232" s="348"/>
      <c r="M232" s="349"/>
    </row>
    <row r="233" spans="1:13">
      <c r="A233" s="352" t="s">
        <v>434</v>
      </c>
      <c r="B233" s="353"/>
      <c r="C233" s="353"/>
      <c r="D233" s="353"/>
      <c r="E233" s="354"/>
      <c r="F233" s="376" t="s">
        <v>433</v>
      </c>
      <c r="G233" s="398"/>
      <c r="H233" s="398"/>
      <c r="I233" s="398"/>
      <c r="J233" s="399"/>
      <c r="K233" s="347" t="s">
        <v>746</v>
      </c>
      <c r="L233" s="348"/>
      <c r="M233" s="349"/>
    </row>
    <row r="234" spans="1:13">
      <c r="A234" s="369" t="s">
        <v>435</v>
      </c>
      <c r="B234" s="367"/>
      <c r="C234" s="367"/>
      <c r="D234" s="367"/>
      <c r="E234" s="367"/>
      <c r="F234" s="367"/>
      <c r="G234" s="367"/>
      <c r="H234" s="367"/>
      <c r="I234" s="367"/>
      <c r="J234" s="367"/>
      <c r="K234" s="367"/>
      <c r="L234" s="367"/>
      <c r="M234" s="370"/>
    </row>
    <row r="235" spans="1:13">
      <c r="A235" s="369" t="s">
        <v>425</v>
      </c>
      <c r="B235" s="367"/>
      <c r="C235" s="367"/>
      <c r="D235" s="367"/>
      <c r="E235" s="368"/>
      <c r="F235" s="366" t="s">
        <v>426</v>
      </c>
      <c r="G235" s="367"/>
      <c r="H235" s="367"/>
      <c r="I235" s="367"/>
      <c r="J235" s="368"/>
      <c r="K235" s="366" t="s">
        <v>708</v>
      </c>
      <c r="L235" s="367"/>
      <c r="M235" s="370"/>
    </row>
    <row r="236" spans="1:13">
      <c r="A236" s="352" t="s">
        <v>401</v>
      </c>
      <c r="B236" s="353"/>
      <c r="C236" s="353"/>
      <c r="D236" s="353"/>
      <c r="E236" s="353"/>
      <c r="F236" s="354"/>
      <c r="G236" s="347"/>
      <c r="H236" s="348"/>
      <c r="I236" s="348"/>
      <c r="J236" s="348"/>
      <c r="K236" s="348"/>
      <c r="L236" s="348"/>
      <c r="M236" s="349"/>
    </row>
    <row r="237" spans="1:13">
      <c r="A237" s="356" t="s">
        <v>709</v>
      </c>
      <c r="B237" s="347"/>
      <c r="C237" s="348"/>
      <c r="D237" s="348"/>
      <c r="E237" s="348"/>
      <c r="F237" s="348"/>
      <c r="G237" s="348"/>
      <c r="H237" s="348"/>
      <c r="I237" s="348"/>
      <c r="J237" s="348"/>
      <c r="K237" s="348"/>
      <c r="L237" s="348"/>
      <c r="M237" s="349"/>
    </row>
    <row r="238" spans="1:13">
      <c r="A238" s="356" t="s">
        <v>436</v>
      </c>
      <c r="B238" s="347"/>
      <c r="C238" s="348"/>
      <c r="D238" s="348"/>
      <c r="E238" s="348"/>
      <c r="F238" s="348"/>
      <c r="G238" s="348"/>
      <c r="H238" s="348"/>
      <c r="I238" s="348"/>
      <c r="J238" s="348"/>
      <c r="K238" s="348"/>
      <c r="L238" s="348"/>
      <c r="M238" s="349"/>
    </row>
    <row r="239" spans="1:13">
      <c r="A239" s="400" t="s">
        <v>710</v>
      </c>
      <c r="B239" s="364"/>
      <c r="C239" s="365"/>
      <c r="D239" s="401"/>
      <c r="E239" s="402"/>
      <c r="F239" s="402"/>
      <c r="G239" s="402"/>
      <c r="H239" s="402"/>
      <c r="I239" s="403"/>
      <c r="J239" s="404" t="s">
        <v>711</v>
      </c>
      <c r="K239" s="364"/>
      <c r="L239" s="364"/>
      <c r="M239" s="405"/>
    </row>
    <row r="240" spans="1:13">
      <c r="A240" s="406"/>
      <c r="B240" s="407"/>
      <c r="C240" s="408"/>
      <c r="D240" s="409"/>
      <c r="E240" s="410"/>
      <c r="F240" s="410"/>
      <c r="G240" s="410"/>
      <c r="H240" s="410"/>
      <c r="I240" s="411"/>
      <c r="J240" s="412"/>
      <c r="K240" s="407"/>
      <c r="L240" s="407"/>
      <c r="M240" s="413"/>
    </row>
    <row r="241" spans="1:13">
      <c r="A241" s="406"/>
      <c r="B241" s="407"/>
      <c r="C241" s="408"/>
      <c r="D241" s="409"/>
      <c r="E241" s="410"/>
      <c r="F241" s="410"/>
      <c r="G241" s="410"/>
      <c r="H241" s="410"/>
      <c r="I241" s="411"/>
      <c r="J241" s="412"/>
      <c r="K241" s="407"/>
      <c r="L241" s="407"/>
      <c r="M241" s="413"/>
    </row>
    <row r="242" spans="1:13">
      <c r="A242" s="414"/>
      <c r="B242" s="415"/>
      <c r="C242" s="416"/>
      <c r="D242" s="417"/>
      <c r="E242" s="418"/>
      <c r="F242" s="418"/>
      <c r="G242" s="418"/>
      <c r="H242" s="418"/>
      <c r="I242" s="419"/>
      <c r="J242" s="420"/>
      <c r="K242" s="415"/>
      <c r="L242" s="415"/>
      <c r="M242" s="421"/>
    </row>
    <row r="243" spans="1:13">
      <c r="A243" s="422" t="s">
        <v>437</v>
      </c>
      <c r="B243" s="343"/>
      <c r="C243" s="343"/>
      <c r="D243" s="343"/>
      <c r="E243" s="343"/>
      <c r="F243" s="343"/>
      <c r="G243" s="423"/>
      <c r="H243" s="342" t="s">
        <v>438</v>
      </c>
      <c r="I243" s="343"/>
      <c r="J243" s="343"/>
      <c r="K243" s="343"/>
      <c r="L243" s="343"/>
      <c r="M243" s="344"/>
    </row>
    <row r="244" spans="1:13">
      <c r="A244" s="341" t="s">
        <v>439</v>
      </c>
      <c r="B244" s="342" t="s">
        <v>254</v>
      </c>
      <c r="C244" s="423"/>
      <c r="D244" s="193" t="s">
        <v>439</v>
      </c>
      <c r="E244" s="338"/>
      <c r="F244" s="342" t="s">
        <v>254</v>
      </c>
      <c r="G244" s="423"/>
      <c r="H244" s="195"/>
      <c r="I244" s="195"/>
      <c r="J244" s="196" t="s">
        <v>440</v>
      </c>
      <c r="K244" s="195"/>
      <c r="L244" s="196" t="s">
        <v>254</v>
      </c>
      <c r="M244" s="197"/>
    </row>
    <row r="245" spans="1:13">
      <c r="A245" s="198" t="s">
        <v>441</v>
      </c>
      <c r="B245" s="339" t="s">
        <v>442</v>
      </c>
      <c r="C245" s="340"/>
      <c r="D245" s="339" t="s">
        <v>443</v>
      </c>
      <c r="E245" s="340"/>
      <c r="F245" s="339" t="s">
        <v>444</v>
      </c>
      <c r="G245" s="340"/>
      <c r="H245" s="195"/>
      <c r="I245" s="195"/>
      <c r="J245" s="339">
        <v>3</v>
      </c>
      <c r="K245" s="340"/>
      <c r="L245" s="338" t="s">
        <v>433</v>
      </c>
      <c r="M245" s="197"/>
    </row>
    <row r="246" spans="1:13">
      <c r="A246" s="198" t="s">
        <v>445</v>
      </c>
      <c r="B246" s="339" t="s">
        <v>446</v>
      </c>
      <c r="C246" s="340"/>
      <c r="D246" s="339" t="s">
        <v>447</v>
      </c>
      <c r="E246" s="340"/>
      <c r="F246" s="339" t="s">
        <v>448</v>
      </c>
      <c r="G246" s="340"/>
      <c r="H246" s="195"/>
      <c r="I246" s="195"/>
      <c r="J246" s="339">
        <v>2</v>
      </c>
      <c r="K246" s="340"/>
      <c r="L246" s="338" t="s">
        <v>428</v>
      </c>
      <c r="M246" s="197"/>
    </row>
    <row r="247" spans="1:13">
      <c r="A247" s="198" t="s">
        <v>449</v>
      </c>
      <c r="B247" s="339" t="s">
        <v>450</v>
      </c>
      <c r="C247" s="340"/>
      <c r="D247" s="339" t="s">
        <v>451</v>
      </c>
      <c r="E247" s="340"/>
      <c r="F247" s="339" t="s">
        <v>452</v>
      </c>
      <c r="G247" s="340"/>
      <c r="H247" s="195"/>
      <c r="I247" s="195"/>
      <c r="J247" s="339">
        <v>1</v>
      </c>
      <c r="K247" s="340"/>
      <c r="L247" s="338" t="s">
        <v>453</v>
      </c>
      <c r="M247" s="197"/>
    </row>
    <row r="248" spans="1:13" ht="15.75" thickBot="1">
      <c r="A248" s="199" t="s">
        <v>454</v>
      </c>
      <c r="B248" s="424" t="s">
        <v>455</v>
      </c>
      <c r="C248" s="425"/>
      <c r="D248" s="424" t="s">
        <v>456</v>
      </c>
      <c r="E248" s="425"/>
      <c r="F248" s="424" t="s">
        <v>457</v>
      </c>
      <c r="G248" s="425"/>
      <c r="H248" s="200"/>
      <c r="I248" s="200"/>
      <c r="J248" s="200"/>
      <c r="K248" s="200"/>
      <c r="L248" s="200"/>
      <c r="M248" s="201"/>
    </row>
    <row r="251" spans="1:13" ht="15.75" thickBot="1"/>
    <row r="252" spans="1:13" ht="15.75">
      <c r="A252" s="176"/>
      <c r="B252" s="703" t="s">
        <v>669</v>
      </c>
      <c r="C252" s="703"/>
      <c r="D252" s="703"/>
      <c r="E252" s="703"/>
      <c r="F252" s="703"/>
      <c r="G252" s="703"/>
      <c r="H252" s="703"/>
      <c r="I252" s="704"/>
      <c r="J252" s="705" t="s">
        <v>670</v>
      </c>
      <c r="K252" s="703"/>
      <c r="L252" s="703"/>
      <c r="M252" s="706"/>
    </row>
    <row r="253" spans="1:13" ht="21">
      <c r="A253" s="699" t="s">
        <v>671</v>
      </c>
      <c r="B253" s="700"/>
      <c r="C253" s="700"/>
      <c r="D253" s="700"/>
      <c r="E253" s="700"/>
      <c r="F253" s="700"/>
      <c r="G253" s="700"/>
      <c r="H253" s="700"/>
      <c r="I253" s="700"/>
      <c r="J253" s="700"/>
      <c r="K253" s="700"/>
      <c r="L253" s="700"/>
      <c r="M253" s="701"/>
    </row>
    <row r="254" spans="1:13" ht="21">
      <c r="A254" s="177"/>
      <c r="B254" s="678" t="s">
        <v>672</v>
      </c>
      <c r="C254" s="678"/>
      <c r="D254" s="678"/>
      <c r="E254" s="680"/>
      <c r="F254" s="178" t="s">
        <v>673</v>
      </c>
      <c r="G254" s="178"/>
      <c r="H254" s="681" t="s">
        <v>674</v>
      </c>
      <c r="I254" s="678"/>
      <c r="J254" s="680"/>
      <c r="K254" s="179" t="s">
        <v>675</v>
      </c>
      <c r="L254" s="357"/>
      <c r="M254" s="180"/>
    </row>
    <row r="255" spans="1:13">
      <c r="A255" s="677" t="s">
        <v>785</v>
      </c>
      <c r="B255" s="678"/>
      <c r="C255" s="678"/>
      <c r="D255" s="678"/>
      <c r="E255" s="678"/>
      <c r="F255" s="678"/>
      <c r="G255" s="678"/>
      <c r="H255" s="678"/>
      <c r="I255" s="678"/>
      <c r="J255" s="678"/>
      <c r="K255" s="678"/>
      <c r="L255" s="678"/>
      <c r="M255" s="679"/>
    </row>
    <row r="256" spans="1:13">
      <c r="A256" s="637" t="s">
        <v>677</v>
      </c>
      <c r="B256" s="638"/>
      <c r="C256" s="638"/>
      <c r="D256" s="638"/>
      <c r="E256" s="638"/>
      <c r="F256" s="638"/>
      <c r="G256" s="638"/>
      <c r="H256" s="638"/>
      <c r="I256" s="638"/>
      <c r="J256" s="638"/>
      <c r="K256" s="638"/>
      <c r="L256" s="638"/>
      <c r="M256" s="702"/>
    </row>
    <row r="257" spans="1:13">
      <c r="A257" s="682" t="s">
        <v>678</v>
      </c>
      <c r="B257" s="684"/>
      <c r="C257" s="697" t="s">
        <v>282</v>
      </c>
      <c r="D257" s="690"/>
      <c r="E257" s="690"/>
      <c r="F257" s="690"/>
      <c r="G257" s="698"/>
      <c r="H257" s="345" t="s">
        <v>679</v>
      </c>
      <c r="I257" s="181"/>
      <c r="J257" s="697">
        <v>6</v>
      </c>
      <c r="K257" s="690"/>
      <c r="L257" s="690"/>
      <c r="M257" s="691"/>
    </row>
    <row r="258" spans="1:13">
      <c r="A258" s="682" t="s">
        <v>680</v>
      </c>
      <c r="B258" s="684"/>
      <c r="C258" s="710" t="s">
        <v>242</v>
      </c>
      <c r="D258" s="711"/>
      <c r="E258" s="711"/>
      <c r="F258" s="711"/>
      <c r="G258" s="712"/>
      <c r="H258" s="345" t="s">
        <v>681</v>
      </c>
      <c r="I258" s="181"/>
      <c r="J258" s="697">
        <v>1435</v>
      </c>
      <c r="K258" s="690"/>
      <c r="L258" s="690"/>
      <c r="M258" s="691"/>
    </row>
    <row r="259" spans="1:13">
      <c r="A259" s="682" t="s">
        <v>682</v>
      </c>
      <c r="B259" s="684"/>
      <c r="C259" s="694">
        <v>41953</v>
      </c>
      <c r="D259" s="695"/>
      <c r="E259" s="695"/>
      <c r="F259" s="695"/>
      <c r="G259" s="696"/>
      <c r="H259" s="345" t="s">
        <v>683</v>
      </c>
      <c r="I259" s="181"/>
      <c r="J259" s="697">
        <v>7006750650</v>
      </c>
      <c r="K259" s="690"/>
      <c r="L259" s="690"/>
      <c r="M259" s="691"/>
    </row>
    <row r="260" spans="1:13">
      <c r="A260" s="682" t="s">
        <v>684</v>
      </c>
      <c r="B260" s="684"/>
      <c r="C260" s="697" t="s">
        <v>45</v>
      </c>
      <c r="D260" s="690"/>
      <c r="E260" s="690"/>
      <c r="F260" s="690"/>
      <c r="G260" s="691"/>
      <c r="H260" s="637" t="s">
        <v>412</v>
      </c>
      <c r="I260" s="639"/>
      <c r="J260" s="697" t="s">
        <v>47</v>
      </c>
      <c r="K260" s="690"/>
      <c r="L260" s="690"/>
      <c r="M260" s="691"/>
    </row>
    <row r="261" spans="1:13">
      <c r="A261" s="677" t="s">
        <v>685</v>
      </c>
      <c r="B261" s="678"/>
      <c r="C261" s="678"/>
      <c r="D261" s="678"/>
      <c r="E261" s="678"/>
      <c r="F261" s="678"/>
      <c r="G261" s="678"/>
      <c r="H261" s="678"/>
      <c r="I261" s="678"/>
      <c r="J261" s="678"/>
      <c r="K261" s="678"/>
      <c r="L261" s="678"/>
      <c r="M261" s="679"/>
    </row>
    <row r="262" spans="1:13">
      <c r="A262" s="692" t="s">
        <v>686</v>
      </c>
      <c r="B262" s="681" t="s">
        <v>687</v>
      </c>
      <c r="C262" s="678"/>
      <c r="D262" s="678"/>
      <c r="E262" s="678"/>
      <c r="F262" s="678"/>
      <c r="G262" s="680"/>
      <c r="H262" s="681" t="s">
        <v>688</v>
      </c>
      <c r="I262" s="678"/>
      <c r="J262" s="678"/>
      <c r="K262" s="678"/>
      <c r="L262" s="678"/>
      <c r="M262" s="679"/>
    </row>
    <row r="263" spans="1:13" ht="30">
      <c r="A263" s="693"/>
      <c r="B263" s="105" t="s">
        <v>689</v>
      </c>
      <c r="C263" s="105" t="s">
        <v>690</v>
      </c>
      <c r="D263" s="105" t="s">
        <v>691</v>
      </c>
      <c r="E263" s="105" t="s">
        <v>692</v>
      </c>
      <c r="F263" s="105">
        <v>100</v>
      </c>
      <c r="G263" s="104" t="s">
        <v>232</v>
      </c>
      <c r="H263" s="105" t="s">
        <v>693</v>
      </c>
      <c r="I263" s="105" t="s">
        <v>690</v>
      </c>
      <c r="J263" s="105" t="s">
        <v>691</v>
      </c>
      <c r="K263" s="105" t="s">
        <v>694</v>
      </c>
      <c r="L263" s="105">
        <v>100</v>
      </c>
      <c r="M263" s="182" t="s">
        <v>232</v>
      </c>
    </row>
    <row r="264" spans="1:13">
      <c r="A264" s="356" t="s">
        <v>256</v>
      </c>
      <c r="B264" s="91">
        <v>9.75</v>
      </c>
      <c r="C264" s="337">
        <v>5</v>
      </c>
      <c r="D264" s="337">
        <v>5</v>
      </c>
      <c r="E264" s="91">
        <v>62.5</v>
      </c>
      <c r="F264" s="89">
        <f t="shared" ref="F264" si="16">SUM(A264:E264)</f>
        <v>82.25</v>
      </c>
      <c r="G264" s="89" t="str">
        <f t="shared" ref="G264:G268" si="17">IF(F264&gt;=91,"A1",IF(F264&gt;=81,"A2",IF(F264&gt;=71,"B1",IF(F264&gt;=61,"B2",IF(F264&gt;=51,"C1",IF(F264&gt;=41,"C2",IF(F264&gt;=33,"D","E")))))))</f>
        <v>A2</v>
      </c>
      <c r="H264" s="337">
        <v>9.25</v>
      </c>
      <c r="I264" s="337">
        <v>5</v>
      </c>
      <c r="J264" s="337">
        <v>5</v>
      </c>
      <c r="K264" s="170">
        <v>70</v>
      </c>
      <c r="L264" s="170">
        <f t="shared" ref="L264" si="18">SUM(H264:K264)</f>
        <v>89.25</v>
      </c>
      <c r="M264" s="360" t="str">
        <f t="shared" ref="M264:M268" si="19">IF(L264&gt;=91,"A1",IF(L264&gt;=81,"A2",IF(L264&gt;=71,"B1",IF(L264&gt;=61,"B2",IF(L264&gt;=51,"C1",IF(L264&gt;=41,"C2",IF(L264&gt;=33,"D","E")))))))</f>
        <v>A2</v>
      </c>
    </row>
    <row r="265" spans="1:13" ht="15.75">
      <c r="A265" s="356" t="s">
        <v>258</v>
      </c>
      <c r="B265" s="14">
        <v>9.25</v>
      </c>
      <c r="C265" s="337">
        <v>5</v>
      </c>
      <c r="D265" s="337">
        <v>5</v>
      </c>
      <c r="E265" s="337">
        <v>73</v>
      </c>
      <c r="F265" s="88">
        <v>92.25</v>
      </c>
      <c r="G265" s="88" t="str">
        <f t="shared" si="17"/>
        <v>A1</v>
      </c>
      <c r="H265" s="337">
        <v>9</v>
      </c>
      <c r="I265" s="337">
        <v>5</v>
      </c>
      <c r="J265" s="337">
        <v>5</v>
      </c>
      <c r="K265" s="17">
        <v>73.5</v>
      </c>
      <c r="L265" s="30">
        <f t="shared" ref="L265:L268" si="20">SUM(H265:K265)</f>
        <v>92.5</v>
      </c>
      <c r="M265" s="351" t="str">
        <f t="shared" si="19"/>
        <v>A1</v>
      </c>
    </row>
    <row r="266" spans="1:13">
      <c r="A266" s="356" t="s">
        <v>695</v>
      </c>
      <c r="B266" s="337">
        <v>10</v>
      </c>
      <c r="C266" s="337">
        <v>5</v>
      </c>
      <c r="D266" s="337">
        <v>5</v>
      </c>
      <c r="E266" s="337">
        <v>72</v>
      </c>
      <c r="F266" s="88">
        <v>92</v>
      </c>
      <c r="G266" s="88" t="str">
        <f t="shared" si="17"/>
        <v>A1</v>
      </c>
      <c r="H266" s="337">
        <v>10</v>
      </c>
      <c r="I266" s="337">
        <v>5</v>
      </c>
      <c r="J266" s="337">
        <v>5</v>
      </c>
      <c r="K266" s="17">
        <v>72.5</v>
      </c>
      <c r="L266" s="30">
        <f t="shared" si="20"/>
        <v>92.5</v>
      </c>
      <c r="M266" s="350" t="str">
        <f t="shared" si="19"/>
        <v>A1</v>
      </c>
    </row>
    <row r="267" spans="1:13" ht="15.75">
      <c r="A267" s="356" t="s">
        <v>260</v>
      </c>
      <c r="B267" s="337">
        <v>10</v>
      </c>
      <c r="C267" s="337">
        <v>5</v>
      </c>
      <c r="D267" s="337">
        <v>4.5</v>
      </c>
      <c r="E267" s="337">
        <v>68.5</v>
      </c>
      <c r="F267" s="88">
        <v>88</v>
      </c>
      <c r="G267" s="88" t="str">
        <f t="shared" si="17"/>
        <v>A2</v>
      </c>
      <c r="H267" s="14">
        <v>9.75</v>
      </c>
      <c r="I267" s="214">
        <v>5</v>
      </c>
      <c r="J267" s="100">
        <v>5</v>
      </c>
      <c r="K267" s="17">
        <v>75.5</v>
      </c>
      <c r="L267" s="30">
        <f t="shared" si="20"/>
        <v>95.25</v>
      </c>
      <c r="M267" s="239" t="str">
        <f t="shared" si="19"/>
        <v>A1</v>
      </c>
    </row>
    <row r="268" spans="1:13" ht="15.75">
      <c r="A268" s="356" t="s">
        <v>416</v>
      </c>
      <c r="B268" s="337">
        <v>9.75</v>
      </c>
      <c r="C268" s="337">
        <v>5</v>
      </c>
      <c r="D268" s="337">
        <v>5</v>
      </c>
      <c r="E268" s="337">
        <v>79</v>
      </c>
      <c r="F268" s="88">
        <v>98.75</v>
      </c>
      <c r="G268" s="88" t="str">
        <f t="shared" si="17"/>
        <v>A1</v>
      </c>
      <c r="H268" s="14">
        <v>9.5</v>
      </c>
      <c r="I268" s="337">
        <v>5</v>
      </c>
      <c r="J268" s="337">
        <v>5</v>
      </c>
      <c r="K268" s="17">
        <v>77</v>
      </c>
      <c r="L268" s="30">
        <f t="shared" si="20"/>
        <v>96.5</v>
      </c>
      <c r="M268" s="350" t="str">
        <f t="shared" si="19"/>
        <v>A1</v>
      </c>
    </row>
    <row r="269" spans="1:13" ht="15.75">
      <c r="A269" s="356" t="s">
        <v>643</v>
      </c>
      <c r="B269" s="337"/>
      <c r="C269" s="337"/>
      <c r="D269" s="337"/>
      <c r="E269" s="173"/>
      <c r="F269" s="18">
        <v>47.5</v>
      </c>
      <c r="G269" s="337"/>
      <c r="H269" s="337"/>
      <c r="I269" s="337"/>
      <c r="J269" s="337"/>
      <c r="K269" s="337">
        <v>48.5</v>
      </c>
      <c r="L269" s="337"/>
      <c r="M269" s="346"/>
    </row>
    <row r="270" spans="1:13">
      <c r="A270" s="356" t="s">
        <v>661</v>
      </c>
      <c r="B270" s="337"/>
      <c r="C270" s="337"/>
      <c r="D270" s="337"/>
      <c r="E270" s="29"/>
      <c r="F270" s="337">
        <v>44.5</v>
      </c>
      <c r="G270" s="337"/>
      <c r="H270" s="337"/>
      <c r="I270" s="337"/>
      <c r="J270" s="337"/>
      <c r="K270" s="29">
        <v>49</v>
      </c>
      <c r="L270" s="337"/>
      <c r="M270" s="346"/>
    </row>
    <row r="271" spans="1:13">
      <c r="A271" s="356" t="s">
        <v>696</v>
      </c>
      <c r="B271" s="337"/>
      <c r="C271" s="337"/>
      <c r="D271" s="337"/>
      <c r="E271" s="337"/>
      <c r="F271" s="337">
        <v>49</v>
      </c>
      <c r="G271" s="337"/>
      <c r="H271" s="337"/>
      <c r="I271" s="337"/>
      <c r="J271" s="337"/>
      <c r="K271" s="337">
        <v>44</v>
      </c>
      <c r="L271" s="337"/>
      <c r="M271" s="346"/>
    </row>
    <row r="272" spans="1:13" ht="26.25">
      <c r="A272" s="357" t="s">
        <v>697</v>
      </c>
      <c r="B272" s="357"/>
      <c r="C272" s="358" t="s">
        <v>698</v>
      </c>
      <c r="D272" s="186">
        <f>(F264+F265+F266+F267+F268)</f>
        <v>453.25</v>
      </c>
      <c r="E272" s="186"/>
      <c r="F272" s="358" t="s">
        <v>699</v>
      </c>
      <c r="G272" s="186">
        <f>(D272/500)*100</f>
        <v>90.649999999999991</v>
      </c>
      <c r="H272" s="186"/>
      <c r="I272" s="187"/>
      <c r="J272" s="685" t="s">
        <v>700</v>
      </c>
      <c r="K272" s="686"/>
      <c r="L272" s="640" t="str">
        <f>IF(G272&gt;=91,"A1",IF(G272&gt;=81,"A2",IF(G272&gt;=71,"B1",IF(G272&gt;=61,"B2",IF(G272&gt;=51,"C1",IF(G272&gt;=41,"C2",IF(G272&gt;=33,"D","E")))))))</f>
        <v>A2</v>
      </c>
      <c r="M272" s="676" t="str">
        <f t="shared" ref="M272:M274" si="21">IF(K272&gt;=91,"A1",IF(K272&gt;=81,"A2",IF(K272&gt;=71,"B1",IF(K272&gt;=61,"B2",IF(K272&gt;=51,"C1",IF(K272&gt;=41,"C2",IF(K272&gt;=33,"D","E")))))))</f>
        <v>E</v>
      </c>
    </row>
    <row r="273" spans="1:13" ht="26.25">
      <c r="A273" s="188" t="s">
        <v>701</v>
      </c>
      <c r="B273" s="357"/>
      <c r="C273" s="358" t="s">
        <v>702</v>
      </c>
      <c r="D273" s="186">
        <f>(L264+L265+L266+L267+L268)</f>
        <v>466</v>
      </c>
      <c r="E273" s="186"/>
      <c r="F273" s="358" t="s">
        <v>703</v>
      </c>
      <c r="G273" s="189">
        <f>D273/500*100</f>
        <v>93.2</v>
      </c>
      <c r="H273" s="189"/>
      <c r="I273" s="190"/>
      <c r="J273" s="685" t="s">
        <v>704</v>
      </c>
      <c r="K273" s="686"/>
      <c r="L273" s="640" t="str">
        <f>IF(G273&gt;=91,"A1",IF(G273&gt;=81,"A2",IF(G273&gt;=71,"B1",IF(G273&gt;=61,"B2",IF(G273&gt;=51,"C1",IF(G273&gt;=41,"C2",IF(G273&gt;=33,"D","E")))))))</f>
        <v>A1</v>
      </c>
      <c r="M273" s="676" t="str">
        <f t="shared" si="21"/>
        <v>E</v>
      </c>
    </row>
    <row r="274" spans="1:13">
      <c r="A274" s="359" t="s">
        <v>705</v>
      </c>
      <c r="B274" s="359"/>
      <c r="C274" s="359">
        <f>(D272+D273)</f>
        <v>919.25</v>
      </c>
      <c r="D274" s="687"/>
      <c r="E274" s="688"/>
      <c r="F274" s="359" t="s">
        <v>706</v>
      </c>
      <c r="G274" s="359"/>
      <c r="H274" s="359"/>
      <c r="I274" s="359">
        <f>(C274/1000)*100</f>
        <v>91.924999999999997</v>
      </c>
      <c r="J274" s="359" t="s">
        <v>707</v>
      </c>
      <c r="K274" s="359"/>
      <c r="L274" s="687" t="str">
        <f>IF(I274&gt;=91,"A1",IF(I274&gt;=81,"A2",IF(I274&gt;=71,"B1",IF(I274&gt;=61,"B2",IF(I274&gt;=51,"C1",IF(I274&gt;=41,"C2",IF(I274&gt;=33,"D","E")))))))</f>
        <v>A1</v>
      </c>
      <c r="M274" s="688" t="str">
        <f t="shared" si="21"/>
        <v>E</v>
      </c>
    </row>
    <row r="275" spans="1:13">
      <c r="A275" s="689" t="s">
        <v>423</v>
      </c>
      <c r="B275" s="690"/>
      <c r="C275" s="690"/>
      <c r="D275" s="690"/>
      <c r="E275" s="690"/>
      <c r="F275" s="690"/>
      <c r="G275" s="690"/>
      <c r="H275" s="690"/>
      <c r="I275" s="690"/>
      <c r="J275" s="690"/>
      <c r="K275" s="690"/>
      <c r="L275" s="690"/>
      <c r="M275" s="691"/>
    </row>
    <row r="276" spans="1:13">
      <c r="A276" s="677" t="s">
        <v>424</v>
      </c>
      <c r="B276" s="678"/>
      <c r="C276" s="678"/>
      <c r="D276" s="678"/>
      <c r="E276" s="678"/>
      <c r="F276" s="678"/>
      <c r="G276" s="678"/>
      <c r="H276" s="678"/>
      <c r="I276" s="678"/>
      <c r="J276" s="678"/>
      <c r="K276" s="678"/>
      <c r="L276" s="678"/>
      <c r="M276" s="679"/>
    </row>
    <row r="277" spans="1:13">
      <c r="A277" s="677" t="s">
        <v>425</v>
      </c>
      <c r="B277" s="678"/>
      <c r="C277" s="678"/>
      <c r="D277" s="678"/>
      <c r="E277" s="680"/>
      <c r="F277" s="681" t="s">
        <v>426</v>
      </c>
      <c r="G277" s="678"/>
      <c r="H277" s="678"/>
      <c r="I277" s="678"/>
      <c r="J277" s="680"/>
      <c r="K277" s="681" t="s">
        <v>708</v>
      </c>
      <c r="L277" s="678"/>
      <c r="M277" s="679"/>
    </row>
    <row r="278" spans="1:13">
      <c r="A278" s="637" t="s">
        <v>762</v>
      </c>
      <c r="B278" s="638"/>
      <c r="C278" s="638"/>
      <c r="D278" s="638"/>
      <c r="E278" s="639"/>
      <c r="F278" s="640" t="s">
        <v>433</v>
      </c>
      <c r="G278" s="641"/>
      <c r="H278" s="641"/>
      <c r="I278" s="641"/>
      <c r="J278" s="676"/>
      <c r="K278" s="640" t="s">
        <v>433</v>
      </c>
      <c r="L278" s="641"/>
      <c r="M278" s="642"/>
    </row>
    <row r="279" spans="1:13">
      <c r="A279" s="677" t="s">
        <v>429</v>
      </c>
      <c r="B279" s="678"/>
      <c r="C279" s="678"/>
      <c r="D279" s="678"/>
      <c r="E279" s="678"/>
      <c r="F279" s="678"/>
      <c r="G279" s="678"/>
      <c r="H279" s="678"/>
      <c r="I279" s="678"/>
      <c r="J279" s="678"/>
      <c r="K279" s="678"/>
      <c r="L279" s="678"/>
      <c r="M279" s="679"/>
    </row>
    <row r="280" spans="1:13">
      <c r="A280" s="677" t="s">
        <v>425</v>
      </c>
      <c r="B280" s="678"/>
      <c r="C280" s="678"/>
      <c r="D280" s="678"/>
      <c r="E280" s="680"/>
      <c r="F280" s="681" t="s">
        <v>426</v>
      </c>
      <c r="G280" s="678"/>
      <c r="H280" s="678"/>
      <c r="I280" s="678"/>
      <c r="J280" s="680"/>
      <c r="K280" s="681" t="s">
        <v>708</v>
      </c>
      <c r="L280" s="678"/>
      <c r="M280" s="679"/>
    </row>
    <row r="281" spans="1:13">
      <c r="A281" s="682" t="s">
        <v>430</v>
      </c>
      <c r="B281" s="683"/>
      <c r="C281" s="683"/>
      <c r="D281" s="683"/>
      <c r="E281" s="684"/>
      <c r="F281" s="681" t="s">
        <v>428</v>
      </c>
      <c r="G281" s="678"/>
      <c r="H281" s="678"/>
      <c r="I281" s="678"/>
      <c r="J281" s="680"/>
      <c r="K281" s="681" t="s">
        <v>428</v>
      </c>
      <c r="L281" s="678"/>
      <c r="M281" s="679"/>
    </row>
    <row r="282" spans="1:13">
      <c r="A282" s="682" t="s">
        <v>431</v>
      </c>
      <c r="B282" s="683"/>
      <c r="C282" s="683"/>
      <c r="D282" s="683"/>
      <c r="E282" s="684"/>
      <c r="F282" s="707" t="s">
        <v>428</v>
      </c>
      <c r="G282" s="708"/>
      <c r="H282" s="708"/>
      <c r="I282" s="708"/>
      <c r="J282" s="709"/>
      <c r="K282" s="640" t="s">
        <v>433</v>
      </c>
      <c r="L282" s="641"/>
      <c r="M282" s="642"/>
    </row>
    <row r="283" spans="1:13">
      <c r="A283" s="637" t="s">
        <v>432</v>
      </c>
      <c r="B283" s="638"/>
      <c r="C283" s="638"/>
      <c r="D283" s="638"/>
      <c r="E283" s="639"/>
      <c r="F283" s="707" t="s">
        <v>433</v>
      </c>
      <c r="G283" s="708"/>
      <c r="H283" s="708"/>
      <c r="I283" s="708"/>
      <c r="J283" s="709"/>
      <c r="K283" s="640" t="s">
        <v>433</v>
      </c>
      <c r="L283" s="641"/>
      <c r="M283" s="642"/>
    </row>
    <row r="284" spans="1:13">
      <c r="A284" s="637" t="s">
        <v>434</v>
      </c>
      <c r="B284" s="638"/>
      <c r="C284" s="638"/>
      <c r="D284" s="638"/>
      <c r="E284" s="639"/>
      <c r="F284" s="707" t="s">
        <v>433</v>
      </c>
      <c r="G284" s="708"/>
      <c r="H284" s="708"/>
      <c r="I284" s="708"/>
      <c r="J284" s="709"/>
      <c r="K284" s="640" t="s">
        <v>746</v>
      </c>
      <c r="L284" s="641"/>
      <c r="M284" s="642"/>
    </row>
    <row r="285" spans="1:13">
      <c r="A285" s="677" t="s">
        <v>435</v>
      </c>
      <c r="B285" s="678"/>
      <c r="C285" s="678"/>
      <c r="D285" s="678"/>
      <c r="E285" s="678"/>
      <c r="F285" s="678"/>
      <c r="G285" s="678"/>
      <c r="H285" s="678"/>
      <c r="I285" s="678"/>
      <c r="J285" s="678"/>
      <c r="K285" s="678"/>
      <c r="L285" s="678"/>
      <c r="M285" s="679"/>
    </row>
    <row r="286" spans="1:13">
      <c r="A286" s="677" t="s">
        <v>425</v>
      </c>
      <c r="B286" s="678"/>
      <c r="C286" s="678"/>
      <c r="D286" s="678"/>
      <c r="E286" s="680"/>
      <c r="F286" s="681" t="s">
        <v>426</v>
      </c>
      <c r="G286" s="678"/>
      <c r="H286" s="678"/>
      <c r="I286" s="678"/>
      <c r="J286" s="680"/>
      <c r="K286" s="681" t="s">
        <v>708</v>
      </c>
      <c r="L286" s="678"/>
      <c r="M286" s="679"/>
    </row>
    <row r="287" spans="1:13">
      <c r="A287" s="637" t="s">
        <v>401</v>
      </c>
      <c r="B287" s="638"/>
      <c r="C287" s="638"/>
      <c r="D287" s="638"/>
      <c r="E287" s="638"/>
      <c r="F287" s="639"/>
      <c r="G287" s="640"/>
      <c r="H287" s="641"/>
      <c r="I287" s="641"/>
      <c r="J287" s="641"/>
      <c r="K287" s="641"/>
      <c r="L287" s="641"/>
      <c r="M287" s="642"/>
    </row>
    <row r="288" spans="1:13">
      <c r="A288" s="356" t="s">
        <v>709</v>
      </c>
      <c r="B288" s="640"/>
      <c r="C288" s="641"/>
      <c r="D288" s="641"/>
      <c r="E288" s="641"/>
      <c r="F288" s="641"/>
      <c r="G288" s="641"/>
      <c r="H288" s="641"/>
      <c r="I288" s="641"/>
      <c r="J288" s="641"/>
      <c r="K288" s="641"/>
      <c r="L288" s="641"/>
      <c r="M288" s="642"/>
    </row>
    <row r="289" spans="1:13">
      <c r="A289" s="356" t="s">
        <v>436</v>
      </c>
      <c r="B289" s="640"/>
      <c r="C289" s="641"/>
      <c r="D289" s="641"/>
      <c r="E289" s="641"/>
      <c r="F289" s="641"/>
      <c r="G289" s="641"/>
      <c r="H289" s="641"/>
      <c r="I289" s="641"/>
      <c r="J289" s="641"/>
      <c r="K289" s="641"/>
      <c r="L289" s="641"/>
      <c r="M289" s="642"/>
    </row>
    <row r="290" spans="1:13">
      <c r="A290" s="643" t="s">
        <v>710</v>
      </c>
      <c r="B290" s="644"/>
      <c r="C290" s="645"/>
      <c r="D290" s="652"/>
      <c r="E290" s="653"/>
      <c r="F290" s="653"/>
      <c r="G290" s="653"/>
      <c r="H290" s="653"/>
      <c r="I290" s="654"/>
      <c r="J290" s="661" t="s">
        <v>711</v>
      </c>
      <c r="K290" s="644"/>
      <c r="L290" s="644"/>
      <c r="M290" s="662"/>
    </row>
    <row r="291" spans="1:13">
      <c r="A291" s="646"/>
      <c r="B291" s="647"/>
      <c r="C291" s="648"/>
      <c r="D291" s="655"/>
      <c r="E291" s="656"/>
      <c r="F291" s="656"/>
      <c r="G291" s="656"/>
      <c r="H291" s="656"/>
      <c r="I291" s="657"/>
      <c r="J291" s="663"/>
      <c r="K291" s="647"/>
      <c r="L291" s="647"/>
      <c r="M291" s="664"/>
    </row>
    <row r="292" spans="1:13">
      <c r="A292" s="646"/>
      <c r="B292" s="647"/>
      <c r="C292" s="648"/>
      <c r="D292" s="655"/>
      <c r="E292" s="656"/>
      <c r="F292" s="656"/>
      <c r="G292" s="656"/>
      <c r="H292" s="656"/>
      <c r="I292" s="657"/>
      <c r="J292" s="663"/>
      <c r="K292" s="647"/>
      <c r="L292" s="647"/>
      <c r="M292" s="664"/>
    </row>
    <row r="293" spans="1:13">
      <c r="A293" s="649"/>
      <c r="B293" s="650"/>
      <c r="C293" s="651"/>
      <c r="D293" s="658"/>
      <c r="E293" s="659"/>
      <c r="F293" s="659"/>
      <c r="G293" s="659"/>
      <c r="H293" s="659"/>
      <c r="I293" s="660"/>
      <c r="J293" s="665"/>
      <c r="K293" s="650"/>
      <c r="L293" s="650"/>
      <c r="M293" s="666"/>
    </row>
    <row r="294" spans="1:13">
      <c r="A294" s="671" t="s">
        <v>437</v>
      </c>
      <c r="B294" s="672"/>
      <c r="C294" s="672"/>
      <c r="D294" s="672"/>
      <c r="E294" s="672"/>
      <c r="F294" s="672"/>
      <c r="G294" s="673"/>
      <c r="H294" s="674" t="s">
        <v>438</v>
      </c>
      <c r="I294" s="672"/>
      <c r="J294" s="672"/>
      <c r="K294" s="672"/>
      <c r="L294" s="672"/>
      <c r="M294" s="675"/>
    </row>
    <row r="295" spans="1:13">
      <c r="A295" s="341" t="s">
        <v>439</v>
      </c>
      <c r="B295" s="674" t="s">
        <v>254</v>
      </c>
      <c r="C295" s="673"/>
      <c r="D295" s="193" t="s">
        <v>439</v>
      </c>
      <c r="E295" s="338"/>
      <c r="F295" s="674" t="s">
        <v>254</v>
      </c>
      <c r="G295" s="673"/>
      <c r="H295" s="195"/>
      <c r="I295" s="195"/>
      <c r="J295" s="196" t="s">
        <v>440</v>
      </c>
      <c r="K295" s="195"/>
      <c r="L295" s="196" t="s">
        <v>254</v>
      </c>
      <c r="M295" s="197"/>
    </row>
    <row r="296" spans="1:13">
      <c r="A296" s="198" t="s">
        <v>441</v>
      </c>
      <c r="B296" s="669" t="s">
        <v>442</v>
      </c>
      <c r="C296" s="670"/>
      <c r="D296" s="669" t="s">
        <v>443</v>
      </c>
      <c r="E296" s="670"/>
      <c r="F296" s="669" t="s">
        <v>444</v>
      </c>
      <c r="G296" s="670"/>
      <c r="H296" s="195"/>
      <c r="I296" s="195"/>
      <c r="J296" s="669">
        <v>3</v>
      </c>
      <c r="K296" s="670"/>
      <c r="L296" s="338" t="s">
        <v>433</v>
      </c>
      <c r="M296" s="197"/>
    </row>
    <row r="297" spans="1:13">
      <c r="A297" s="198" t="s">
        <v>445</v>
      </c>
      <c r="B297" s="669" t="s">
        <v>446</v>
      </c>
      <c r="C297" s="670"/>
      <c r="D297" s="669" t="s">
        <v>447</v>
      </c>
      <c r="E297" s="670"/>
      <c r="F297" s="669" t="s">
        <v>448</v>
      </c>
      <c r="G297" s="670"/>
      <c r="H297" s="195"/>
      <c r="I297" s="195"/>
      <c r="J297" s="669">
        <v>2</v>
      </c>
      <c r="K297" s="670"/>
      <c r="L297" s="338" t="s">
        <v>428</v>
      </c>
      <c r="M297" s="197"/>
    </row>
    <row r="298" spans="1:13">
      <c r="A298" s="198" t="s">
        <v>449</v>
      </c>
      <c r="B298" s="669" t="s">
        <v>450</v>
      </c>
      <c r="C298" s="670"/>
      <c r="D298" s="669" t="s">
        <v>451</v>
      </c>
      <c r="E298" s="670"/>
      <c r="F298" s="669" t="s">
        <v>452</v>
      </c>
      <c r="G298" s="670"/>
      <c r="H298" s="195"/>
      <c r="I298" s="195"/>
      <c r="J298" s="669">
        <v>1</v>
      </c>
      <c r="K298" s="670"/>
      <c r="L298" s="338" t="s">
        <v>453</v>
      </c>
      <c r="M298" s="197"/>
    </row>
    <row r="299" spans="1:13" ht="15.75" thickBot="1">
      <c r="A299" s="199" t="s">
        <v>454</v>
      </c>
      <c r="B299" s="667" t="s">
        <v>455</v>
      </c>
      <c r="C299" s="668"/>
      <c r="D299" s="667" t="s">
        <v>456</v>
      </c>
      <c r="E299" s="668"/>
      <c r="F299" s="667" t="s">
        <v>457</v>
      </c>
      <c r="G299" s="668"/>
      <c r="H299" s="200"/>
      <c r="I299" s="200"/>
      <c r="J299" s="200"/>
      <c r="K299" s="200"/>
      <c r="L299" s="200"/>
      <c r="M299" s="201"/>
    </row>
    <row r="301" spans="1:13" ht="15.75" thickBot="1"/>
    <row r="302" spans="1:13" ht="15.75">
      <c r="A302" s="176"/>
      <c r="B302" s="703" t="s">
        <v>669</v>
      </c>
      <c r="C302" s="703"/>
      <c r="D302" s="703"/>
      <c r="E302" s="703"/>
      <c r="F302" s="703"/>
      <c r="G302" s="703"/>
      <c r="H302" s="703"/>
      <c r="I302" s="704"/>
      <c r="J302" s="705" t="s">
        <v>670</v>
      </c>
      <c r="K302" s="703"/>
      <c r="L302" s="703"/>
      <c r="M302" s="706"/>
    </row>
    <row r="303" spans="1:13" ht="21">
      <c r="A303" s="699" t="s">
        <v>671</v>
      </c>
      <c r="B303" s="700"/>
      <c r="C303" s="700"/>
      <c r="D303" s="700"/>
      <c r="E303" s="700"/>
      <c r="F303" s="700"/>
      <c r="G303" s="700"/>
      <c r="H303" s="700"/>
      <c r="I303" s="700"/>
      <c r="J303" s="700"/>
      <c r="K303" s="700"/>
      <c r="L303" s="700"/>
      <c r="M303" s="701"/>
    </row>
    <row r="304" spans="1:13" ht="21">
      <c r="A304" s="177"/>
      <c r="B304" s="678" t="s">
        <v>672</v>
      </c>
      <c r="C304" s="678"/>
      <c r="D304" s="678"/>
      <c r="E304" s="680"/>
      <c r="F304" s="178" t="s">
        <v>673</v>
      </c>
      <c r="G304" s="178"/>
      <c r="H304" s="681" t="s">
        <v>674</v>
      </c>
      <c r="I304" s="678"/>
      <c r="J304" s="680"/>
      <c r="K304" s="179" t="s">
        <v>675</v>
      </c>
      <c r="L304" s="357"/>
      <c r="M304" s="180"/>
    </row>
    <row r="305" spans="1:13">
      <c r="A305" s="677" t="s">
        <v>785</v>
      </c>
      <c r="B305" s="678"/>
      <c r="C305" s="678"/>
      <c r="D305" s="678"/>
      <c r="E305" s="678"/>
      <c r="F305" s="678"/>
      <c r="G305" s="678"/>
      <c r="H305" s="678"/>
      <c r="I305" s="678"/>
      <c r="J305" s="678"/>
      <c r="K305" s="678"/>
      <c r="L305" s="678"/>
      <c r="M305" s="679"/>
    </row>
    <row r="306" spans="1:13">
      <c r="A306" s="637" t="s">
        <v>677</v>
      </c>
      <c r="B306" s="638"/>
      <c r="C306" s="638"/>
      <c r="D306" s="638"/>
      <c r="E306" s="638"/>
      <c r="F306" s="638"/>
      <c r="G306" s="638"/>
      <c r="H306" s="638"/>
      <c r="I306" s="638"/>
      <c r="J306" s="638"/>
      <c r="K306" s="638"/>
      <c r="L306" s="638"/>
      <c r="M306" s="702"/>
    </row>
    <row r="307" spans="1:13">
      <c r="A307" s="682" t="s">
        <v>678</v>
      </c>
      <c r="B307" s="684"/>
      <c r="C307" s="697" t="s">
        <v>716</v>
      </c>
      <c r="D307" s="690"/>
      <c r="E307" s="690"/>
      <c r="F307" s="690"/>
      <c r="G307" s="698"/>
      <c r="H307" s="345" t="s">
        <v>679</v>
      </c>
      <c r="I307" s="181"/>
      <c r="J307" s="697">
        <v>7</v>
      </c>
      <c r="K307" s="690"/>
      <c r="L307" s="690"/>
      <c r="M307" s="691"/>
    </row>
    <row r="308" spans="1:13">
      <c r="A308" s="682" t="s">
        <v>680</v>
      </c>
      <c r="B308" s="684"/>
      <c r="C308" s="710" t="s">
        <v>242</v>
      </c>
      <c r="D308" s="711"/>
      <c r="E308" s="711"/>
      <c r="F308" s="711"/>
      <c r="G308" s="712"/>
      <c r="H308" s="345" t="s">
        <v>681</v>
      </c>
      <c r="I308" s="181"/>
      <c r="J308" s="697">
        <v>1075</v>
      </c>
      <c r="K308" s="690"/>
      <c r="L308" s="690"/>
      <c r="M308" s="691"/>
    </row>
    <row r="309" spans="1:13">
      <c r="A309" s="682" t="s">
        <v>682</v>
      </c>
      <c r="B309" s="684"/>
      <c r="C309" s="694" t="s">
        <v>733</v>
      </c>
      <c r="D309" s="695"/>
      <c r="E309" s="695"/>
      <c r="F309" s="695"/>
      <c r="G309" s="696"/>
      <c r="H309" s="345" t="s">
        <v>683</v>
      </c>
      <c r="I309" s="181"/>
      <c r="J309" s="697">
        <v>9419277718</v>
      </c>
      <c r="K309" s="690"/>
      <c r="L309" s="690"/>
      <c r="M309" s="691"/>
    </row>
    <row r="310" spans="1:13">
      <c r="A310" s="682" t="s">
        <v>684</v>
      </c>
      <c r="B310" s="684"/>
      <c r="C310" s="697" t="s">
        <v>734</v>
      </c>
      <c r="D310" s="690"/>
      <c r="E310" s="690"/>
      <c r="F310" s="690"/>
      <c r="G310" s="691"/>
      <c r="H310" s="637" t="s">
        <v>412</v>
      </c>
      <c r="I310" s="639"/>
      <c r="J310" s="697" t="s">
        <v>735</v>
      </c>
      <c r="K310" s="690"/>
      <c r="L310" s="690"/>
      <c r="M310" s="691"/>
    </row>
    <row r="311" spans="1:13">
      <c r="A311" s="677" t="s">
        <v>685</v>
      </c>
      <c r="B311" s="678"/>
      <c r="C311" s="678"/>
      <c r="D311" s="678"/>
      <c r="E311" s="678"/>
      <c r="F311" s="678"/>
      <c r="G311" s="678"/>
      <c r="H311" s="678"/>
      <c r="I311" s="678"/>
      <c r="J311" s="678"/>
      <c r="K311" s="678"/>
      <c r="L311" s="678"/>
      <c r="M311" s="679"/>
    </row>
    <row r="312" spans="1:13">
      <c r="A312" s="692" t="s">
        <v>686</v>
      </c>
      <c r="B312" s="681" t="s">
        <v>687</v>
      </c>
      <c r="C312" s="678"/>
      <c r="D312" s="678"/>
      <c r="E312" s="678"/>
      <c r="F312" s="678"/>
      <c r="G312" s="680"/>
      <c r="H312" s="681" t="s">
        <v>688</v>
      </c>
      <c r="I312" s="678"/>
      <c r="J312" s="678"/>
      <c r="K312" s="678"/>
      <c r="L312" s="678"/>
      <c r="M312" s="679"/>
    </row>
    <row r="313" spans="1:13" ht="30">
      <c r="A313" s="693"/>
      <c r="B313" s="105" t="s">
        <v>689</v>
      </c>
      <c r="C313" s="105" t="s">
        <v>690</v>
      </c>
      <c r="D313" s="105" t="s">
        <v>691</v>
      </c>
      <c r="E313" s="105" t="s">
        <v>692</v>
      </c>
      <c r="F313" s="105">
        <v>100</v>
      </c>
      <c r="G313" s="104" t="s">
        <v>232</v>
      </c>
      <c r="H313" s="105" t="s">
        <v>693</v>
      </c>
      <c r="I313" s="105" t="s">
        <v>690</v>
      </c>
      <c r="J313" s="105" t="s">
        <v>691</v>
      </c>
      <c r="K313" s="105" t="s">
        <v>694</v>
      </c>
      <c r="L313" s="105">
        <v>100</v>
      </c>
      <c r="M313" s="182" t="s">
        <v>232</v>
      </c>
    </row>
    <row r="314" spans="1:13">
      <c r="A314" s="356" t="s">
        <v>256</v>
      </c>
      <c r="B314" s="91">
        <v>5.25</v>
      </c>
      <c r="C314" s="337">
        <v>4</v>
      </c>
      <c r="D314" s="337">
        <v>4</v>
      </c>
      <c r="E314" s="91">
        <v>33</v>
      </c>
      <c r="F314" s="89">
        <f t="shared" ref="F314" si="22">SUM(A314:E314)</f>
        <v>46.25</v>
      </c>
      <c r="G314" s="89" t="str">
        <f t="shared" ref="G314:G318" si="23">IF(F314&gt;=91,"A1",IF(F314&gt;=81,"A2",IF(F314&gt;=71,"B1",IF(F314&gt;=61,"B2",IF(F314&gt;=51,"C1",IF(F314&gt;=41,"C2",IF(F314&gt;=33,"D","E")))))))</f>
        <v>C2</v>
      </c>
      <c r="H314" s="337">
        <v>6.25</v>
      </c>
      <c r="I314" s="337">
        <v>5</v>
      </c>
      <c r="J314" s="337">
        <v>4</v>
      </c>
      <c r="K314" s="170">
        <v>41</v>
      </c>
      <c r="L314" s="170">
        <f t="shared" ref="L314" si="24">SUM(H314:K314)</f>
        <v>56.25</v>
      </c>
      <c r="M314" s="360" t="str">
        <f t="shared" ref="M314:M318" si="25">IF(L314&gt;=91,"A1",IF(L314&gt;=81,"A2",IF(L314&gt;=71,"B1",IF(L314&gt;=61,"B2",IF(L314&gt;=51,"C1",IF(L314&gt;=41,"C2",IF(L314&gt;=33,"D","E")))))))</f>
        <v>C1</v>
      </c>
    </row>
    <row r="315" spans="1:13" ht="15.75">
      <c r="A315" s="356" t="s">
        <v>258</v>
      </c>
      <c r="B315" s="47">
        <v>6.5</v>
      </c>
      <c r="C315" s="337">
        <v>3</v>
      </c>
      <c r="D315" s="337">
        <v>4</v>
      </c>
      <c r="E315" s="337">
        <v>46.5</v>
      </c>
      <c r="F315" s="88">
        <v>60</v>
      </c>
      <c r="G315" s="88" t="str">
        <f t="shared" si="23"/>
        <v>C1</v>
      </c>
      <c r="H315" s="337">
        <v>7</v>
      </c>
      <c r="I315" s="337">
        <v>5</v>
      </c>
      <c r="J315" s="337">
        <v>4</v>
      </c>
      <c r="K315" s="17">
        <v>53.5</v>
      </c>
      <c r="L315" s="30">
        <f t="shared" ref="L315:L318" si="26">SUM(H315:K315)</f>
        <v>69.5</v>
      </c>
      <c r="M315" s="351" t="str">
        <f t="shared" si="25"/>
        <v>B2</v>
      </c>
    </row>
    <row r="316" spans="1:13">
      <c r="A316" s="356" t="s">
        <v>695</v>
      </c>
      <c r="B316" s="337">
        <v>9.25</v>
      </c>
      <c r="C316" s="337">
        <v>4</v>
      </c>
      <c r="D316" s="337">
        <v>4</v>
      </c>
      <c r="E316" s="337">
        <v>38.5</v>
      </c>
      <c r="F316" s="88">
        <v>55.75</v>
      </c>
      <c r="G316" s="88" t="str">
        <f t="shared" si="23"/>
        <v>C1</v>
      </c>
      <c r="H316" s="337">
        <v>7.25</v>
      </c>
      <c r="I316" s="337">
        <v>4</v>
      </c>
      <c r="J316" s="337">
        <v>3</v>
      </c>
      <c r="K316" s="17">
        <v>43</v>
      </c>
      <c r="L316" s="30">
        <f t="shared" si="26"/>
        <v>57.25</v>
      </c>
      <c r="M316" s="350" t="str">
        <f t="shared" si="25"/>
        <v>C1</v>
      </c>
    </row>
    <row r="317" spans="1:13" ht="15.75">
      <c r="A317" s="356" t="s">
        <v>260</v>
      </c>
      <c r="B317" s="337">
        <v>6.5</v>
      </c>
      <c r="C317" s="337">
        <v>5</v>
      </c>
      <c r="D317" s="337">
        <v>4</v>
      </c>
      <c r="E317" s="337">
        <v>40</v>
      </c>
      <c r="F317" s="88">
        <v>55.5</v>
      </c>
      <c r="G317" s="88" t="str">
        <f t="shared" si="23"/>
        <v>C1</v>
      </c>
      <c r="H317" s="14">
        <v>8.5</v>
      </c>
      <c r="I317" s="214">
        <v>4</v>
      </c>
      <c r="J317" s="100">
        <v>4</v>
      </c>
      <c r="K317" s="17">
        <v>53.5</v>
      </c>
      <c r="L317" s="30">
        <f t="shared" si="26"/>
        <v>70</v>
      </c>
      <c r="M317" s="239" t="str">
        <f t="shared" si="25"/>
        <v>B2</v>
      </c>
    </row>
    <row r="318" spans="1:13" ht="15.75">
      <c r="A318" s="356" t="s">
        <v>416</v>
      </c>
      <c r="B318" s="337">
        <v>6.25</v>
      </c>
      <c r="C318" s="337">
        <v>5</v>
      </c>
      <c r="D318" s="337">
        <v>5</v>
      </c>
      <c r="E318" s="337">
        <v>27.5</v>
      </c>
      <c r="F318" s="88">
        <v>43.75</v>
      </c>
      <c r="G318" s="88" t="str">
        <f t="shared" si="23"/>
        <v>C2</v>
      </c>
      <c r="H318" s="14">
        <v>7</v>
      </c>
      <c r="I318" s="337">
        <v>4</v>
      </c>
      <c r="J318" s="337">
        <v>4</v>
      </c>
      <c r="K318" s="17">
        <v>51.5</v>
      </c>
      <c r="L318" s="30">
        <f t="shared" si="26"/>
        <v>66.5</v>
      </c>
      <c r="M318" s="350" t="str">
        <f t="shared" si="25"/>
        <v>B2</v>
      </c>
    </row>
    <row r="319" spans="1:13" ht="15.75">
      <c r="A319" s="356" t="s">
        <v>643</v>
      </c>
      <c r="B319" s="337"/>
      <c r="C319" s="337"/>
      <c r="D319" s="337"/>
      <c r="E319" s="173"/>
      <c r="F319" s="18">
        <v>39</v>
      </c>
      <c r="G319" s="337"/>
      <c r="H319" s="337"/>
      <c r="I319" s="337"/>
      <c r="J319" s="337"/>
      <c r="K319" s="337">
        <v>32.5</v>
      </c>
      <c r="L319" s="337"/>
      <c r="M319" s="346"/>
    </row>
    <row r="320" spans="1:13">
      <c r="A320" s="356" t="s">
        <v>661</v>
      </c>
      <c r="B320" s="337"/>
      <c r="C320" s="337"/>
      <c r="D320" s="337"/>
      <c r="E320" s="29"/>
      <c r="F320" s="337">
        <v>29.5</v>
      </c>
      <c r="G320" s="337"/>
      <c r="H320" s="337"/>
      <c r="I320" s="337"/>
      <c r="J320" s="337"/>
      <c r="K320" s="29">
        <v>30.5</v>
      </c>
      <c r="L320" s="337"/>
      <c r="M320" s="346"/>
    </row>
    <row r="321" spans="1:13">
      <c r="A321" s="356" t="s">
        <v>696</v>
      </c>
      <c r="B321" s="337"/>
      <c r="C321" s="337"/>
      <c r="D321" s="337"/>
      <c r="E321" s="337"/>
      <c r="F321" s="337">
        <v>22</v>
      </c>
      <c r="G321" s="337"/>
      <c r="H321" s="337"/>
      <c r="I321" s="337"/>
      <c r="J321" s="337"/>
      <c r="K321" s="337">
        <v>47</v>
      </c>
      <c r="L321" s="337"/>
      <c r="M321" s="346"/>
    </row>
    <row r="322" spans="1:13" ht="26.25">
      <c r="A322" s="357" t="s">
        <v>697</v>
      </c>
      <c r="B322" s="357"/>
      <c r="C322" s="358" t="s">
        <v>698</v>
      </c>
      <c r="D322" s="186">
        <f>(F314+F315+F316+F317+F318)</f>
        <v>261.25</v>
      </c>
      <c r="E322" s="186"/>
      <c r="F322" s="358" t="s">
        <v>699</v>
      </c>
      <c r="G322" s="186">
        <f>(D322/500)*100</f>
        <v>52.25</v>
      </c>
      <c r="H322" s="186"/>
      <c r="I322" s="187"/>
      <c r="J322" s="685" t="s">
        <v>700</v>
      </c>
      <c r="K322" s="686"/>
      <c r="L322" s="640" t="str">
        <f>IF(G322&gt;=91,"A1",IF(G322&gt;=81,"A2",IF(G322&gt;=71,"B1",IF(G322&gt;=61,"B2",IF(G322&gt;=51,"C1",IF(G322&gt;=41,"C2",IF(G322&gt;=33,"D","E")))))))</f>
        <v>C1</v>
      </c>
      <c r="M322" s="676" t="str">
        <f t="shared" ref="M322:M324" si="27">IF(K322&gt;=91,"A1",IF(K322&gt;=81,"A2",IF(K322&gt;=71,"B1",IF(K322&gt;=61,"B2",IF(K322&gt;=51,"C1",IF(K322&gt;=41,"C2",IF(K322&gt;=33,"D","E")))))))</f>
        <v>E</v>
      </c>
    </row>
    <row r="323" spans="1:13" ht="26.25">
      <c r="A323" s="188" t="s">
        <v>701</v>
      </c>
      <c r="B323" s="357"/>
      <c r="C323" s="358" t="s">
        <v>702</v>
      </c>
      <c r="D323" s="186">
        <f>(L314+L315+L316+L317+L318)</f>
        <v>319.5</v>
      </c>
      <c r="E323" s="186"/>
      <c r="F323" s="358" t="s">
        <v>703</v>
      </c>
      <c r="G323" s="189">
        <f>D323/500*100</f>
        <v>63.9</v>
      </c>
      <c r="H323" s="189"/>
      <c r="I323" s="190"/>
      <c r="J323" s="685" t="s">
        <v>704</v>
      </c>
      <c r="K323" s="686"/>
      <c r="L323" s="640" t="str">
        <f>IF(G323&gt;=91,"A1",IF(G323&gt;=81,"A2",IF(G323&gt;=71,"B1",IF(G323&gt;=61,"B2",IF(G323&gt;=51,"C1",IF(G323&gt;=41,"C2",IF(G323&gt;=33,"D","E")))))))</f>
        <v>B2</v>
      </c>
      <c r="M323" s="676" t="str">
        <f t="shared" si="27"/>
        <v>E</v>
      </c>
    </row>
    <row r="324" spans="1:13">
      <c r="A324" s="359" t="s">
        <v>705</v>
      </c>
      <c r="B324" s="359"/>
      <c r="C324" s="359">
        <f>(D322+D323)</f>
        <v>580.75</v>
      </c>
      <c r="D324" s="687"/>
      <c r="E324" s="688"/>
      <c r="F324" s="359" t="s">
        <v>706</v>
      </c>
      <c r="G324" s="359"/>
      <c r="H324" s="359"/>
      <c r="I324" s="359">
        <f>(C324/1000)*100</f>
        <v>58.074999999999996</v>
      </c>
      <c r="J324" s="359" t="s">
        <v>707</v>
      </c>
      <c r="K324" s="359"/>
      <c r="L324" s="687" t="str">
        <f>IF(I324&gt;=91,"A1",IF(I324&gt;=81,"A2",IF(I324&gt;=71,"B1",IF(I324&gt;=61,"B2",IF(I324&gt;=51,"C1",IF(I324&gt;=41,"C2",IF(I324&gt;=33,"D","E")))))))</f>
        <v>C1</v>
      </c>
      <c r="M324" s="688" t="str">
        <f t="shared" si="27"/>
        <v>E</v>
      </c>
    </row>
    <row r="325" spans="1:13">
      <c r="A325" s="689" t="s">
        <v>423</v>
      </c>
      <c r="B325" s="690"/>
      <c r="C325" s="690"/>
      <c r="D325" s="690"/>
      <c r="E325" s="690"/>
      <c r="F325" s="690"/>
      <c r="G325" s="690"/>
      <c r="H325" s="690"/>
      <c r="I325" s="690"/>
      <c r="J325" s="690"/>
      <c r="K325" s="690"/>
      <c r="L325" s="690"/>
      <c r="M325" s="691"/>
    </row>
    <row r="326" spans="1:13">
      <c r="A326" s="677" t="s">
        <v>424</v>
      </c>
      <c r="B326" s="678"/>
      <c r="C326" s="678"/>
      <c r="D326" s="678"/>
      <c r="E326" s="678"/>
      <c r="F326" s="678"/>
      <c r="G326" s="678"/>
      <c r="H326" s="678"/>
      <c r="I326" s="678"/>
      <c r="J326" s="678"/>
      <c r="K326" s="678"/>
      <c r="L326" s="678"/>
      <c r="M326" s="679"/>
    </row>
    <row r="327" spans="1:13">
      <c r="A327" s="677" t="s">
        <v>425</v>
      </c>
      <c r="B327" s="678"/>
      <c r="C327" s="678"/>
      <c r="D327" s="678"/>
      <c r="E327" s="680"/>
      <c r="F327" s="681" t="s">
        <v>426</v>
      </c>
      <c r="G327" s="678"/>
      <c r="H327" s="678"/>
      <c r="I327" s="678"/>
      <c r="J327" s="680"/>
      <c r="K327" s="681" t="s">
        <v>708</v>
      </c>
      <c r="L327" s="678"/>
      <c r="M327" s="679"/>
    </row>
    <row r="328" spans="1:13">
      <c r="A328" s="637" t="s">
        <v>763</v>
      </c>
      <c r="B328" s="638"/>
      <c r="C328" s="638"/>
      <c r="D328" s="638"/>
      <c r="E328" s="639"/>
      <c r="F328" s="640" t="s">
        <v>433</v>
      </c>
      <c r="G328" s="641"/>
      <c r="H328" s="641"/>
      <c r="I328" s="641"/>
      <c r="J328" s="676"/>
      <c r="K328" s="640" t="s">
        <v>433</v>
      </c>
      <c r="L328" s="641"/>
      <c r="M328" s="642"/>
    </row>
    <row r="329" spans="1:13">
      <c r="A329" s="677" t="s">
        <v>429</v>
      </c>
      <c r="B329" s="678"/>
      <c r="C329" s="678"/>
      <c r="D329" s="678"/>
      <c r="E329" s="678"/>
      <c r="F329" s="678"/>
      <c r="G329" s="678"/>
      <c r="H329" s="678"/>
      <c r="I329" s="678"/>
      <c r="J329" s="678"/>
      <c r="K329" s="678"/>
      <c r="L329" s="678"/>
      <c r="M329" s="679"/>
    </row>
    <row r="330" spans="1:13">
      <c r="A330" s="677" t="s">
        <v>425</v>
      </c>
      <c r="B330" s="678"/>
      <c r="C330" s="678"/>
      <c r="D330" s="678"/>
      <c r="E330" s="680"/>
      <c r="F330" s="681" t="s">
        <v>426</v>
      </c>
      <c r="G330" s="678"/>
      <c r="H330" s="678"/>
      <c r="I330" s="678"/>
      <c r="J330" s="680"/>
      <c r="K330" s="681" t="s">
        <v>708</v>
      </c>
      <c r="L330" s="678"/>
      <c r="M330" s="679"/>
    </row>
    <row r="331" spans="1:13">
      <c r="A331" s="682" t="s">
        <v>430</v>
      </c>
      <c r="B331" s="683"/>
      <c r="C331" s="683"/>
      <c r="D331" s="683"/>
      <c r="E331" s="684"/>
      <c r="F331" s="681" t="s">
        <v>433</v>
      </c>
      <c r="G331" s="678"/>
      <c r="H331" s="678"/>
      <c r="I331" s="678"/>
      <c r="J331" s="680"/>
      <c r="K331" s="681" t="s">
        <v>433</v>
      </c>
      <c r="L331" s="678"/>
      <c r="M331" s="679"/>
    </row>
    <row r="332" spans="1:13">
      <c r="A332" s="682" t="s">
        <v>431</v>
      </c>
      <c r="B332" s="683"/>
      <c r="C332" s="683"/>
      <c r="D332" s="683"/>
      <c r="E332" s="684"/>
      <c r="F332" s="707" t="s">
        <v>433</v>
      </c>
      <c r="G332" s="708"/>
      <c r="H332" s="708"/>
      <c r="I332" s="708"/>
      <c r="J332" s="709"/>
      <c r="K332" s="640" t="s">
        <v>433</v>
      </c>
      <c r="L332" s="641"/>
      <c r="M332" s="642"/>
    </row>
    <row r="333" spans="1:13">
      <c r="A333" s="637" t="s">
        <v>432</v>
      </c>
      <c r="B333" s="638"/>
      <c r="C333" s="638"/>
      <c r="D333" s="638"/>
      <c r="E333" s="639"/>
      <c r="F333" s="707" t="s">
        <v>433</v>
      </c>
      <c r="G333" s="708"/>
      <c r="H333" s="708"/>
      <c r="I333" s="708"/>
      <c r="J333" s="709"/>
      <c r="K333" s="640" t="s">
        <v>433</v>
      </c>
      <c r="L333" s="641"/>
      <c r="M333" s="642"/>
    </row>
    <row r="334" spans="1:13">
      <c r="A334" s="637" t="s">
        <v>434</v>
      </c>
      <c r="B334" s="638"/>
      <c r="C334" s="638"/>
      <c r="D334" s="638"/>
      <c r="E334" s="639"/>
      <c r="F334" s="707" t="s">
        <v>433</v>
      </c>
      <c r="G334" s="708"/>
      <c r="H334" s="708"/>
      <c r="I334" s="708"/>
      <c r="J334" s="709"/>
      <c r="K334" s="640" t="s">
        <v>433</v>
      </c>
      <c r="L334" s="641"/>
      <c r="M334" s="642"/>
    </row>
    <row r="335" spans="1:13">
      <c r="A335" s="677" t="s">
        <v>435</v>
      </c>
      <c r="B335" s="678"/>
      <c r="C335" s="678"/>
      <c r="D335" s="678"/>
      <c r="E335" s="678"/>
      <c r="F335" s="678"/>
      <c r="G335" s="678"/>
      <c r="H335" s="678"/>
      <c r="I335" s="678"/>
      <c r="J335" s="678"/>
      <c r="K335" s="678"/>
      <c r="L335" s="678"/>
      <c r="M335" s="679"/>
    </row>
    <row r="336" spans="1:13">
      <c r="A336" s="677" t="s">
        <v>425</v>
      </c>
      <c r="B336" s="678"/>
      <c r="C336" s="678"/>
      <c r="D336" s="678"/>
      <c r="E336" s="680"/>
      <c r="F336" s="681" t="s">
        <v>426</v>
      </c>
      <c r="G336" s="678"/>
      <c r="H336" s="678"/>
      <c r="I336" s="678"/>
      <c r="J336" s="680"/>
      <c r="K336" s="681" t="s">
        <v>708</v>
      </c>
      <c r="L336" s="678"/>
      <c r="M336" s="679"/>
    </row>
    <row r="337" spans="1:13">
      <c r="A337" s="637" t="s">
        <v>401</v>
      </c>
      <c r="B337" s="638"/>
      <c r="C337" s="638"/>
      <c r="D337" s="638"/>
      <c r="E337" s="638"/>
      <c r="F337" s="639"/>
      <c r="G337" s="640"/>
      <c r="H337" s="641"/>
      <c r="I337" s="641"/>
      <c r="J337" s="641"/>
      <c r="K337" s="641"/>
      <c r="L337" s="641"/>
      <c r="M337" s="642"/>
    </row>
    <row r="338" spans="1:13">
      <c r="A338" s="356" t="s">
        <v>709</v>
      </c>
      <c r="B338" s="640"/>
      <c r="C338" s="641"/>
      <c r="D338" s="641"/>
      <c r="E338" s="641"/>
      <c r="F338" s="641"/>
      <c r="G338" s="641"/>
      <c r="H338" s="641"/>
      <c r="I338" s="641"/>
      <c r="J338" s="641"/>
      <c r="K338" s="641"/>
      <c r="L338" s="641"/>
      <c r="M338" s="642"/>
    </row>
    <row r="339" spans="1:13">
      <c r="A339" s="356" t="s">
        <v>436</v>
      </c>
      <c r="B339" s="640"/>
      <c r="C339" s="641"/>
      <c r="D339" s="641"/>
      <c r="E339" s="641"/>
      <c r="F339" s="641"/>
      <c r="G339" s="641"/>
      <c r="H339" s="641"/>
      <c r="I339" s="641"/>
      <c r="J339" s="641"/>
      <c r="K339" s="641"/>
      <c r="L339" s="641"/>
      <c r="M339" s="642"/>
    </row>
    <row r="340" spans="1:13">
      <c r="A340" s="643" t="s">
        <v>710</v>
      </c>
      <c r="B340" s="644"/>
      <c r="C340" s="645"/>
      <c r="D340" s="652"/>
      <c r="E340" s="653"/>
      <c r="F340" s="653"/>
      <c r="G340" s="653"/>
      <c r="H340" s="653"/>
      <c r="I340" s="654"/>
      <c r="J340" s="661" t="s">
        <v>711</v>
      </c>
      <c r="K340" s="644"/>
      <c r="L340" s="644"/>
      <c r="M340" s="662"/>
    </row>
    <row r="341" spans="1:13">
      <c r="A341" s="646"/>
      <c r="B341" s="647"/>
      <c r="C341" s="648"/>
      <c r="D341" s="655"/>
      <c r="E341" s="656"/>
      <c r="F341" s="656"/>
      <c r="G341" s="656"/>
      <c r="H341" s="656"/>
      <c r="I341" s="657"/>
      <c r="J341" s="663"/>
      <c r="K341" s="647"/>
      <c r="L341" s="647"/>
      <c r="M341" s="664"/>
    </row>
    <row r="342" spans="1:13">
      <c r="A342" s="646"/>
      <c r="B342" s="647"/>
      <c r="C342" s="648"/>
      <c r="D342" s="655"/>
      <c r="E342" s="656"/>
      <c r="F342" s="656"/>
      <c r="G342" s="656"/>
      <c r="H342" s="656"/>
      <c r="I342" s="657"/>
      <c r="J342" s="663"/>
      <c r="K342" s="647"/>
      <c r="L342" s="647"/>
      <c r="M342" s="664"/>
    </row>
    <row r="343" spans="1:13">
      <c r="A343" s="649"/>
      <c r="B343" s="650"/>
      <c r="C343" s="651"/>
      <c r="D343" s="658"/>
      <c r="E343" s="659"/>
      <c r="F343" s="659"/>
      <c r="G343" s="659"/>
      <c r="H343" s="659"/>
      <c r="I343" s="660"/>
      <c r="J343" s="665"/>
      <c r="K343" s="650"/>
      <c r="L343" s="650"/>
      <c r="M343" s="666"/>
    </row>
    <row r="344" spans="1:13">
      <c r="A344" s="671" t="s">
        <v>437</v>
      </c>
      <c r="B344" s="672"/>
      <c r="C344" s="672"/>
      <c r="D344" s="672"/>
      <c r="E344" s="672"/>
      <c r="F344" s="672"/>
      <c r="G344" s="673"/>
      <c r="H344" s="674" t="s">
        <v>438</v>
      </c>
      <c r="I344" s="672"/>
      <c r="J344" s="672"/>
      <c r="K344" s="672"/>
      <c r="L344" s="672"/>
      <c r="M344" s="675"/>
    </row>
    <row r="345" spans="1:13">
      <c r="A345" s="341" t="s">
        <v>439</v>
      </c>
      <c r="B345" s="674" t="s">
        <v>254</v>
      </c>
      <c r="C345" s="673"/>
      <c r="D345" s="193" t="s">
        <v>439</v>
      </c>
      <c r="E345" s="338"/>
      <c r="F345" s="674" t="s">
        <v>254</v>
      </c>
      <c r="G345" s="673"/>
      <c r="H345" s="195"/>
      <c r="I345" s="195"/>
      <c r="J345" s="196" t="s">
        <v>440</v>
      </c>
      <c r="K345" s="195"/>
      <c r="L345" s="196" t="s">
        <v>254</v>
      </c>
      <c r="M345" s="197"/>
    </row>
    <row r="346" spans="1:13">
      <c r="A346" s="198" t="s">
        <v>441</v>
      </c>
      <c r="B346" s="669" t="s">
        <v>442</v>
      </c>
      <c r="C346" s="670"/>
      <c r="D346" s="669" t="s">
        <v>443</v>
      </c>
      <c r="E346" s="670"/>
      <c r="F346" s="669" t="s">
        <v>444</v>
      </c>
      <c r="G346" s="670"/>
      <c r="H346" s="195"/>
      <c r="I346" s="195"/>
      <c r="J346" s="669">
        <v>3</v>
      </c>
      <c r="K346" s="670"/>
      <c r="L346" s="338" t="s">
        <v>433</v>
      </c>
      <c r="M346" s="197"/>
    </row>
    <row r="347" spans="1:13">
      <c r="A347" s="198" t="s">
        <v>445</v>
      </c>
      <c r="B347" s="669" t="s">
        <v>446</v>
      </c>
      <c r="C347" s="670"/>
      <c r="D347" s="669" t="s">
        <v>447</v>
      </c>
      <c r="E347" s="670"/>
      <c r="F347" s="669" t="s">
        <v>448</v>
      </c>
      <c r="G347" s="670"/>
      <c r="H347" s="195"/>
      <c r="I347" s="195"/>
      <c r="J347" s="669">
        <v>2</v>
      </c>
      <c r="K347" s="670"/>
      <c r="L347" s="338" t="s">
        <v>428</v>
      </c>
      <c r="M347" s="197"/>
    </row>
    <row r="348" spans="1:13">
      <c r="A348" s="198" t="s">
        <v>449</v>
      </c>
      <c r="B348" s="669" t="s">
        <v>450</v>
      </c>
      <c r="C348" s="670"/>
      <c r="D348" s="669" t="s">
        <v>451</v>
      </c>
      <c r="E348" s="670"/>
      <c r="F348" s="669" t="s">
        <v>452</v>
      </c>
      <c r="G348" s="670"/>
      <c r="H348" s="195"/>
      <c r="I348" s="195"/>
      <c r="J348" s="669">
        <v>1</v>
      </c>
      <c r="K348" s="670"/>
      <c r="L348" s="338" t="s">
        <v>453</v>
      </c>
      <c r="M348" s="197"/>
    </row>
    <row r="349" spans="1:13" ht="15.75" thickBot="1">
      <c r="A349" s="199" t="s">
        <v>454</v>
      </c>
      <c r="B349" s="667" t="s">
        <v>455</v>
      </c>
      <c r="C349" s="668"/>
      <c r="D349" s="667" t="s">
        <v>456</v>
      </c>
      <c r="E349" s="668"/>
      <c r="F349" s="667" t="s">
        <v>457</v>
      </c>
      <c r="G349" s="668"/>
      <c r="H349" s="200"/>
      <c r="I349" s="200"/>
      <c r="J349" s="200"/>
      <c r="K349" s="200"/>
      <c r="L349" s="200"/>
      <c r="M349" s="201"/>
    </row>
    <row r="352" spans="1:13" ht="15.75" thickBot="1"/>
    <row r="353" spans="1:13" ht="15.75">
      <c r="A353" s="176"/>
      <c r="B353" s="703" t="s">
        <v>669</v>
      </c>
      <c r="C353" s="703"/>
      <c r="D353" s="703"/>
      <c r="E353" s="703"/>
      <c r="F353" s="703"/>
      <c r="G353" s="703"/>
      <c r="H353" s="703"/>
      <c r="I353" s="704"/>
      <c r="J353" s="705" t="s">
        <v>670</v>
      </c>
      <c r="K353" s="703"/>
      <c r="L353" s="703"/>
      <c r="M353" s="706"/>
    </row>
    <row r="354" spans="1:13" ht="21">
      <c r="A354" s="699" t="s">
        <v>671</v>
      </c>
      <c r="B354" s="700"/>
      <c r="C354" s="700"/>
      <c r="D354" s="700"/>
      <c r="E354" s="700"/>
      <c r="F354" s="700"/>
      <c r="G354" s="700"/>
      <c r="H354" s="700"/>
      <c r="I354" s="700"/>
      <c r="J354" s="700"/>
      <c r="K354" s="700"/>
      <c r="L354" s="700"/>
      <c r="M354" s="701"/>
    </row>
    <row r="355" spans="1:13" ht="21">
      <c r="A355" s="177"/>
      <c r="B355" s="678" t="s">
        <v>672</v>
      </c>
      <c r="C355" s="678"/>
      <c r="D355" s="678"/>
      <c r="E355" s="680"/>
      <c r="F355" s="178" t="s">
        <v>673</v>
      </c>
      <c r="G355" s="178"/>
      <c r="H355" s="681" t="s">
        <v>674</v>
      </c>
      <c r="I355" s="678"/>
      <c r="J355" s="680"/>
      <c r="K355" s="179" t="s">
        <v>675</v>
      </c>
      <c r="L355" s="357"/>
      <c r="M355" s="180"/>
    </row>
    <row r="356" spans="1:13">
      <c r="A356" s="677" t="s">
        <v>785</v>
      </c>
      <c r="B356" s="678"/>
      <c r="C356" s="678"/>
      <c r="D356" s="678"/>
      <c r="E356" s="678"/>
      <c r="F356" s="678"/>
      <c r="G356" s="678"/>
      <c r="H356" s="678"/>
      <c r="I356" s="678"/>
      <c r="J356" s="678"/>
      <c r="K356" s="678"/>
      <c r="L356" s="678"/>
      <c r="M356" s="679"/>
    </row>
    <row r="357" spans="1:13">
      <c r="A357" s="637" t="s">
        <v>677</v>
      </c>
      <c r="B357" s="638"/>
      <c r="C357" s="638"/>
      <c r="D357" s="638"/>
      <c r="E357" s="638"/>
      <c r="F357" s="638"/>
      <c r="G357" s="638"/>
      <c r="H357" s="638"/>
      <c r="I357" s="638"/>
      <c r="J357" s="638"/>
      <c r="K357" s="638"/>
      <c r="L357" s="638"/>
      <c r="M357" s="702"/>
    </row>
    <row r="358" spans="1:13">
      <c r="A358" s="682" t="s">
        <v>678</v>
      </c>
      <c r="B358" s="684"/>
      <c r="C358" s="697" t="s">
        <v>292</v>
      </c>
      <c r="D358" s="690"/>
      <c r="E358" s="690"/>
      <c r="F358" s="690"/>
      <c r="G358" s="698"/>
      <c r="H358" s="345" t="s">
        <v>679</v>
      </c>
      <c r="I358" s="181"/>
      <c r="J358" s="697">
        <v>8</v>
      </c>
      <c r="K358" s="690"/>
      <c r="L358" s="690"/>
      <c r="M358" s="691"/>
    </row>
    <row r="359" spans="1:13">
      <c r="A359" s="682" t="s">
        <v>680</v>
      </c>
      <c r="B359" s="684"/>
      <c r="C359" s="710" t="s">
        <v>242</v>
      </c>
      <c r="D359" s="711"/>
      <c r="E359" s="711"/>
      <c r="F359" s="711"/>
      <c r="G359" s="712"/>
      <c r="H359" s="345" t="s">
        <v>681</v>
      </c>
      <c r="I359" s="181"/>
      <c r="J359" s="697">
        <v>1518</v>
      </c>
      <c r="K359" s="690"/>
      <c r="L359" s="690"/>
      <c r="M359" s="691"/>
    </row>
    <row r="360" spans="1:13">
      <c r="A360" s="682" t="s">
        <v>682</v>
      </c>
      <c r="B360" s="684"/>
      <c r="C360" s="694" t="s">
        <v>736</v>
      </c>
      <c r="D360" s="695"/>
      <c r="E360" s="695"/>
      <c r="F360" s="695"/>
      <c r="G360" s="696"/>
      <c r="H360" s="345" t="s">
        <v>683</v>
      </c>
      <c r="I360" s="181"/>
      <c r="J360" s="697">
        <v>9419108738</v>
      </c>
      <c r="K360" s="690"/>
      <c r="L360" s="690"/>
      <c r="M360" s="691"/>
    </row>
    <row r="361" spans="1:13">
      <c r="A361" s="682" t="s">
        <v>684</v>
      </c>
      <c r="B361" s="684"/>
      <c r="C361" s="697" t="s">
        <v>58</v>
      </c>
      <c r="D361" s="690"/>
      <c r="E361" s="690"/>
      <c r="F361" s="690"/>
      <c r="G361" s="691"/>
      <c r="H361" s="637" t="s">
        <v>412</v>
      </c>
      <c r="I361" s="639"/>
      <c r="J361" s="697" t="s">
        <v>59</v>
      </c>
      <c r="K361" s="690"/>
      <c r="L361" s="690"/>
      <c r="M361" s="691"/>
    </row>
    <row r="362" spans="1:13">
      <c r="A362" s="677" t="s">
        <v>685</v>
      </c>
      <c r="B362" s="678"/>
      <c r="C362" s="678"/>
      <c r="D362" s="678"/>
      <c r="E362" s="678"/>
      <c r="F362" s="678"/>
      <c r="G362" s="678"/>
      <c r="H362" s="678"/>
      <c r="I362" s="678"/>
      <c r="J362" s="678"/>
      <c r="K362" s="678"/>
      <c r="L362" s="678"/>
      <c r="M362" s="679"/>
    </row>
    <row r="363" spans="1:13">
      <c r="A363" s="692" t="s">
        <v>686</v>
      </c>
      <c r="B363" s="681" t="s">
        <v>687</v>
      </c>
      <c r="C363" s="678"/>
      <c r="D363" s="678"/>
      <c r="E363" s="678"/>
      <c r="F363" s="678"/>
      <c r="G363" s="680"/>
      <c r="H363" s="681" t="s">
        <v>688</v>
      </c>
      <c r="I363" s="678"/>
      <c r="J363" s="678"/>
      <c r="K363" s="678"/>
      <c r="L363" s="678"/>
      <c r="M363" s="679"/>
    </row>
    <row r="364" spans="1:13" ht="30">
      <c r="A364" s="693"/>
      <c r="B364" s="105" t="s">
        <v>689</v>
      </c>
      <c r="C364" s="105" t="s">
        <v>690</v>
      </c>
      <c r="D364" s="105" t="s">
        <v>691</v>
      </c>
      <c r="E364" s="105" t="s">
        <v>692</v>
      </c>
      <c r="F364" s="105">
        <v>100</v>
      </c>
      <c r="G364" s="104" t="s">
        <v>232</v>
      </c>
      <c r="H364" s="105" t="s">
        <v>693</v>
      </c>
      <c r="I364" s="105" t="s">
        <v>690</v>
      </c>
      <c r="J364" s="105" t="s">
        <v>691</v>
      </c>
      <c r="K364" s="105" t="s">
        <v>694</v>
      </c>
      <c r="L364" s="105">
        <v>100</v>
      </c>
      <c r="M364" s="182" t="s">
        <v>232</v>
      </c>
    </row>
    <row r="365" spans="1:13">
      <c r="A365" s="356" t="s">
        <v>256</v>
      </c>
      <c r="B365" s="91">
        <v>8.25</v>
      </c>
      <c r="C365" s="337">
        <v>5</v>
      </c>
      <c r="D365" s="337">
        <v>5</v>
      </c>
      <c r="E365" s="91">
        <v>67.5</v>
      </c>
      <c r="F365" s="89">
        <f t="shared" ref="F365" si="28">SUM(A365:E365)</f>
        <v>85.75</v>
      </c>
      <c r="G365" s="89" t="str">
        <f t="shared" ref="G365:G369" si="29">IF(F365&gt;=91,"A1",IF(F365&gt;=81,"A2",IF(F365&gt;=71,"B1",IF(F365&gt;=61,"B2",IF(F365&gt;=51,"C1",IF(F365&gt;=41,"C2",IF(F365&gt;=33,"D","E")))))))</f>
        <v>A2</v>
      </c>
      <c r="H365" s="337">
        <v>7.25</v>
      </c>
      <c r="I365" s="337">
        <v>5</v>
      </c>
      <c r="J365" s="337">
        <v>5</v>
      </c>
      <c r="K365" s="170">
        <v>65.5</v>
      </c>
      <c r="L365" s="170">
        <f t="shared" ref="L365" si="30">SUM(H365:K365)</f>
        <v>82.75</v>
      </c>
      <c r="M365" s="360" t="str">
        <f t="shared" ref="M365:M369" si="31">IF(L365&gt;=91,"A1",IF(L365&gt;=81,"A2",IF(L365&gt;=71,"B1",IF(L365&gt;=61,"B2",IF(L365&gt;=51,"C1",IF(L365&gt;=41,"C2",IF(L365&gt;=33,"D","E")))))))</f>
        <v>A2</v>
      </c>
    </row>
    <row r="366" spans="1:13" ht="15.75">
      <c r="A366" s="356" t="s">
        <v>258</v>
      </c>
      <c r="B366" s="14">
        <v>7.75</v>
      </c>
      <c r="C366" s="337">
        <v>4</v>
      </c>
      <c r="D366" s="337">
        <v>4</v>
      </c>
      <c r="E366" s="337">
        <v>71.5</v>
      </c>
      <c r="F366" s="88">
        <v>87.25</v>
      </c>
      <c r="G366" s="88" t="str">
        <f t="shared" si="29"/>
        <v>A2</v>
      </c>
      <c r="H366" s="337">
        <v>8.5</v>
      </c>
      <c r="I366" s="337">
        <v>5</v>
      </c>
      <c r="J366" s="337">
        <v>5</v>
      </c>
      <c r="K366" s="337">
        <v>71</v>
      </c>
      <c r="L366" s="30">
        <f t="shared" ref="L366:L369" si="32">SUM(H366:K366)</f>
        <v>89.5</v>
      </c>
      <c r="M366" s="351" t="str">
        <f t="shared" si="31"/>
        <v>A2</v>
      </c>
    </row>
    <row r="367" spans="1:13">
      <c r="A367" s="356" t="s">
        <v>695</v>
      </c>
      <c r="B367" s="337">
        <v>8.5</v>
      </c>
      <c r="C367" s="337">
        <v>5</v>
      </c>
      <c r="D367" s="337">
        <v>4</v>
      </c>
      <c r="E367" s="337">
        <v>50.5</v>
      </c>
      <c r="F367" s="88">
        <v>68</v>
      </c>
      <c r="G367" s="88" t="str">
        <f t="shared" si="29"/>
        <v>B2</v>
      </c>
      <c r="H367" s="337">
        <v>6.5</v>
      </c>
      <c r="I367" s="337">
        <v>5</v>
      </c>
      <c r="J367" s="337">
        <v>4</v>
      </c>
      <c r="K367" s="337">
        <v>61.5</v>
      </c>
      <c r="L367" s="30">
        <f t="shared" si="32"/>
        <v>77</v>
      </c>
      <c r="M367" s="350" t="str">
        <f t="shared" si="31"/>
        <v>B1</v>
      </c>
    </row>
    <row r="368" spans="1:13" ht="15.75">
      <c r="A368" s="356" t="s">
        <v>260</v>
      </c>
      <c r="B368" s="337">
        <v>8.25</v>
      </c>
      <c r="C368" s="337">
        <v>5</v>
      </c>
      <c r="D368" s="337">
        <v>5</v>
      </c>
      <c r="E368" s="337">
        <v>70.5</v>
      </c>
      <c r="F368" s="88">
        <v>88.75</v>
      </c>
      <c r="G368" s="88" t="str">
        <f t="shared" si="29"/>
        <v>A2</v>
      </c>
      <c r="H368" s="14">
        <v>9.5</v>
      </c>
      <c r="I368" s="214">
        <v>5</v>
      </c>
      <c r="J368" s="100">
        <v>4</v>
      </c>
      <c r="K368" s="337">
        <v>69</v>
      </c>
      <c r="L368" s="30">
        <f t="shared" si="32"/>
        <v>87.5</v>
      </c>
      <c r="M368" s="239" t="str">
        <f t="shared" si="31"/>
        <v>A2</v>
      </c>
    </row>
    <row r="369" spans="1:13" ht="15.75">
      <c r="A369" s="356" t="s">
        <v>416</v>
      </c>
      <c r="B369" s="337">
        <v>7.25</v>
      </c>
      <c r="C369" s="337">
        <v>5</v>
      </c>
      <c r="D369" s="337">
        <v>5</v>
      </c>
      <c r="E369" s="337">
        <v>58.5</v>
      </c>
      <c r="F369" s="88">
        <v>75.75</v>
      </c>
      <c r="G369" s="88" t="str">
        <f t="shared" si="29"/>
        <v>B1</v>
      </c>
      <c r="H369" s="14">
        <v>7.75</v>
      </c>
      <c r="I369" s="337">
        <v>4.5</v>
      </c>
      <c r="J369" s="337">
        <v>5</v>
      </c>
      <c r="K369" s="337">
        <v>71.5</v>
      </c>
      <c r="L369" s="30">
        <f t="shared" si="32"/>
        <v>88.75</v>
      </c>
      <c r="M369" s="350" t="str">
        <f t="shared" si="31"/>
        <v>A2</v>
      </c>
    </row>
    <row r="370" spans="1:13" ht="15.75">
      <c r="A370" s="356" t="s">
        <v>643</v>
      </c>
      <c r="B370" s="337"/>
      <c r="C370" s="337"/>
      <c r="D370" s="337"/>
      <c r="E370" s="173"/>
      <c r="F370" s="18">
        <v>48.5</v>
      </c>
      <c r="G370" s="337"/>
      <c r="H370" s="337"/>
      <c r="I370" s="337"/>
      <c r="J370" s="337"/>
      <c r="K370" s="337"/>
      <c r="L370" s="337">
        <v>48.5</v>
      </c>
      <c r="M370" s="346"/>
    </row>
    <row r="371" spans="1:13">
      <c r="A371" s="356" t="s">
        <v>661</v>
      </c>
      <c r="B371" s="337"/>
      <c r="C371" s="337"/>
      <c r="D371" s="337"/>
      <c r="E371" s="29"/>
      <c r="F371" s="337">
        <v>42</v>
      </c>
      <c r="G371" s="337"/>
      <c r="H371" s="337"/>
      <c r="I371" s="337"/>
      <c r="J371" s="337"/>
      <c r="K371" s="29"/>
      <c r="L371" s="337">
        <v>49</v>
      </c>
      <c r="M371" s="346"/>
    </row>
    <row r="372" spans="1:13">
      <c r="A372" s="356" t="s">
        <v>696</v>
      </c>
      <c r="B372" s="337"/>
      <c r="C372" s="337"/>
      <c r="D372" s="337"/>
      <c r="E372" s="337"/>
      <c r="F372" s="337">
        <v>37.5</v>
      </c>
      <c r="G372" s="337"/>
      <c r="H372" s="337"/>
      <c r="I372" s="337"/>
      <c r="J372" s="337"/>
      <c r="K372" s="337"/>
      <c r="L372" s="337">
        <v>38</v>
      </c>
      <c r="M372" s="346"/>
    </row>
    <row r="373" spans="1:13" ht="26.25">
      <c r="A373" s="357" t="s">
        <v>697</v>
      </c>
      <c r="B373" s="357"/>
      <c r="C373" s="358" t="s">
        <v>698</v>
      </c>
      <c r="D373" s="186">
        <f>(F365+F366+F367+F368+F369)</f>
        <v>405.5</v>
      </c>
      <c r="E373" s="186"/>
      <c r="F373" s="358" t="s">
        <v>699</v>
      </c>
      <c r="G373" s="186">
        <f>(D373/500)*100</f>
        <v>81.100000000000009</v>
      </c>
      <c r="H373" s="186"/>
      <c r="I373" s="187"/>
      <c r="J373" s="685" t="s">
        <v>700</v>
      </c>
      <c r="K373" s="686"/>
      <c r="L373" s="640" t="str">
        <f>IF(G373&gt;=91,"A1",IF(G373&gt;=81,"A2",IF(G373&gt;=71,"B1",IF(G373&gt;=61,"B2",IF(G373&gt;=51,"C1",IF(G373&gt;=41,"C2",IF(G373&gt;=33,"D","E")))))))</f>
        <v>A2</v>
      </c>
      <c r="M373" s="676" t="str">
        <f t="shared" ref="M373:M375" si="33">IF(K373&gt;=91,"A1",IF(K373&gt;=81,"A2",IF(K373&gt;=71,"B1",IF(K373&gt;=61,"B2",IF(K373&gt;=51,"C1",IF(K373&gt;=41,"C2",IF(K373&gt;=33,"D","E")))))))</f>
        <v>E</v>
      </c>
    </row>
    <row r="374" spans="1:13" ht="26.25">
      <c r="A374" s="188" t="s">
        <v>701</v>
      </c>
      <c r="B374" s="357"/>
      <c r="C374" s="358" t="s">
        <v>702</v>
      </c>
      <c r="D374" s="186">
        <f>(L365+L366+L367+L368+L369)</f>
        <v>425.5</v>
      </c>
      <c r="E374" s="186"/>
      <c r="F374" s="358" t="s">
        <v>703</v>
      </c>
      <c r="G374" s="189">
        <f>D374/500*100</f>
        <v>85.1</v>
      </c>
      <c r="H374" s="189"/>
      <c r="I374" s="190"/>
      <c r="J374" s="685" t="s">
        <v>704</v>
      </c>
      <c r="K374" s="686"/>
      <c r="L374" s="640" t="str">
        <f>IF(G374&gt;=91,"A1",IF(G374&gt;=81,"A2",IF(G374&gt;=71,"B1",IF(G374&gt;=61,"B2",IF(G374&gt;=51,"C1",IF(G374&gt;=41,"C2",IF(G374&gt;=33,"D","E")))))))</f>
        <v>A2</v>
      </c>
      <c r="M374" s="676" t="str">
        <f t="shared" si="33"/>
        <v>E</v>
      </c>
    </row>
    <row r="375" spans="1:13">
      <c r="A375" s="359" t="s">
        <v>705</v>
      </c>
      <c r="B375" s="359"/>
      <c r="C375" s="359">
        <f>(D373+D374)</f>
        <v>831</v>
      </c>
      <c r="D375" s="687"/>
      <c r="E375" s="688"/>
      <c r="F375" s="359" t="s">
        <v>706</v>
      </c>
      <c r="G375" s="359"/>
      <c r="H375" s="359"/>
      <c r="I375" s="359">
        <f>(C375/1000)*100</f>
        <v>83.1</v>
      </c>
      <c r="J375" s="359" t="s">
        <v>707</v>
      </c>
      <c r="K375" s="359"/>
      <c r="L375" s="687" t="str">
        <f>IF(I375&gt;=91,"A1",IF(I375&gt;=81,"A2",IF(I375&gt;=71,"B1",IF(I375&gt;=61,"B2",IF(I375&gt;=51,"C1",IF(I375&gt;=41,"C2",IF(I375&gt;=33,"D","E")))))))</f>
        <v>A2</v>
      </c>
      <c r="M375" s="688" t="str">
        <f t="shared" si="33"/>
        <v>E</v>
      </c>
    </row>
    <row r="376" spans="1:13">
      <c r="A376" s="689" t="s">
        <v>423</v>
      </c>
      <c r="B376" s="690"/>
      <c r="C376" s="690"/>
      <c r="D376" s="690"/>
      <c r="E376" s="690"/>
      <c r="F376" s="690"/>
      <c r="G376" s="690"/>
      <c r="H376" s="690"/>
      <c r="I376" s="690"/>
      <c r="J376" s="690"/>
      <c r="K376" s="690"/>
      <c r="L376" s="690"/>
      <c r="M376" s="691"/>
    </row>
    <row r="377" spans="1:13">
      <c r="A377" s="677" t="s">
        <v>424</v>
      </c>
      <c r="B377" s="678"/>
      <c r="C377" s="678"/>
      <c r="D377" s="678"/>
      <c r="E377" s="678"/>
      <c r="F377" s="678"/>
      <c r="G377" s="678"/>
      <c r="H377" s="678"/>
      <c r="I377" s="678"/>
      <c r="J377" s="678"/>
      <c r="K377" s="678"/>
      <c r="L377" s="678"/>
      <c r="M377" s="679"/>
    </row>
    <row r="378" spans="1:13">
      <c r="A378" s="677" t="s">
        <v>425</v>
      </c>
      <c r="B378" s="678"/>
      <c r="C378" s="678"/>
      <c r="D378" s="678"/>
      <c r="E378" s="680"/>
      <c r="F378" s="681" t="s">
        <v>426</v>
      </c>
      <c r="G378" s="678"/>
      <c r="H378" s="678"/>
      <c r="I378" s="678"/>
      <c r="J378" s="680"/>
      <c r="K378" s="681" t="s">
        <v>708</v>
      </c>
      <c r="L378" s="678"/>
      <c r="M378" s="679"/>
    </row>
    <row r="379" spans="1:13">
      <c r="A379" s="637" t="s">
        <v>764</v>
      </c>
      <c r="B379" s="638"/>
      <c r="C379" s="638"/>
      <c r="D379" s="638"/>
      <c r="E379" s="639"/>
      <c r="F379" s="640" t="s">
        <v>433</v>
      </c>
      <c r="G379" s="641"/>
      <c r="H379" s="641"/>
      <c r="I379" s="641"/>
      <c r="J379" s="676"/>
      <c r="K379" s="640" t="s">
        <v>433</v>
      </c>
      <c r="L379" s="641"/>
      <c r="M379" s="642"/>
    </row>
    <row r="380" spans="1:13">
      <c r="A380" s="677" t="s">
        <v>429</v>
      </c>
      <c r="B380" s="678"/>
      <c r="C380" s="678"/>
      <c r="D380" s="678"/>
      <c r="E380" s="678"/>
      <c r="F380" s="678"/>
      <c r="G380" s="678"/>
      <c r="H380" s="678"/>
      <c r="I380" s="678"/>
      <c r="J380" s="678"/>
      <c r="K380" s="678"/>
      <c r="L380" s="678"/>
      <c r="M380" s="679"/>
    </row>
    <row r="381" spans="1:13">
      <c r="A381" s="677" t="s">
        <v>425</v>
      </c>
      <c r="B381" s="678"/>
      <c r="C381" s="678"/>
      <c r="D381" s="678"/>
      <c r="E381" s="680"/>
      <c r="F381" s="681" t="s">
        <v>426</v>
      </c>
      <c r="G381" s="678"/>
      <c r="H381" s="678"/>
      <c r="I381" s="678"/>
      <c r="J381" s="680"/>
      <c r="K381" s="681" t="s">
        <v>708</v>
      </c>
      <c r="L381" s="678"/>
      <c r="M381" s="679"/>
    </row>
    <row r="382" spans="1:13">
      <c r="A382" s="682" t="s">
        <v>430</v>
      </c>
      <c r="B382" s="683"/>
      <c r="C382" s="683"/>
      <c r="D382" s="683"/>
      <c r="E382" s="684"/>
      <c r="F382" s="681" t="s">
        <v>428</v>
      </c>
      <c r="G382" s="678"/>
      <c r="H382" s="678"/>
      <c r="I382" s="678"/>
      <c r="J382" s="680"/>
      <c r="K382" s="681" t="s">
        <v>428</v>
      </c>
      <c r="L382" s="678"/>
      <c r="M382" s="679"/>
    </row>
    <row r="383" spans="1:13">
      <c r="A383" s="682" t="s">
        <v>431</v>
      </c>
      <c r="B383" s="683"/>
      <c r="C383" s="683"/>
      <c r="D383" s="683"/>
      <c r="E383" s="684"/>
      <c r="F383" s="707" t="s">
        <v>428</v>
      </c>
      <c r="G383" s="708"/>
      <c r="H383" s="708"/>
      <c r="I383" s="708"/>
      <c r="J383" s="709"/>
      <c r="K383" s="640" t="s">
        <v>433</v>
      </c>
      <c r="L383" s="641"/>
      <c r="M383" s="642"/>
    </row>
    <row r="384" spans="1:13">
      <c r="A384" s="637" t="s">
        <v>432</v>
      </c>
      <c r="B384" s="638"/>
      <c r="C384" s="638"/>
      <c r="D384" s="638"/>
      <c r="E384" s="639"/>
      <c r="F384" s="707" t="s">
        <v>433</v>
      </c>
      <c r="G384" s="708"/>
      <c r="H384" s="708"/>
      <c r="I384" s="708"/>
      <c r="J384" s="709"/>
      <c r="K384" s="640" t="s">
        <v>433</v>
      </c>
      <c r="L384" s="641"/>
      <c r="M384" s="642"/>
    </row>
    <row r="385" spans="1:13">
      <c r="A385" s="637" t="s">
        <v>434</v>
      </c>
      <c r="B385" s="638"/>
      <c r="C385" s="638"/>
      <c r="D385" s="638"/>
      <c r="E385" s="639"/>
      <c r="F385" s="707" t="s">
        <v>433</v>
      </c>
      <c r="G385" s="708"/>
      <c r="H385" s="708"/>
      <c r="I385" s="708"/>
      <c r="J385" s="709"/>
      <c r="K385" s="640" t="s">
        <v>433</v>
      </c>
      <c r="L385" s="641"/>
      <c r="M385" s="642"/>
    </row>
    <row r="386" spans="1:13">
      <c r="A386" s="677" t="s">
        <v>435</v>
      </c>
      <c r="B386" s="678"/>
      <c r="C386" s="678"/>
      <c r="D386" s="678"/>
      <c r="E386" s="678"/>
      <c r="F386" s="678"/>
      <c r="G386" s="678"/>
      <c r="H386" s="678"/>
      <c r="I386" s="678"/>
      <c r="J386" s="678"/>
      <c r="K386" s="678"/>
      <c r="L386" s="678"/>
      <c r="M386" s="679"/>
    </row>
    <row r="387" spans="1:13">
      <c r="A387" s="677" t="s">
        <v>425</v>
      </c>
      <c r="B387" s="678"/>
      <c r="C387" s="678"/>
      <c r="D387" s="678"/>
      <c r="E387" s="680"/>
      <c r="F387" s="681" t="s">
        <v>426</v>
      </c>
      <c r="G387" s="678"/>
      <c r="H387" s="678"/>
      <c r="I387" s="678"/>
      <c r="J387" s="680"/>
      <c r="K387" s="681" t="s">
        <v>708</v>
      </c>
      <c r="L387" s="678"/>
      <c r="M387" s="679"/>
    </row>
    <row r="388" spans="1:13">
      <c r="A388" s="637" t="s">
        <v>401</v>
      </c>
      <c r="B388" s="638"/>
      <c r="C388" s="638"/>
      <c r="D388" s="638"/>
      <c r="E388" s="638"/>
      <c r="F388" s="639"/>
      <c r="G388" s="640"/>
      <c r="H388" s="641"/>
      <c r="I388" s="641"/>
      <c r="J388" s="641"/>
      <c r="K388" s="641"/>
      <c r="L388" s="641"/>
      <c r="M388" s="642"/>
    </row>
    <row r="389" spans="1:13">
      <c r="A389" s="356" t="s">
        <v>709</v>
      </c>
      <c r="B389" s="640"/>
      <c r="C389" s="641"/>
      <c r="D389" s="641"/>
      <c r="E389" s="641"/>
      <c r="F389" s="641"/>
      <c r="G389" s="641"/>
      <c r="H389" s="641"/>
      <c r="I389" s="641"/>
      <c r="J389" s="641"/>
      <c r="K389" s="641"/>
      <c r="L389" s="641"/>
      <c r="M389" s="642"/>
    </row>
    <row r="390" spans="1:13">
      <c r="A390" s="356" t="s">
        <v>436</v>
      </c>
      <c r="B390" s="640"/>
      <c r="C390" s="641"/>
      <c r="D390" s="641"/>
      <c r="E390" s="641"/>
      <c r="F390" s="641"/>
      <c r="G390" s="641"/>
      <c r="H390" s="641"/>
      <c r="I390" s="641"/>
      <c r="J390" s="641"/>
      <c r="K390" s="641"/>
      <c r="L390" s="641"/>
      <c r="M390" s="642"/>
    </row>
    <row r="391" spans="1:13">
      <c r="A391" s="643" t="s">
        <v>710</v>
      </c>
      <c r="B391" s="644"/>
      <c r="C391" s="645"/>
      <c r="D391" s="652"/>
      <c r="E391" s="653"/>
      <c r="F391" s="653"/>
      <c r="G391" s="653"/>
      <c r="H391" s="653"/>
      <c r="I391" s="654"/>
      <c r="J391" s="661" t="s">
        <v>711</v>
      </c>
      <c r="K391" s="644"/>
      <c r="L391" s="644"/>
      <c r="M391" s="662"/>
    </row>
    <row r="392" spans="1:13">
      <c r="A392" s="646"/>
      <c r="B392" s="647"/>
      <c r="C392" s="648"/>
      <c r="D392" s="655"/>
      <c r="E392" s="656"/>
      <c r="F392" s="656"/>
      <c r="G392" s="656"/>
      <c r="H392" s="656"/>
      <c r="I392" s="657"/>
      <c r="J392" s="663"/>
      <c r="K392" s="647"/>
      <c r="L392" s="647"/>
      <c r="M392" s="664"/>
    </row>
    <row r="393" spans="1:13">
      <c r="A393" s="646"/>
      <c r="B393" s="647"/>
      <c r="C393" s="648"/>
      <c r="D393" s="655"/>
      <c r="E393" s="656"/>
      <c r="F393" s="656"/>
      <c r="G393" s="656"/>
      <c r="H393" s="656"/>
      <c r="I393" s="657"/>
      <c r="J393" s="663"/>
      <c r="K393" s="647"/>
      <c r="L393" s="647"/>
      <c r="M393" s="664"/>
    </row>
    <row r="394" spans="1:13">
      <c r="A394" s="649"/>
      <c r="B394" s="650"/>
      <c r="C394" s="651"/>
      <c r="D394" s="658"/>
      <c r="E394" s="659"/>
      <c r="F394" s="659"/>
      <c r="G394" s="659"/>
      <c r="H394" s="659"/>
      <c r="I394" s="660"/>
      <c r="J394" s="665"/>
      <c r="K394" s="650"/>
      <c r="L394" s="650"/>
      <c r="M394" s="666"/>
    </row>
    <row r="395" spans="1:13">
      <c r="A395" s="671" t="s">
        <v>437</v>
      </c>
      <c r="B395" s="672"/>
      <c r="C395" s="672"/>
      <c r="D395" s="672"/>
      <c r="E395" s="672"/>
      <c r="F395" s="672"/>
      <c r="G395" s="673"/>
      <c r="H395" s="674" t="s">
        <v>438</v>
      </c>
      <c r="I395" s="672"/>
      <c r="J395" s="672"/>
      <c r="K395" s="672"/>
      <c r="L395" s="672"/>
      <c r="M395" s="675"/>
    </row>
    <row r="396" spans="1:13">
      <c r="A396" s="341" t="s">
        <v>439</v>
      </c>
      <c r="B396" s="674" t="s">
        <v>254</v>
      </c>
      <c r="C396" s="673"/>
      <c r="D396" s="193" t="s">
        <v>439</v>
      </c>
      <c r="E396" s="338"/>
      <c r="F396" s="674" t="s">
        <v>254</v>
      </c>
      <c r="G396" s="673"/>
      <c r="H396" s="195"/>
      <c r="I396" s="195"/>
      <c r="J396" s="196" t="s">
        <v>440</v>
      </c>
      <c r="K396" s="195"/>
      <c r="L396" s="196" t="s">
        <v>254</v>
      </c>
      <c r="M396" s="197"/>
    </row>
    <row r="397" spans="1:13">
      <c r="A397" s="198" t="s">
        <v>441</v>
      </c>
      <c r="B397" s="669" t="s">
        <v>442</v>
      </c>
      <c r="C397" s="670"/>
      <c r="D397" s="669" t="s">
        <v>443</v>
      </c>
      <c r="E397" s="670"/>
      <c r="F397" s="669" t="s">
        <v>444</v>
      </c>
      <c r="G397" s="670"/>
      <c r="H397" s="195"/>
      <c r="I397" s="195"/>
      <c r="J397" s="669">
        <v>3</v>
      </c>
      <c r="K397" s="670"/>
      <c r="L397" s="338" t="s">
        <v>433</v>
      </c>
      <c r="M397" s="197"/>
    </row>
    <row r="398" spans="1:13">
      <c r="A398" s="198" t="s">
        <v>445</v>
      </c>
      <c r="B398" s="669" t="s">
        <v>446</v>
      </c>
      <c r="C398" s="670"/>
      <c r="D398" s="669" t="s">
        <v>447</v>
      </c>
      <c r="E398" s="670"/>
      <c r="F398" s="669" t="s">
        <v>448</v>
      </c>
      <c r="G398" s="670"/>
      <c r="H398" s="195"/>
      <c r="I398" s="195"/>
      <c r="J398" s="669">
        <v>2</v>
      </c>
      <c r="K398" s="670"/>
      <c r="L398" s="338" t="s">
        <v>428</v>
      </c>
      <c r="M398" s="197"/>
    </row>
    <row r="399" spans="1:13">
      <c r="A399" s="198" t="s">
        <v>449</v>
      </c>
      <c r="B399" s="669" t="s">
        <v>450</v>
      </c>
      <c r="C399" s="670"/>
      <c r="D399" s="669" t="s">
        <v>451</v>
      </c>
      <c r="E399" s="670"/>
      <c r="F399" s="669" t="s">
        <v>452</v>
      </c>
      <c r="G399" s="670"/>
      <c r="H399" s="195"/>
      <c r="I399" s="195"/>
      <c r="J399" s="669">
        <v>1</v>
      </c>
      <c r="K399" s="670"/>
      <c r="L399" s="338" t="s">
        <v>453</v>
      </c>
      <c r="M399" s="197"/>
    </row>
    <row r="400" spans="1:13" ht="15.75" thickBot="1">
      <c r="A400" s="199" t="s">
        <v>454</v>
      </c>
      <c r="B400" s="667" t="s">
        <v>455</v>
      </c>
      <c r="C400" s="668"/>
      <c r="D400" s="667" t="s">
        <v>456</v>
      </c>
      <c r="E400" s="668"/>
      <c r="F400" s="667" t="s">
        <v>457</v>
      </c>
      <c r="G400" s="668"/>
      <c r="H400" s="200"/>
      <c r="I400" s="200"/>
      <c r="J400" s="200"/>
      <c r="K400" s="200"/>
      <c r="L400" s="200"/>
      <c r="M400" s="201"/>
    </row>
    <row r="403" spans="1:13" ht="15.75" thickBot="1"/>
    <row r="404" spans="1:13" ht="15.75">
      <c r="A404" s="176"/>
      <c r="B404" s="703" t="s">
        <v>669</v>
      </c>
      <c r="C404" s="703"/>
      <c r="D404" s="703"/>
      <c r="E404" s="703"/>
      <c r="F404" s="703"/>
      <c r="G404" s="703"/>
      <c r="H404" s="703"/>
      <c r="I404" s="704"/>
      <c r="J404" s="705" t="s">
        <v>670</v>
      </c>
      <c r="K404" s="703"/>
      <c r="L404" s="703"/>
      <c r="M404" s="706"/>
    </row>
    <row r="405" spans="1:13" ht="21">
      <c r="A405" s="699" t="s">
        <v>671</v>
      </c>
      <c r="B405" s="700"/>
      <c r="C405" s="700"/>
      <c r="D405" s="700"/>
      <c r="E405" s="700"/>
      <c r="F405" s="700"/>
      <c r="G405" s="700"/>
      <c r="H405" s="700"/>
      <c r="I405" s="700"/>
      <c r="J405" s="700"/>
      <c r="K405" s="700"/>
      <c r="L405" s="700"/>
      <c r="M405" s="701"/>
    </row>
    <row r="406" spans="1:13" ht="21">
      <c r="A406" s="177"/>
      <c r="B406" s="678" t="s">
        <v>672</v>
      </c>
      <c r="C406" s="678"/>
      <c r="D406" s="678"/>
      <c r="E406" s="680"/>
      <c r="F406" s="178" t="s">
        <v>673</v>
      </c>
      <c r="G406" s="178"/>
      <c r="H406" s="681" t="s">
        <v>674</v>
      </c>
      <c r="I406" s="678"/>
      <c r="J406" s="680"/>
      <c r="K406" s="179" t="s">
        <v>675</v>
      </c>
      <c r="L406" s="357"/>
      <c r="M406" s="180"/>
    </row>
    <row r="407" spans="1:13">
      <c r="A407" s="677" t="s">
        <v>785</v>
      </c>
      <c r="B407" s="678"/>
      <c r="C407" s="678"/>
      <c r="D407" s="678"/>
      <c r="E407" s="678"/>
      <c r="F407" s="678"/>
      <c r="G407" s="678"/>
      <c r="H407" s="678"/>
      <c r="I407" s="678"/>
      <c r="J407" s="678"/>
      <c r="K407" s="678"/>
      <c r="L407" s="678"/>
      <c r="M407" s="679"/>
    </row>
    <row r="408" spans="1:13">
      <c r="A408" s="637" t="s">
        <v>677</v>
      </c>
      <c r="B408" s="638"/>
      <c r="C408" s="638"/>
      <c r="D408" s="638"/>
      <c r="E408" s="638"/>
      <c r="F408" s="638"/>
      <c r="G408" s="638"/>
      <c r="H408" s="638"/>
      <c r="I408" s="638"/>
      <c r="J408" s="638"/>
      <c r="K408" s="638"/>
      <c r="L408" s="638"/>
      <c r="M408" s="702"/>
    </row>
    <row r="409" spans="1:13">
      <c r="A409" s="682" t="s">
        <v>678</v>
      </c>
      <c r="B409" s="684"/>
      <c r="C409" s="697" t="s">
        <v>296</v>
      </c>
      <c r="D409" s="690"/>
      <c r="E409" s="690"/>
      <c r="F409" s="690"/>
      <c r="G409" s="698"/>
      <c r="H409" s="345" t="s">
        <v>679</v>
      </c>
      <c r="I409" s="181"/>
      <c r="J409" s="697">
        <v>9</v>
      </c>
      <c r="K409" s="690"/>
      <c r="L409" s="690"/>
      <c r="M409" s="691"/>
    </row>
    <row r="410" spans="1:13">
      <c r="A410" s="682" t="s">
        <v>680</v>
      </c>
      <c r="B410" s="684"/>
      <c r="C410" s="710" t="s">
        <v>242</v>
      </c>
      <c r="D410" s="711"/>
      <c r="E410" s="711"/>
      <c r="F410" s="711"/>
      <c r="G410" s="712"/>
      <c r="H410" s="345" t="s">
        <v>681</v>
      </c>
      <c r="I410" s="181"/>
      <c r="J410" s="697">
        <v>1279</v>
      </c>
      <c r="K410" s="690"/>
      <c r="L410" s="690"/>
      <c r="M410" s="691"/>
    </row>
    <row r="411" spans="1:13">
      <c r="A411" s="682" t="s">
        <v>682</v>
      </c>
      <c r="B411" s="684"/>
      <c r="C411" s="694" t="s">
        <v>737</v>
      </c>
      <c r="D411" s="695"/>
      <c r="E411" s="695"/>
      <c r="F411" s="695"/>
      <c r="G411" s="696"/>
      <c r="H411" s="345" t="s">
        <v>683</v>
      </c>
      <c r="I411" s="181"/>
      <c r="J411" s="697">
        <v>9622306098</v>
      </c>
      <c r="K411" s="690"/>
      <c r="L411" s="690"/>
      <c r="M411" s="691"/>
    </row>
    <row r="412" spans="1:13">
      <c r="A412" s="682" t="s">
        <v>684</v>
      </c>
      <c r="B412" s="684"/>
      <c r="C412" s="697" t="s">
        <v>63</v>
      </c>
      <c r="D412" s="690"/>
      <c r="E412" s="690"/>
      <c r="F412" s="690"/>
      <c r="G412" s="691"/>
      <c r="H412" s="637" t="s">
        <v>412</v>
      </c>
      <c r="I412" s="639"/>
      <c r="J412" s="781" t="s">
        <v>64</v>
      </c>
      <c r="K412" s="782"/>
      <c r="L412" s="782"/>
      <c r="M412" s="783"/>
    </row>
    <row r="413" spans="1:13">
      <c r="A413" s="677" t="s">
        <v>685</v>
      </c>
      <c r="B413" s="678"/>
      <c r="C413" s="678"/>
      <c r="D413" s="678"/>
      <c r="E413" s="678"/>
      <c r="F413" s="678"/>
      <c r="G413" s="678"/>
      <c r="H413" s="678"/>
      <c r="I413" s="678"/>
      <c r="J413" s="678"/>
      <c r="K413" s="678"/>
      <c r="L413" s="678"/>
      <c r="M413" s="679"/>
    </row>
    <row r="414" spans="1:13">
      <c r="A414" s="692" t="s">
        <v>686</v>
      </c>
      <c r="B414" s="681" t="s">
        <v>687</v>
      </c>
      <c r="C414" s="678"/>
      <c r="D414" s="678"/>
      <c r="E414" s="678"/>
      <c r="F414" s="678"/>
      <c r="G414" s="680"/>
      <c r="H414" s="681" t="s">
        <v>688</v>
      </c>
      <c r="I414" s="678"/>
      <c r="J414" s="678"/>
      <c r="K414" s="678"/>
      <c r="L414" s="678"/>
      <c r="M414" s="679"/>
    </row>
    <row r="415" spans="1:13" ht="30">
      <c r="A415" s="693"/>
      <c r="B415" s="105" t="s">
        <v>689</v>
      </c>
      <c r="C415" s="105" t="s">
        <v>690</v>
      </c>
      <c r="D415" s="105" t="s">
        <v>691</v>
      </c>
      <c r="E415" s="105" t="s">
        <v>692</v>
      </c>
      <c r="F415" s="105">
        <v>100</v>
      </c>
      <c r="G415" s="104" t="s">
        <v>232</v>
      </c>
      <c r="H415" s="105" t="s">
        <v>693</v>
      </c>
      <c r="I415" s="105" t="s">
        <v>690</v>
      </c>
      <c r="J415" s="105" t="s">
        <v>691</v>
      </c>
      <c r="K415" s="105" t="s">
        <v>694</v>
      </c>
      <c r="L415" s="105">
        <v>100</v>
      </c>
      <c r="M415" s="182" t="s">
        <v>232</v>
      </c>
    </row>
    <row r="416" spans="1:13" ht="15.75">
      <c r="A416" s="356" t="s">
        <v>256</v>
      </c>
      <c r="B416" s="14">
        <v>9.75</v>
      </c>
      <c r="C416" s="14">
        <v>5</v>
      </c>
      <c r="D416" s="14">
        <v>5</v>
      </c>
      <c r="E416" s="14">
        <v>58</v>
      </c>
      <c r="F416" s="14">
        <v>77.75</v>
      </c>
      <c r="G416" s="14" t="s">
        <v>450</v>
      </c>
      <c r="H416" s="337">
        <v>9.25</v>
      </c>
      <c r="I416" s="337">
        <v>5</v>
      </c>
      <c r="J416" s="337">
        <v>5</v>
      </c>
      <c r="K416" s="172">
        <v>64.5</v>
      </c>
      <c r="L416" s="30">
        <v>83.75</v>
      </c>
      <c r="M416" s="346" t="s">
        <v>446</v>
      </c>
    </row>
    <row r="417" spans="1:19" ht="15.75">
      <c r="A417" s="356" t="s">
        <v>258</v>
      </c>
      <c r="B417" s="14">
        <v>7.75</v>
      </c>
      <c r="C417" s="14">
        <v>4</v>
      </c>
      <c r="D417" s="14">
        <v>4</v>
      </c>
      <c r="E417" s="14">
        <v>52.5</v>
      </c>
      <c r="F417" s="14">
        <v>68.25</v>
      </c>
      <c r="G417" s="14" t="s">
        <v>455</v>
      </c>
      <c r="H417" s="337">
        <v>8.5</v>
      </c>
      <c r="I417" s="337">
        <v>5</v>
      </c>
      <c r="J417" s="337">
        <v>5</v>
      </c>
      <c r="K417" s="337">
        <v>66</v>
      </c>
      <c r="L417" s="30">
        <v>84.5</v>
      </c>
      <c r="M417" s="346" t="s">
        <v>446</v>
      </c>
    </row>
    <row r="418" spans="1:19">
      <c r="A418" s="356" t="s">
        <v>695</v>
      </c>
      <c r="B418" s="337">
        <v>9.25</v>
      </c>
      <c r="C418" s="337">
        <v>5</v>
      </c>
      <c r="D418" s="337">
        <v>5</v>
      </c>
      <c r="E418" s="337">
        <v>70</v>
      </c>
      <c r="F418" s="88">
        <v>89.25</v>
      </c>
      <c r="G418" s="88" t="str">
        <f t="shared" ref="G418" si="34">IF(F418&gt;=91,"A1",IF(F418&gt;=81,"A2",IF(F418&gt;=71,"B1",IF(F418&gt;=61,"B2",IF(F418&gt;=51,"C1",IF(F418&gt;=41,"C2",IF(F418&gt;=33,"D","E")))))))</f>
        <v>A2</v>
      </c>
      <c r="H418" s="337">
        <v>8.25</v>
      </c>
      <c r="I418" s="337">
        <v>5</v>
      </c>
      <c r="J418" s="337">
        <v>5</v>
      </c>
      <c r="K418" s="337">
        <v>74</v>
      </c>
      <c r="L418" s="30">
        <f t="shared" ref="L418" si="35">SUM(H418:K418)</f>
        <v>92.25</v>
      </c>
      <c r="M418" s="350" t="str">
        <f t="shared" ref="M418" si="36">IF(L418&gt;=91,"A1",IF(L418&gt;=81,"A2",IF(L418&gt;=71,"B1",IF(L418&gt;=61,"B2",IF(L418&gt;=51,"C1",IF(L418&gt;=41,"C2",IF(L418&gt;=33,"D","E")))))))</f>
        <v>A1</v>
      </c>
    </row>
    <row r="419" spans="1:19" ht="15.75">
      <c r="A419" s="356" t="s">
        <v>260</v>
      </c>
      <c r="B419" s="14">
        <v>9.25</v>
      </c>
      <c r="C419" s="14">
        <v>5</v>
      </c>
      <c r="D419" s="14">
        <v>5</v>
      </c>
      <c r="E419" s="14">
        <v>64.5</v>
      </c>
      <c r="F419" s="14">
        <v>83.75</v>
      </c>
      <c r="G419" s="14" t="s">
        <v>446</v>
      </c>
      <c r="H419" s="14">
        <v>9.5</v>
      </c>
      <c r="I419" s="172">
        <v>4.5</v>
      </c>
      <c r="J419" s="172">
        <v>4.5</v>
      </c>
      <c r="K419" s="17">
        <v>65</v>
      </c>
      <c r="L419" s="350">
        <v>83.5</v>
      </c>
      <c r="M419" s="346" t="s">
        <v>446</v>
      </c>
    </row>
    <row r="420" spans="1:19" ht="15.75">
      <c r="A420" s="356" t="s">
        <v>416</v>
      </c>
      <c r="B420" s="337">
        <v>9.75</v>
      </c>
      <c r="C420" s="337">
        <v>5</v>
      </c>
      <c r="D420" s="337">
        <v>5</v>
      </c>
      <c r="E420" s="337">
        <v>62.5</v>
      </c>
      <c r="F420" s="88">
        <v>82.25</v>
      </c>
      <c r="G420" s="88" t="str">
        <f t="shared" ref="G420" si="37">IF(F420&gt;=91,"A1",IF(F420&gt;=81,"A2",IF(F420&gt;=71,"B1",IF(F420&gt;=61,"B2",IF(F420&gt;=51,"C1",IF(F420&gt;=41,"C2",IF(F420&gt;=33,"D","E")))))))</f>
        <v>A2</v>
      </c>
      <c r="H420" s="14">
        <v>9.5</v>
      </c>
      <c r="I420" s="337">
        <v>5</v>
      </c>
      <c r="J420" s="337">
        <v>5</v>
      </c>
      <c r="K420" s="337">
        <v>77</v>
      </c>
      <c r="L420" s="30">
        <f t="shared" ref="L420" si="38">SUM(H420:K420)</f>
        <v>96.5</v>
      </c>
      <c r="M420" s="350" t="str">
        <f t="shared" ref="M420" si="39">IF(L420&gt;=91,"A1",IF(L420&gt;=81,"A2",IF(L420&gt;=71,"B1",IF(L420&gt;=61,"B2",IF(L420&gt;=51,"C1",IF(L420&gt;=41,"C2",IF(L420&gt;=33,"D","E")))))))</f>
        <v>A1</v>
      </c>
    </row>
    <row r="421" spans="1:19" ht="15.75">
      <c r="A421" s="356" t="s">
        <v>643</v>
      </c>
      <c r="B421" s="14"/>
      <c r="C421" s="14"/>
      <c r="D421" s="14"/>
      <c r="E421" s="14"/>
      <c r="F421" s="14">
        <v>48.5</v>
      </c>
      <c r="G421" s="14"/>
      <c r="H421" s="337"/>
      <c r="I421" s="337"/>
      <c r="J421" s="337"/>
      <c r="K421" s="337"/>
      <c r="L421" s="337">
        <v>44</v>
      </c>
      <c r="M421" s="346"/>
    </row>
    <row r="422" spans="1:19" ht="15.75">
      <c r="A422" s="356" t="s">
        <v>661</v>
      </c>
      <c r="B422" s="14"/>
      <c r="C422" s="14"/>
      <c r="D422" s="14"/>
      <c r="E422" s="14"/>
      <c r="F422" s="14">
        <v>45</v>
      </c>
      <c r="G422" s="14"/>
      <c r="H422" s="337"/>
      <c r="I422" s="337"/>
      <c r="J422" s="337"/>
      <c r="K422" s="29"/>
      <c r="L422" s="337">
        <v>46</v>
      </c>
      <c r="M422" s="346"/>
    </row>
    <row r="423" spans="1:19" ht="15.75">
      <c r="A423" s="356" t="s">
        <v>696</v>
      </c>
      <c r="B423" s="14"/>
      <c r="C423" s="14"/>
      <c r="D423" s="14"/>
      <c r="E423" s="14"/>
      <c r="F423" s="14">
        <v>44.5</v>
      </c>
      <c r="G423" s="14"/>
      <c r="H423" s="337"/>
      <c r="I423" s="337"/>
      <c r="J423" s="337"/>
      <c r="K423" s="337"/>
      <c r="L423" s="337">
        <v>49</v>
      </c>
      <c r="M423" s="346"/>
      <c r="S423" t="s">
        <v>715</v>
      </c>
    </row>
    <row r="424" spans="1:19" ht="26.25">
      <c r="A424" s="357" t="s">
        <v>697</v>
      </c>
      <c r="B424" s="357"/>
      <c r="C424" s="358" t="s">
        <v>698</v>
      </c>
      <c r="D424" s="186">
        <f>(F416+F417+F418+F419+F420)</f>
        <v>401.25</v>
      </c>
      <c r="E424" s="186"/>
      <c r="F424" s="358" t="s">
        <v>699</v>
      </c>
      <c r="G424" s="186">
        <f>(D424/500)*100</f>
        <v>80.25</v>
      </c>
      <c r="H424" s="186"/>
      <c r="I424" s="187"/>
      <c r="J424" s="685" t="s">
        <v>700</v>
      </c>
      <c r="K424" s="686"/>
      <c r="L424" s="640" t="str">
        <f>IF(G424&gt;=91,"A1",IF(G424&gt;=81,"A2",IF(G424&gt;=71,"B1",IF(G424&gt;=61,"B2",IF(G424&gt;=51,"C1",IF(G424&gt;=41,"C2",IF(G424&gt;=33,"D","E")))))))</f>
        <v>B1</v>
      </c>
      <c r="M424" s="676" t="str">
        <f t="shared" ref="M424:M426" si="40">IF(K424&gt;=91,"A1",IF(K424&gt;=81,"A2",IF(K424&gt;=71,"B1",IF(K424&gt;=61,"B2",IF(K424&gt;=51,"C1",IF(K424&gt;=41,"C2",IF(K424&gt;=33,"D","E")))))))</f>
        <v>E</v>
      </c>
    </row>
    <row r="425" spans="1:19" ht="26.25">
      <c r="A425" s="188" t="s">
        <v>701</v>
      </c>
      <c r="B425" s="357"/>
      <c r="C425" s="358" t="s">
        <v>702</v>
      </c>
      <c r="D425" s="186">
        <f>(L416+L417+L418+L419+L420)</f>
        <v>440.5</v>
      </c>
      <c r="E425" s="186"/>
      <c r="F425" s="358" t="s">
        <v>703</v>
      </c>
      <c r="G425" s="189">
        <f>D425/500*100</f>
        <v>88.1</v>
      </c>
      <c r="H425" s="189"/>
      <c r="I425" s="190"/>
      <c r="J425" s="685" t="s">
        <v>704</v>
      </c>
      <c r="K425" s="686"/>
      <c r="L425" s="640" t="str">
        <f>IF(G425&gt;=91,"A1",IF(G425&gt;=81,"A2",IF(G425&gt;=71,"B1",IF(G425&gt;=61,"B2",IF(G425&gt;=51,"C1",IF(G425&gt;=41,"C2",IF(G425&gt;=33,"D","E")))))))</f>
        <v>A2</v>
      </c>
      <c r="M425" s="676" t="str">
        <f t="shared" si="40"/>
        <v>E</v>
      </c>
    </row>
    <row r="426" spans="1:19">
      <c r="A426" s="359" t="s">
        <v>705</v>
      </c>
      <c r="B426" s="359"/>
      <c r="C426" s="359">
        <f>(D424+D425)</f>
        <v>841.75</v>
      </c>
      <c r="D426" s="687"/>
      <c r="E426" s="688"/>
      <c r="F426" s="359" t="s">
        <v>706</v>
      </c>
      <c r="G426" s="359"/>
      <c r="H426" s="359"/>
      <c r="I426" s="359">
        <f>(C426/1000)*100</f>
        <v>84.174999999999997</v>
      </c>
      <c r="J426" s="359" t="s">
        <v>707</v>
      </c>
      <c r="K426" s="359"/>
      <c r="L426" s="687" t="str">
        <f>IF(I426&gt;=91,"A1",IF(I426&gt;=81,"A2",IF(I426&gt;=71,"B1",IF(I426&gt;=61,"B2",IF(I426&gt;=51,"C1",IF(I426&gt;=41,"C2",IF(I426&gt;=33,"D","E")))))))</f>
        <v>A2</v>
      </c>
      <c r="M426" s="688" t="str">
        <f t="shared" si="40"/>
        <v>E</v>
      </c>
    </row>
    <row r="427" spans="1:19">
      <c r="A427" s="689" t="s">
        <v>423</v>
      </c>
      <c r="B427" s="690"/>
      <c r="C427" s="690"/>
      <c r="D427" s="690"/>
      <c r="E427" s="690"/>
      <c r="F427" s="690"/>
      <c r="G427" s="690"/>
      <c r="H427" s="690"/>
      <c r="I427" s="690"/>
      <c r="J427" s="690"/>
      <c r="K427" s="690"/>
      <c r="L427" s="690"/>
      <c r="M427" s="691"/>
    </row>
    <row r="428" spans="1:19">
      <c r="A428" s="677" t="s">
        <v>424</v>
      </c>
      <c r="B428" s="678"/>
      <c r="C428" s="678"/>
      <c r="D428" s="678"/>
      <c r="E428" s="678"/>
      <c r="F428" s="678"/>
      <c r="G428" s="678"/>
      <c r="H428" s="678"/>
      <c r="I428" s="678"/>
      <c r="J428" s="678"/>
      <c r="K428" s="678"/>
      <c r="L428" s="678"/>
      <c r="M428" s="679"/>
    </row>
    <row r="429" spans="1:19">
      <c r="A429" s="677" t="s">
        <v>425</v>
      </c>
      <c r="B429" s="678"/>
      <c r="C429" s="678"/>
      <c r="D429" s="678"/>
      <c r="E429" s="680"/>
      <c r="F429" s="681" t="s">
        <v>426</v>
      </c>
      <c r="G429" s="678"/>
      <c r="H429" s="678"/>
      <c r="I429" s="678"/>
      <c r="J429" s="680"/>
      <c r="K429" s="681" t="s">
        <v>708</v>
      </c>
      <c r="L429" s="678"/>
      <c r="M429" s="679"/>
    </row>
    <row r="430" spans="1:19">
      <c r="A430" s="637" t="s">
        <v>764</v>
      </c>
      <c r="B430" s="638"/>
      <c r="C430" s="638"/>
      <c r="D430" s="638"/>
      <c r="E430" s="639"/>
      <c r="F430" s="640" t="s">
        <v>433</v>
      </c>
      <c r="G430" s="641"/>
      <c r="H430" s="641"/>
      <c r="I430" s="641"/>
      <c r="J430" s="676"/>
      <c r="K430" s="640" t="s">
        <v>433</v>
      </c>
      <c r="L430" s="641"/>
      <c r="M430" s="642"/>
    </row>
    <row r="431" spans="1:19">
      <c r="A431" s="677" t="s">
        <v>429</v>
      </c>
      <c r="B431" s="678"/>
      <c r="C431" s="678"/>
      <c r="D431" s="678"/>
      <c r="E431" s="678"/>
      <c r="F431" s="678"/>
      <c r="G431" s="678"/>
      <c r="H431" s="678"/>
      <c r="I431" s="678"/>
      <c r="J431" s="678"/>
      <c r="K431" s="678"/>
      <c r="L431" s="678"/>
      <c r="M431" s="679"/>
    </row>
    <row r="432" spans="1:19">
      <c r="A432" s="677" t="s">
        <v>425</v>
      </c>
      <c r="B432" s="678"/>
      <c r="C432" s="678"/>
      <c r="D432" s="678"/>
      <c r="E432" s="680"/>
      <c r="F432" s="681" t="s">
        <v>426</v>
      </c>
      <c r="G432" s="678"/>
      <c r="H432" s="678"/>
      <c r="I432" s="678"/>
      <c r="J432" s="680"/>
      <c r="K432" s="681" t="s">
        <v>708</v>
      </c>
      <c r="L432" s="678"/>
      <c r="M432" s="679"/>
    </row>
    <row r="433" spans="1:13">
      <c r="A433" s="682" t="s">
        <v>430</v>
      </c>
      <c r="B433" s="683"/>
      <c r="C433" s="683"/>
      <c r="D433" s="683"/>
      <c r="E433" s="684"/>
      <c r="F433" s="681" t="s">
        <v>433</v>
      </c>
      <c r="G433" s="678"/>
      <c r="H433" s="678"/>
      <c r="I433" s="678"/>
      <c r="J433" s="680"/>
      <c r="K433" s="681" t="s">
        <v>433</v>
      </c>
      <c r="L433" s="678"/>
      <c r="M433" s="679"/>
    </row>
    <row r="434" spans="1:13">
      <c r="A434" s="682" t="s">
        <v>431</v>
      </c>
      <c r="B434" s="683"/>
      <c r="C434" s="683"/>
      <c r="D434" s="683"/>
      <c r="E434" s="684"/>
      <c r="F434" s="707" t="s">
        <v>433</v>
      </c>
      <c r="G434" s="708"/>
      <c r="H434" s="708"/>
      <c r="I434" s="708"/>
      <c r="J434" s="709"/>
      <c r="K434" s="640" t="s">
        <v>433</v>
      </c>
      <c r="L434" s="641"/>
      <c r="M434" s="642"/>
    </row>
    <row r="435" spans="1:13">
      <c r="A435" s="637" t="s">
        <v>432</v>
      </c>
      <c r="B435" s="638"/>
      <c r="C435" s="638"/>
      <c r="D435" s="638"/>
      <c r="E435" s="639"/>
      <c r="F435" s="707" t="s">
        <v>433</v>
      </c>
      <c r="G435" s="708"/>
      <c r="H435" s="708"/>
      <c r="I435" s="708"/>
      <c r="J435" s="709"/>
      <c r="K435" s="640" t="s">
        <v>428</v>
      </c>
      <c r="L435" s="641"/>
      <c r="M435" s="642"/>
    </row>
    <row r="436" spans="1:13">
      <c r="A436" s="637" t="s">
        <v>434</v>
      </c>
      <c r="B436" s="638"/>
      <c r="C436" s="638"/>
      <c r="D436" s="638"/>
      <c r="E436" s="639"/>
      <c r="F436" s="707" t="s">
        <v>433</v>
      </c>
      <c r="G436" s="708"/>
      <c r="H436" s="708"/>
      <c r="I436" s="708"/>
      <c r="J436" s="709"/>
      <c r="K436" s="640" t="s">
        <v>433</v>
      </c>
      <c r="L436" s="641"/>
      <c r="M436" s="642"/>
    </row>
    <row r="437" spans="1:13">
      <c r="A437" s="677" t="s">
        <v>435</v>
      </c>
      <c r="B437" s="678"/>
      <c r="C437" s="678"/>
      <c r="D437" s="678"/>
      <c r="E437" s="678"/>
      <c r="F437" s="678"/>
      <c r="G437" s="678"/>
      <c r="H437" s="678"/>
      <c r="I437" s="678"/>
      <c r="J437" s="678"/>
      <c r="K437" s="678"/>
      <c r="L437" s="678"/>
      <c r="M437" s="679"/>
    </row>
    <row r="438" spans="1:13">
      <c r="A438" s="677" t="s">
        <v>425</v>
      </c>
      <c r="B438" s="678"/>
      <c r="C438" s="678"/>
      <c r="D438" s="678"/>
      <c r="E438" s="680"/>
      <c r="F438" s="681" t="s">
        <v>426</v>
      </c>
      <c r="G438" s="678"/>
      <c r="H438" s="678"/>
      <c r="I438" s="678"/>
      <c r="J438" s="680"/>
      <c r="K438" s="681" t="s">
        <v>708</v>
      </c>
      <c r="L438" s="678"/>
      <c r="M438" s="679"/>
    </row>
    <row r="439" spans="1:13">
      <c r="A439" s="637" t="s">
        <v>401</v>
      </c>
      <c r="B439" s="638"/>
      <c r="C439" s="638"/>
      <c r="D439" s="638"/>
      <c r="E439" s="638"/>
      <c r="F439" s="639"/>
      <c r="G439" s="640"/>
      <c r="H439" s="641"/>
      <c r="I439" s="641"/>
      <c r="J439" s="641"/>
      <c r="K439" s="641"/>
      <c r="L439" s="641"/>
      <c r="M439" s="642"/>
    </row>
    <row r="440" spans="1:13">
      <c r="A440" s="356" t="s">
        <v>709</v>
      </c>
      <c r="B440" s="640"/>
      <c r="C440" s="641"/>
      <c r="D440" s="641"/>
      <c r="E440" s="641"/>
      <c r="F440" s="641"/>
      <c r="G440" s="641"/>
      <c r="H440" s="641"/>
      <c r="I440" s="641"/>
      <c r="J440" s="641"/>
      <c r="K440" s="641"/>
      <c r="L440" s="641"/>
      <c r="M440" s="642"/>
    </row>
    <row r="441" spans="1:13">
      <c r="A441" s="356" t="s">
        <v>436</v>
      </c>
      <c r="B441" s="640"/>
      <c r="C441" s="641"/>
      <c r="D441" s="641"/>
      <c r="E441" s="641"/>
      <c r="F441" s="641"/>
      <c r="G441" s="641"/>
      <c r="H441" s="641"/>
      <c r="I441" s="641"/>
      <c r="J441" s="641"/>
      <c r="K441" s="641"/>
      <c r="L441" s="641"/>
      <c r="M441" s="642"/>
    </row>
    <row r="442" spans="1:13">
      <c r="A442" s="643" t="s">
        <v>710</v>
      </c>
      <c r="B442" s="644"/>
      <c r="C442" s="645"/>
      <c r="D442" s="652"/>
      <c r="E442" s="653"/>
      <c r="F442" s="653"/>
      <c r="G442" s="653"/>
      <c r="H442" s="653"/>
      <c r="I442" s="654"/>
      <c r="J442" s="661" t="s">
        <v>711</v>
      </c>
      <c r="K442" s="644"/>
      <c r="L442" s="644"/>
      <c r="M442" s="662"/>
    </row>
    <row r="443" spans="1:13">
      <c r="A443" s="646"/>
      <c r="B443" s="647"/>
      <c r="C443" s="648"/>
      <c r="D443" s="655"/>
      <c r="E443" s="656"/>
      <c r="F443" s="656"/>
      <c r="G443" s="656"/>
      <c r="H443" s="656"/>
      <c r="I443" s="657"/>
      <c r="J443" s="663"/>
      <c r="K443" s="647"/>
      <c r="L443" s="647"/>
      <c r="M443" s="664"/>
    </row>
    <row r="444" spans="1:13">
      <c r="A444" s="646"/>
      <c r="B444" s="647"/>
      <c r="C444" s="648"/>
      <c r="D444" s="655"/>
      <c r="E444" s="656"/>
      <c r="F444" s="656"/>
      <c r="G444" s="656"/>
      <c r="H444" s="656"/>
      <c r="I444" s="657"/>
      <c r="J444" s="663"/>
      <c r="K444" s="647"/>
      <c r="L444" s="647"/>
      <c r="M444" s="664"/>
    </row>
    <row r="445" spans="1:13">
      <c r="A445" s="649"/>
      <c r="B445" s="650"/>
      <c r="C445" s="651"/>
      <c r="D445" s="658"/>
      <c r="E445" s="659"/>
      <c r="F445" s="659"/>
      <c r="G445" s="659"/>
      <c r="H445" s="659"/>
      <c r="I445" s="660"/>
      <c r="J445" s="665"/>
      <c r="K445" s="650"/>
      <c r="L445" s="650"/>
      <c r="M445" s="666"/>
    </row>
    <row r="446" spans="1:13">
      <c r="A446" s="671" t="s">
        <v>437</v>
      </c>
      <c r="B446" s="672"/>
      <c r="C446" s="672"/>
      <c r="D446" s="672"/>
      <c r="E446" s="672"/>
      <c r="F446" s="672"/>
      <c r="G446" s="673"/>
      <c r="H446" s="674" t="s">
        <v>438</v>
      </c>
      <c r="I446" s="672"/>
      <c r="J446" s="672"/>
      <c r="K446" s="672"/>
      <c r="L446" s="672"/>
      <c r="M446" s="675"/>
    </row>
    <row r="447" spans="1:13">
      <c r="A447" s="341" t="s">
        <v>439</v>
      </c>
      <c r="B447" s="674" t="s">
        <v>254</v>
      </c>
      <c r="C447" s="673"/>
      <c r="D447" s="193" t="s">
        <v>439</v>
      </c>
      <c r="E447" s="338"/>
      <c r="F447" s="674" t="s">
        <v>254</v>
      </c>
      <c r="G447" s="673"/>
      <c r="H447" s="195"/>
      <c r="I447" s="195"/>
      <c r="J447" s="196" t="s">
        <v>440</v>
      </c>
      <c r="K447" s="195"/>
      <c r="L447" s="196" t="s">
        <v>254</v>
      </c>
      <c r="M447" s="197"/>
    </row>
    <row r="448" spans="1:13">
      <c r="A448" s="198" t="s">
        <v>441</v>
      </c>
      <c r="B448" s="669" t="s">
        <v>442</v>
      </c>
      <c r="C448" s="670"/>
      <c r="D448" s="669" t="s">
        <v>443</v>
      </c>
      <c r="E448" s="670"/>
      <c r="F448" s="669" t="s">
        <v>444</v>
      </c>
      <c r="G448" s="670"/>
      <c r="H448" s="195"/>
      <c r="I448" s="195"/>
      <c r="J448" s="669">
        <v>3</v>
      </c>
      <c r="K448" s="670"/>
      <c r="L448" s="338" t="s">
        <v>433</v>
      </c>
      <c r="M448" s="197"/>
    </row>
    <row r="449" spans="1:13">
      <c r="A449" s="198" t="s">
        <v>445</v>
      </c>
      <c r="B449" s="669" t="s">
        <v>446</v>
      </c>
      <c r="C449" s="670"/>
      <c r="D449" s="669" t="s">
        <v>447</v>
      </c>
      <c r="E449" s="670"/>
      <c r="F449" s="669" t="s">
        <v>448</v>
      </c>
      <c r="G449" s="670"/>
      <c r="H449" s="195"/>
      <c r="I449" s="195"/>
      <c r="J449" s="669">
        <v>2</v>
      </c>
      <c r="K449" s="670"/>
      <c r="L449" s="338" t="s">
        <v>428</v>
      </c>
      <c r="M449" s="197"/>
    </row>
    <row r="450" spans="1:13">
      <c r="A450" s="198" t="s">
        <v>449</v>
      </c>
      <c r="B450" s="669" t="s">
        <v>450</v>
      </c>
      <c r="C450" s="670"/>
      <c r="D450" s="669" t="s">
        <v>451</v>
      </c>
      <c r="E450" s="670"/>
      <c r="F450" s="669" t="s">
        <v>452</v>
      </c>
      <c r="G450" s="670"/>
      <c r="H450" s="195"/>
      <c r="I450" s="195"/>
      <c r="J450" s="669">
        <v>1</v>
      </c>
      <c r="K450" s="670"/>
      <c r="L450" s="338" t="s">
        <v>453</v>
      </c>
      <c r="M450" s="197"/>
    </row>
    <row r="451" spans="1:13" ht="15.75" thickBot="1">
      <c r="A451" s="199" t="s">
        <v>454</v>
      </c>
      <c r="B451" s="667" t="s">
        <v>455</v>
      </c>
      <c r="C451" s="668"/>
      <c r="D451" s="667" t="s">
        <v>456</v>
      </c>
      <c r="E451" s="668"/>
      <c r="F451" s="667" t="s">
        <v>457</v>
      </c>
      <c r="G451" s="668"/>
      <c r="H451" s="200"/>
      <c r="I451" s="200"/>
      <c r="J451" s="200"/>
      <c r="K451" s="200"/>
      <c r="L451" s="200"/>
      <c r="M451" s="201"/>
    </row>
    <row r="452" spans="1:13" ht="15.75" thickBot="1"/>
    <row r="453" spans="1:13" ht="15.75">
      <c r="A453" s="176"/>
      <c r="B453" s="703" t="s">
        <v>669</v>
      </c>
      <c r="C453" s="703"/>
      <c r="D453" s="703"/>
      <c r="E453" s="703"/>
      <c r="F453" s="703"/>
      <c r="G453" s="703"/>
      <c r="H453" s="703"/>
      <c r="I453" s="704"/>
      <c r="J453" s="705" t="s">
        <v>670</v>
      </c>
      <c r="K453" s="703"/>
      <c r="L453" s="703"/>
      <c r="M453" s="706"/>
    </row>
    <row r="454" spans="1:13" ht="21">
      <c r="A454" s="699" t="s">
        <v>671</v>
      </c>
      <c r="B454" s="700"/>
      <c r="C454" s="700"/>
      <c r="D454" s="700"/>
      <c r="E454" s="700"/>
      <c r="F454" s="700"/>
      <c r="G454" s="700"/>
      <c r="H454" s="700"/>
      <c r="I454" s="700"/>
      <c r="J454" s="700"/>
      <c r="K454" s="700"/>
      <c r="L454" s="700"/>
      <c r="M454" s="701"/>
    </row>
    <row r="455" spans="1:13" ht="21">
      <c r="A455" s="177"/>
      <c r="B455" s="678" t="s">
        <v>672</v>
      </c>
      <c r="C455" s="678"/>
      <c r="D455" s="678"/>
      <c r="E455" s="680"/>
      <c r="F455" s="178" t="s">
        <v>673</v>
      </c>
      <c r="G455" s="178"/>
      <c r="H455" s="681" t="s">
        <v>674</v>
      </c>
      <c r="I455" s="678"/>
      <c r="J455" s="680"/>
      <c r="K455" s="179" t="s">
        <v>675</v>
      </c>
      <c r="L455" s="357"/>
      <c r="M455" s="180"/>
    </row>
    <row r="456" spans="1:13">
      <c r="A456" s="677" t="s">
        <v>785</v>
      </c>
      <c r="B456" s="678"/>
      <c r="C456" s="678"/>
      <c r="D456" s="678"/>
      <c r="E456" s="678"/>
      <c r="F456" s="678"/>
      <c r="G456" s="678"/>
      <c r="H456" s="678"/>
      <c r="I456" s="678"/>
      <c r="J456" s="678"/>
      <c r="K456" s="678"/>
      <c r="L456" s="678"/>
      <c r="M456" s="679"/>
    </row>
    <row r="457" spans="1:13">
      <c r="A457" s="637" t="s">
        <v>677</v>
      </c>
      <c r="B457" s="638"/>
      <c r="C457" s="638"/>
      <c r="D457" s="638"/>
      <c r="E457" s="638"/>
      <c r="F457" s="638"/>
      <c r="G457" s="638"/>
      <c r="H457" s="638"/>
      <c r="I457" s="638"/>
      <c r="J457" s="638"/>
      <c r="K457" s="638"/>
      <c r="L457" s="638"/>
      <c r="M457" s="702"/>
    </row>
    <row r="458" spans="1:13">
      <c r="A458" s="682" t="s">
        <v>678</v>
      </c>
      <c r="B458" s="684"/>
      <c r="C458" s="697" t="s">
        <v>747</v>
      </c>
      <c r="D458" s="690"/>
      <c r="E458" s="690"/>
      <c r="F458" s="690"/>
      <c r="G458" s="698"/>
      <c r="H458" s="345" t="s">
        <v>679</v>
      </c>
      <c r="I458" s="181"/>
      <c r="J458" s="697">
        <v>10</v>
      </c>
      <c r="K458" s="690"/>
      <c r="L458" s="690"/>
      <c r="M458" s="691"/>
    </row>
    <row r="459" spans="1:13">
      <c r="A459" s="682" t="s">
        <v>680</v>
      </c>
      <c r="B459" s="684"/>
      <c r="C459" s="710" t="s">
        <v>242</v>
      </c>
      <c r="D459" s="711"/>
      <c r="E459" s="711"/>
      <c r="F459" s="711"/>
      <c r="G459" s="712"/>
      <c r="H459" s="345" t="s">
        <v>681</v>
      </c>
      <c r="I459" s="181"/>
      <c r="J459" s="697">
        <v>1303</v>
      </c>
      <c r="K459" s="690"/>
      <c r="L459" s="690"/>
      <c r="M459" s="691"/>
    </row>
    <row r="460" spans="1:13">
      <c r="A460" s="682" t="s">
        <v>682</v>
      </c>
      <c r="B460" s="684"/>
      <c r="C460" s="694">
        <v>41405</v>
      </c>
      <c r="D460" s="695"/>
      <c r="E460" s="695"/>
      <c r="F460" s="695"/>
      <c r="G460" s="696"/>
      <c r="H460" s="345" t="s">
        <v>683</v>
      </c>
      <c r="I460" s="181"/>
      <c r="J460" s="697">
        <v>9796694644</v>
      </c>
      <c r="K460" s="690"/>
      <c r="L460" s="690"/>
      <c r="M460" s="691"/>
    </row>
    <row r="461" spans="1:13">
      <c r="A461" s="682" t="s">
        <v>684</v>
      </c>
      <c r="B461" s="684"/>
      <c r="C461" s="781" t="s">
        <v>69</v>
      </c>
      <c r="D461" s="782"/>
      <c r="E461" s="782"/>
      <c r="F461" s="782"/>
      <c r="G461" s="783"/>
      <c r="H461" s="637" t="s">
        <v>412</v>
      </c>
      <c r="I461" s="639"/>
      <c r="J461" s="781" t="s">
        <v>738</v>
      </c>
      <c r="K461" s="782"/>
      <c r="L461" s="782"/>
      <c r="M461" s="783"/>
    </row>
    <row r="462" spans="1:13">
      <c r="A462" s="677" t="s">
        <v>685</v>
      </c>
      <c r="B462" s="678"/>
      <c r="C462" s="678"/>
      <c r="D462" s="678"/>
      <c r="E462" s="678"/>
      <c r="F462" s="678"/>
      <c r="G462" s="678"/>
      <c r="H462" s="678"/>
      <c r="I462" s="678"/>
      <c r="J462" s="678"/>
      <c r="K462" s="678"/>
      <c r="L462" s="678"/>
      <c r="M462" s="679"/>
    </row>
    <row r="463" spans="1:13">
      <c r="A463" s="692" t="s">
        <v>686</v>
      </c>
      <c r="B463" s="681" t="s">
        <v>687</v>
      </c>
      <c r="C463" s="678"/>
      <c r="D463" s="678"/>
      <c r="E463" s="678"/>
      <c r="F463" s="678"/>
      <c r="G463" s="680"/>
      <c r="H463" s="681" t="s">
        <v>688</v>
      </c>
      <c r="I463" s="678"/>
      <c r="J463" s="678"/>
      <c r="K463" s="678"/>
      <c r="L463" s="678"/>
      <c r="M463" s="679"/>
    </row>
    <row r="464" spans="1:13" ht="30">
      <c r="A464" s="693"/>
      <c r="B464" s="105" t="s">
        <v>689</v>
      </c>
      <c r="C464" s="105" t="s">
        <v>690</v>
      </c>
      <c r="D464" s="105" t="s">
        <v>691</v>
      </c>
      <c r="E464" s="105" t="s">
        <v>692</v>
      </c>
      <c r="F464" s="105">
        <v>100</v>
      </c>
      <c r="G464" s="104" t="s">
        <v>232</v>
      </c>
      <c r="H464" s="105" t="s">
        <v>693</v>
      </c>
      <c r="I464" s="105" t="s">
        <v>690</v>
      </c>
      <c r="J464" s="105" t="s">
        <v>691</v>
      </c>
      <c r="K464" s="105" t="s">
        <v>694</v>
      </c>
      <c r="L464" s="105">
        <v>100</v>
      </c>
      <c r="M464" s="182" t="s">
        <v>232</v>
      </c>
    </row>
    <row r="465" spans="1:13">
      <c r="A465" s="356" t="s">
        <v>256</v>
      </c>
      <c r="B465" s="91">
        <v>9</v>
      </c>
      <c r="C465" s="337">
        <v>5</v>
      </c>
      <c r="D465" s="337">
        <v>5</v>
      </c>
      <c r="E465" s="91">
        <v>69.5</v>
      </c>
      <c r="F465" s="89">
        <f t="shared" ref="F465" si="41">SUM(A465:E465)</f>
        <v>88.5</v>
      </c>
      <c r="G465" s="89" t="str">
        <f t="shared" ref="G465:G469" si="42">IF(F465&gt;=91,"A1",IF(F465&gt;=81,"A2",IF(F465&gt;=71,"B1",IF(F465&gt;=61,"B2",IF(F465&gt;=51,"C1",IF(F465&gt;=41,"C2",IF(F465&gt;=33,"D","E")))))))</f>
        <v>A2</v>
      </c>
      <c r="H465" s="337">
        <v>9.25</v>
      </c>
      <c r="I465" s="337">
        <v>5</v>
      </c>
      <c r="J465" s="337">
        <v>5</v>
      </c>
      <c r="K465" s="170">
        <v>69</v>
      </c>
      <c r="L465" s="170">
        <f t="shared" ref="L465" si="43">SUM(H465:K465)</f>
        <v>88.25</v>
      </c>
      <c r="M465" s="360" t="str">
        <f t="shared" ref="M465:M469" si="44">IF(L465&gt;=91,"A1",IF(L465&gt;=81,"A2",IF(L465&gt;=71,"B1",IF(L465&gt;=61,"B2",IF(L465&gt;=51,"C1",IF(L465&gt;=41,"C2",IF(L465&gt;=33,"D","E")))))))</f>
        <v>A2</v>
      </c>
    </row>
    <row r="466" spans="1:13" ht="15.75">
      <c r="A466" s="356" t="s">
        <v>258</v>
      </c>
      <c r="B466" s="14">
        <v>9</v>
      </c>
      <c r="C466" s="337">
        <v>4</v>
      </c>
      <c r="D466" s="337">
        <v>4</v>
      </c>
      <c r="E466" s="337">
        <v>74</v>
      </c>
      <c r="F466" s="88">
        <v>91</v>
      </c>
      <c r="G466" s="88" t="str">
        <f t="shared" si="42"/>
        <v>A1</v>
      </c>
      <c r="H466" s="337">
        <v>8.5</v>
      </c>
      <c r="I466" s="337">
        <v>5</v>
      </c>
      <c r="J466" s="337">
        <v>5</v>
      </c>
      <c r="K466" s="337">
        <v>65</v>
      </c>
      <c r="L466" s="30">
        <f t="shared" ref="L466:L469" si="45">SUM(H466:K466)</f>
        <v>83.5</v>
      </c>
      <c r="M466" s="351" t="str">
        <f t="shared" si="44"/>
        <v>A2</v>
      </c>
    </row>
    <row r="467" spans="1:13">
      <c r="A467" s="356" t="s">
        <v>695</v>
      </c>
      <c r="B467" s="337">
        <v>9.25</v>
      </c>
      <c r="C467" s="337">
        <v>5</v>
      </c>
      <c r="D467" s="337">
        <v>5</v>
      </c>
      <c r="E467" s="337">
        <v>67</v>
      </c>
      <c r="F467" s="88">
        <v>86.25</v>
      </c>
      <c r="G467" s="88" t="str">
        <f t="shared" si="42"/>
        <v>A2</v>
      </c>
      <c r="H467" s="337">
        <v>9.25</v>
      </c>
      <c r="I467" s="337">
        <v>5</v>
      </c>
      <c r="J467" s="337">
        <v>4</v>
      </c>
      <c r="K467" s="337">
        <v>66.5</v>
      </c>
      <c r="L467" s="30">
        <f t="shared" si="45"/>
        <v>84.75</v>
      </c>
      <c r="M467" s="350" t="str">
        <f t="shared" si="44"/>
        <v>A2</v>
      </c>
    </row>
    <row r="468" spans="1:13" ht="15.75">
      <c r="A468" s="356" t="s">
        <v>260</v>
      </c>
      <c r="B468" s="337">
        <v>9.5</v>
      </c>
      <c r="C468" s="337">
        <v>5</v>
      </c>
      <c r="D468" s="337">
        <v>4.5</v>
      </c>
      <c r="E468" s="337">
        <v>75</v>
      </c>
      <c r="F468" s="88">
        <v>94</v>
      </c>
      <c r="G468" s="88" t="str">
        <f t="shared" si="42"/>
        <v>A1</v>
      </c>
      <c r="H468" s="14">
        <v>9.5</v>
      </c>
      <c r="I468" s="214">
        <v>4.5</v>
      </c>
      <c r="J468" s="100">
        <v>4.5</v>
      </c>
      <c r="K468" s="337">
        <v>68.5</v>
      </c>
      <c r="L468" s="30">
        <f t="shared" si="45"/>
        <v>87</v>
      </c>
      <c r="M468" s="239" t="str">
        <f t="shared" si="44"/>
        <v>A2</v>
      </c>
    </row>
    <row r="469" spans="1:13" ht="15.75">
      <c r="A469" s="356" t="s">
        <v>416</v>
      </c>
      <c r="B469" s="337">
        <v>10</v>
      </c>
      <c r="C469" s="337">
        <v>5</v>
      </c>
      <c r="D469" s="337">
        <v>5</v>
      </c>
      <c r="E469" s="337">
        <v>69</v>
      </c>
      <c r="F469" s="88">
        <v>89</v>
      </c>
      <c r="G469" s="88" t="str">
        <f t="shared" si="42"/>
        <v>A2</v>
      </c>
      <c r="H469" s="14">
        <v>7.75</v>
      </c>
      <c r="I469" s="337">
        <v>5</v>
      </c>
      <c r="J469" s="337">
        <v>5</v>
      </c>
      <c r="K469" s="337">
        <v>77</v>
      </c>
      <c r="L469" s="30">
        <f t="shared" si="45"/>
        <v>94.75</v>
      </c>
      <c r="M469" s="350" t="str">
        <f t="shared" si="44"/>
        <v>A1</v>
      </c>
    </row>
    <row r="470" spans="1:13" ht="15.75">
      <c r="A470" s="356" t="s">
        <v>643</v>
      </c>
      <c r="B470" s="337"/>
      <c r="C470" s="337"/>
      <c r="D470" s="337"/>
      <c r="E470" s="173"/>
      <c r="F470" s="18">
        <v>50</v>
      </c>
      <c r="G470" s="337"/>
      <c r="H470" s="337"/>
      <c r="I470" s="337"/>
      <c r="J470" s="337"/>
      <c r="K470" s="337">
        <v>44.5</v>
      </c>
      <c r="L470" s="337"/>
      <c r="M470" s="346"/>
    </row>
    <row r="471" spans="1:13">
      <c r="A471" s="356" t="s">
        <v>661</v>
      </c>
      <c r="B471" s="337"/>
      <c r="C471" s="337"/>
      <c r="D471" s="337"/>
      <c r="E471" s="29"/>
      <c r="F471" s="337">
        <v>46</v>
      </c>
      <c r="G471" s="337"/>
      <c r="H471" s="337"/>
      <c r="I471" s="337"/>
      <c r="J471" s="337"/>
      <c r="K471" s="29">
        <v>46.5</v>
      </c>
      <c r="L471" s="337"/>
      <c r="M471" s="346"/>
    </row>
    <row r="472" spans="1:13">
      <c r="A472" s="356" t="s">
        <v>696</v>
      </c>
      <c r="B472" s="337"/>
      <c r="C472" s="337"/>
      <c r="D472" s="337"/>
      <c r="E472" s="337"/>
      <c r="F472" s="337">
        <v>47.5</v>
      </c>
      <c r="G472" s="337"/>
      <c r="H472" s="337"/>
      <c r="I472" s="337"/>
      <c r="J472" s="337"/>
      <c r="K472" s="337">
        <v>44</v>
      </c>
      <c r="L472" s="337"/>
      <c r="M472" s="346"/>
    </row>
    <row r="473" spans="1:13" ht="26.25">
      <c r="A473" s="357" t="s">
        <v>697</v>
      </c>
      <c r="B473" s="357"/>
      <c r="C473" s="358" t="s">
        <v>698</v>
      </c>
      <c r="D473" s="186">
        <f>(F465+F466+F467+F468+F469)</f>
        <v>448.75</v>
      </c>
      <c r="E473" s="186"/>
      <c r="F473" s="358" t="s">
        <v>699</v>
      </c>
      <c r="G473" s="186">
        <f>(D473/500)*100</f>
        <v>89.75</v>
      </c>
      <c r="H473" s="186"/>
      <c r="I473" s="187"/>
      <c r="J473" s="685" t="s">
        <v>700</v>
      </c>
      <c r="K473" s="686"/>
      <c r="L473" s="640" t="str">
        <f>IF(G473&gt;=91,"A1",IF(G473&gt;=81,"A2",IF(G473&gt;=71,"B1",IF(G473&gt;=61,"B2",IF(G473&gt;=51,"C1",IF(G473&gt;=41,"C2",IF(G473&gt;=33,"D","E")))))))</f>
        <v>A2</v>
      </c>
      <c r="M473" s="676" t="str">
        <f t="shared" ref="M473:M475" si="46">IF(K473&gt;=91,"A1",IF(K473&gt;=81,"A2",IF(K473&gt;=71,"B1",IF(K473&gt;=61,"B2",IF(K473&gt;=51,"C1",IF(K473&gt;=41,"C2",IF(K473&gt;=33,"D","E")))))))</f>
        <v>E</v>
      </c>
    </row>
    <row r="474" spans="1:13" ht="26.25">
      <c r="A474" s="188" t="s">
        <v>701</v>
      </c>
      <c r="B474" s="357"/>
      <c r="C474" s="358" t="s">
        <v>702</v>
      </c>
      <c r="D474" s="186">
        <f>(L465+L466+L467+L468+L469)</f>
        <v>438.25</v>
      </c>
      <c r="E474" s="186"/>
      <c r="F474" s="358" t="s">
        <v>703</v>
      </c>
      <c r="G474" s="189">
        <f>D474/500*100</f>
        <v>87.649999999999991</v>
      </c>
      <c r="H474" s="189"/>
      <c r="I474" s="190"/>
      <c r="J474" s="685" t="s">
        <v>704</v>
      </c>
      <c r="K474" s="686"/>
      <c r="L474" s="640" t="str">
        <f>IF(G474&gt;=91,"A1",IF(G474&gt;=81,"A2",IF(G474&gt;=71,"B1",IF(G474&gt;=61,"B2",IF(G474&gt;=51,"C1",IF(G474&gt;=41,"C2",IF(G474&gt;=33,"D","E")))))))</f>
        <v>A2</v>
      </c>
      <c r="M474" s="676" t="str">
        <f t="shared" si="46"/>
        <v>E</v>
      </c>
    </row>
    <row r="475" spans="1:13">
      <c r="A475" s="359" t="s">
        <v>705</v>
      </c>
      <c r="B475" s="359"/>
      <c r="C475" s="359">
        <f>(D473+D474)</f>
        <v>887</v>
      </c>
      <c r="D475" s="687"/>
      <c r="E475" s="688"/>
      <c r="F475" s="359" t="s">
        <v>706</v>
      </c>
      <c r="G475" s="359"/>
      <c r="H475" s="359"/>
      <c r="I475" s="359">
        <f>(C475/1000)*100</f>
        <v>88.7</v>
      </c>
      <c r="J475" s="359" t="s">
        <v>707</v>
      </c>
      <c r="K475" s="359"/>
      <c r="L475" s="687" t="str">
        <f>IF(I475&gt;=91,"A1",IF(I475&gt;=81,"A2",IF(I475&gt;=71,"B1",IF(I475&gt;=61,"B2",IF(I475&gt;=51,"C1",IF(I475&gt;=41,"C2",IF(I475&gt;=33,"D","E")))))))</f>
        <v>A2</v>
      </c>
      <c r="M475" s="688" t="str">
        <f t="shared" si="46"/>
        <v>E</v>
      </c>
    </row>
    <row r="476" spans="1:13">
      <c r="A476" s="689" t="s">
        <v>423</v>
      </c>
      <c r="B476" s="690"/>
      <c r="C476" s="690"/>
      <c r="D476" s="690"/>
      <c r="E476" s="690"/>
      <c r="F476" s="690"/>
      <c r="G476" s="690"/>
      <c r="H476" s="690"/>
      <c r="I476" s="690"/>
      <c r="J476" s="690"/>
      <c r="K476" s="690"/>
      <c r="L476" s="690"/>
      <c r="M476" s="691"/>
    </row>
    <row r="477" spans="1:13">
      <c r="A477" s="677" t="s">
        <v>424</v>
      </c>
      <c r="B477" s="678"/>
      <c r="C477" s="678"/>
      <c r="D477" s="678"/>
      <c r="E477" s="678"/>
      <c r="F477" s="678"/>
      <c r="G477" s="678"/>
      <c r="H477" s="678"/>
      <c r="I477" s="678"/>
      <c r="J477" s="678"/>
      <c r="K477" s="678"/>
      <c r="L477" s="678"/>
      <c r="M477" s="679"/>
    </row>
    <row r="478" spans="1:13">
      <c r="A478" s="677" t="s">
        <v>425</v>
      </c>
      <c r="B478" s="678"/>
      <c r="C478" s="678"/>
      <c r="D478" s="678"/>
      <c r="E478" s="680"/>
      <c r="F478" s="681" t="s">
        <v>426</v>
      </c>
      <c r="G478" s="678"/>
      <c r="H478" s="678"/>
      <c r="I478" s="678"/>
      <c r="J478" s="680"/>
      <c r="K478" s="681" t="s">
        <v>708</v>
      </c>
      <c r="L478" s="678"/>
      <c r="M478" s="679"/>
    </row>
    <row r="479" spans="1:13">
      <c r="A479" s="637" t="s">
        <v>764</v>
      </c>
      <c r="B479" s="638"/>
      <c r="C479" s="638"/>
      <c r="D479" s="638"/>
      <c r="E479" s="639"/>
      <c r="F479" s="640" t="s">
        <v>433</v>
      </c>
      <c r="G479" s="641"/>
      <c r="H479" s="641"/>
      <c r="I479" s="641"/>
      <c r="J479" s="676"/>
      <c r="K479" s="640" t="s">
        <v>433</v>
      </c>
      <c r="L479" s="641"/>
      <c r="M479" s="642"/>
    </row>
    <row r="480" spans="1:13">
      <c r="A480" s="677" t="s">
        <v>429</v>
      </c>
      <c r="B480" s="678"/>
      <c r="C480" s="678"/>
      <c r="D480" s="678"/>
      <c r="E480" s="678"/>
      <c r="F480" s="678"/>
      <c r="G480" s="678"/>
      <c r="H480" s="678"/>
      <c r="I480" s="678"/>
      <c r="J480" s="678"/>
      <c r="K480" s="678"/>
      <c r="L480" s="678"/>
      <c r="M480" s="679"/>
    </row>
    <row r="481" spans="1:13">
      <c r="A481" s="677" t="s">
        <v>425</v>
      </c>
      <c r="B481" s="678"/>
      <c r="C481" s="678"/>
      <c r="D481" s="678"/>
      <c r="E481" s="680"/>
      <c r="F481" s="681" t="s">
        <v>426</v>
      </c>
      <c r="G481" s="678"/>
      <c r="H481" s="678"/>
      <c r="I481" s="678"/>
      <c r="J481" s="680"/>
      <c r="K481" s="681" t="s">
        <v>708</v>
      </c>
      <c r="L481" s="678"/>
      <c r="M481" s="679"/>
    </row>
    <row r="482" spans="1:13">
      <c r="A482" s="682" t="s">
        <v>430</v>
      </c>
      <c r="B482" s="683"/>
      <c r="C482" s="683"/>
      <c r="D482" s="683"/>
      <c r="E482" s="684"/>
      <c r="F482" s="681" t="s">
        <v>433</v>
      </c>
      <c r="G482" s="678"/>
      <c r="H482" s="678"/>
      <c r="I482" s="678"/>
      <c r="J482" s="680"/>
      <c r="K482" s="681" t="s">
        <v>433</v>
      </c>
      <c r="L482" s="678"/>
      <c r="M482" s="679"/>
    </row>
    <row r="483" spans="1:13">
      <c r="A483" s="682" t="s">
        <v>431</v>
      </c>
      <c r="B483" s="683"/>
      <c r="C483" s="683"/>
      <c r="D483" s="683"/>
      <c r="E483" s="684"/>
      <c r="F483" s="707" t="s">
        <v>433</v>
      </c>
      <c r="G483" s="708"/>
      <c r="H483" s="708"/>
      <c r="I483" s="708"/>
      <c r="J483" s="709"/>
      <c r="K483" s="640" t="s">
        <v>433</v>
      </c>
      <c r="L483" s="641"/>
      <c r="M483" s="642"/>
    </row>
    <row r="484" spans="1:13">
      <c r="A484" s="637" t="s">
        <v>432</v>
      </c>
      <c r="B484" s="638"/>
      <c r="C484" s="638"/>
      <c r="D484" s="638"/>
      <c r="E484" s="639"/>
      <c r="F484" s="707" t="s">
        <v>428</v>
      </c>
      <c r="G484" s="708"/>
      <c r="H484" s="708"/>
      <c r="I484" s="708"/>
      <c r="J484" s="709"/>
      <c r="K484" s="640" t="s">
        <v>428</v>
      </c>
      <c r="L484" s="641"/>
      <c r="M484" s="642"/>
    </row>
    <row r="485" spans="1:13">
      <c r="A485" s="637" t="s">
        <v>434</v>
      </c>
      <c r="B485" s="638"/>
      <c r="C485" s="638"/>
      <c r="D485" s="638"/>
      <c r="E485" s="639"/>
      <c r="F485" s="707" t="s">
        <v>428</v>
      </c>
      <c r="G485" s="708"/>
      <c r="H485" s="708"/>
      <c r="I485" s="708"/>
      <c r="J485" s="709"/>
      <c r="K485" s="640" t="s">
        <v>433</v>
      </c>
      <c r="L485" s="641"/>
      <c r="M485" s="642"/>
    </row>
    <row r="486" spans="1:13">
      <c r="A486" s="677" t="s">
        <v>435</v>
      </c>
      <c r="B486" s="678"/>
      <c r="C486" s="678"/>
      <c r="D486" s="678"/>
      <c r="E486" s="678"/>
      <c r="F486" s="678"/>
      <c r="G486" s="678"/>
      <c r="H486" s="678"/>
      <c r="I486" s="678"/>
      <c r="J486" s="678"/>
      <c r="K486" s="678"/>
      <c r="L486" s="678"/>
      <c r="M486" s="679"/>
    </row>
    <row r="487" spans="1:13">
      <c r="A487" s="677" t="s">
        <v>425</v>
      </c>
      <c r="B487" s="678"/>
      <c r="C487" s="678"/>
      <c r="D487" s="678"/>
      <c r="E487" s="680"/>
      <c r="F487" s="681" t="s">
        <v>426</v>
      </c>
      <c r="G487" s="678"/>
      <c r="H487" s="678"/>
      <c r="I487" s="678"/>
      <c r="J487" s="680"/>
      <c r="K487" s="681" t="s">
        <v>708</v>
      </c>
      <c r="L487" s="678"/>
      <c r="M487" s="679"/>
    </row>
    <row r="488" spans="1:13">
      <c r="A488" s="637" t="s">
        <v>401</v>
      </c>
      <c r="B488" s="638"/>
      <c r="C488" s="638"/>
      <c r="D488" s="638"/>
      <c r="E488" s="638"/>
      <c r="F488" s="639"/>
      <c r="G488" s="640"/>
      <c r="H488" s="641"/>
      <c r="I488" s="641"/>
      <c r="J488" s="641"/>
      <c r="K488" s="641"/>
      <c r="L488" s="641"/>
      <c r="M488" s="642"/>
    </row>
    <row r="489" spans="1:13">
      <c r="A489" s="356" t="s">
        <v>709</v>
      </c>
      <c r="B489" s="640"/>
      <c r="C489" s="641"/>
      <c r="D489" s="641"/>
      <c r="E489" s="641"/>
      <c r="F489" s="641"/>
      <c r="G489" s="641"/>
      <c r="H489" s="641"/>
      <c r="I489" s="641"/>
      <c r="J489" s="641"/>
      <c r="K489" s="641"/>
      <c r="L489" s="641"/>
      <c r="M489" s="642"/>
    </row>
    <row r="490" spans="1:13">
      <c r="A490" s="356" t="s">
        <v>436</v>
      </c>
      <c r="B490" s="640"/>
      <c r="C490" s="641"/>
      <c r="D490" s="641"/>
      <c r="E490" s="641"/>
      <c r="F490" s="641"/>
      <c r="G490" s="641"/>
      <c r="H490" s="641"/>
      <c r="I490" s="641"/>
      <c r="J490" s="641"/>
      <c r="K490" s="641"/>
      <c r="L490" s="641"/>
      <c r="M490" s="642"/>
    </row>
    <row r="491" spans="1:13">
      <c r="A491" s="643" t="s">
        <v>710</v>
      </c>
      <c r="B491" s="644"/>
      <c r="C491" s="645"/>
      <c r="D491" s="652"/>
      <c r="E491" s="653"/>
      <c r="F491" s="653"/>
      <c r="G491" s="653"/>
      <c r="H491" s="653"/>
      <c r="I491" s="654"/>
      <c r="J491" s="661" t="s">
        <v>711</v>
      </c>
      <c r="K491" s="644"/>
      <c r="L491" s="644"/>
      <c r="M491" s="662"/>
    </row>
    <row r="492" spans="1:13">
      <c r="A492" s="646"/>
      <c r="B492" s="647"/>
      <c r="C492" s="648"/>
      <c r="D492" s="655"/>
      <c r="E492" s="656"/>
      <c r="F492" s="656"/>
      <c r="G492" s="656"/>
      <c r="H492" s="656"/>
      <c r="I492" s="657"/>
      <c r="J492" s="663"/>
      <c r="K492" s="647"/>
      <c r="L492" s="647"/>
      <c r="M492" s="664"/>
    </row>
    <row r="493" spans="1:13">
      <c r="A493" s="646"/>
      <c r="B493" s="647"/>
      <c r="C493" s="648"/>
      <c r="D493" s="655"/>
      <c r="E493" s="656"/>
      <c r="F493" s="656"/>
      <c r="G493" s="656"/>
      <c r="H493" s="656"/>
      <c r="I493" s="657"/>
      <c r="J493" s="663"/>
      <c r="K493" s="647"/>
      <c r="L493" s="647"/>
      <c r="M493" s="664"/>
    </row>
    <row r="494" spans="1:13">
      <c r="A494" s="649"/>
      <c r="B494" s="650"/>
      <c r="C494" s="651"/>
      <c r="D494" s="658"/>
      <c r="E494" s="659"/>
      <c r="F494" s="659"/>
      <c r="G494" s="659"/>
      <c r="H494" s="659"/>
      <c r="I494" s="660"/>
      <c r="J494" s="665"/>
      <c r="K494" s="650"/>
      <c r="L494" s="650"/>
      <c r="M494" s="666"/>
    </row>
    <row r="495" spans="1:13">
      <c r="A495" s="671" t="s">
        <v>437</v>
      </c>
      <c r="B495" s="672"/>
      <c r="C495" s="672"/>
      <c r="D495" s="672"/>
      <c r="E495" s="672"/>
      <c r="F495" s="672"/>
      <c r="G495" s="673"/>
      <c r="H495" s="674" t="s">
        <v>438</v>
      </c>
      <c r="I495" s="672"/>
      <c r="J495" s="672"/>
      <c r="K495" s="672"/>
      <c r="L495" s="672"/>
      <c r="M495" s="675"/>
    </row>
    <row r="496" spans="1:13">
      <c r="A496" s="341" t="s">
        <v>439</v>
      </c>
      <c r="B496" s="674" t="s">
        <v>254</v>
      </c>
      <c r="C496" s="673"/>
      <c r="D496" s="193" t="s">
        <v>439</v>
      </c>
      <c r="E496" s="338"/>
      <c r="F496" s="674" t="s">
        <v>254</v>
      </c>
      <c r="G496" s="673"/>
      <c r="H496" s="195"/>
      <c r="I496" s="195"/>
      <c r="J496" s="196" t="s">
        <v>440</v>
      </c>
      <c r="K496" s="195"/>
      <c r="L496" s="196" t="s">
        <v>254</v>
      </c>
      <c r="M496" s="197"/>
    </row>
    <row r="497" spans="1:13">
      <c r="A497" s="198" t="s">
        <v>441</v>
      </c>
      <c r="B497" s="669" t="s">
        <v>442</v>
      </c>
      <c r="C497" s="670"/>
      <c r="D497" s="669" t="s">
        <v>443</v>
      </c>
      <c r="E497" s="670"/>
      <c r="F497" s="669" t="s">
        <v>444</v>
      </c>
      <c r="G497" s="670"/>
      <c r="H497" s="195"/>
      <c r="I497" s="195"/>
      <c r="J497" s="669">
        <v>3</v>
      </c>
      <c r="K497" s="670"/>
      <c r="L497" s="338" t="s">
        <v>433</v>
      </c>
      <c r="M497" s="197"/>
    </row>
    <row r="498" spans="1:13">
      <c r="A498" s="198" t="s">
        <v>445</v>
      </c>
      <c r="B498" s="669" t="s">
        <v>446</v>
      </c>
      <c r="C498" s="670"/>
      <c r="D498" s="669" t="s">
        <v>447</v>
      </c>
      <c r="E498" s="670"/>
      <c r="F498" s="669" t="s">
        <v>448</v>
      </c>
      <c r="G498" s="670"/>
      <c r="H498" s="195"/>
      <c r="I498" s="195"/>
      <c r="J498" s="669">
        <v>2</v>
      </c>
      <c r="K498" s="670"/>
      <c r="L498" s="338" t="s">
        <v>428</v>
      </c>
      <c r="M498" s="197"/>
    </row>
    <row r="499" spans="1:13">
      <c r="A499" s="198" t="s">
        <v>449</v>
      </c>
      <c r="B499" s="669" t="s">
        <v>450</v>
      </c>
      <c r="C499" s="670"/>
      <c r="D499" s="669" t="s">
        <v>451</v>
      </c>
      <c r="E499" s="670"/>
      <c r="F499" s="669" t="s">
        <v>452</v>
      </c>
      <c r="G499" s="670"/>
      <c r="H499" s="195"/>
      <c r="I499" s="195"/>
      <c r="J499" s="669">
        <v>1</v>
      </c>
      <c r="K499" s="670"/>
      <c r="L499" s="338" t="s">
        <v>453</v>
      </c>
      <c r="M499" s="197"/>
    </row>
    <row r="500" spans="1:13" ht="15.75" thickBot="1">
      <c r="A500" s="199" t="s">
        <v>454</v>
      </c>
      <c r="B500" s="667" t="s">
        <v>455</v>
      </c>
      <c r="C500" s="668"/>
      <c r="D500" s="667" t="s">
        <v>456</v>
      </c>
      <c r="E500" s="668"/>
      <c r="F500" s="667" t="s">
        <v>457</v>
      </c>
      <c r="G500" s="668"/>
      <c r="H500" s="200"/>
      <c r="I500" s="200"/>
      <c r="J500" s="200"/>
      <c r="K500" s="200"/>
      <c r="L500" s="200"/>
      <c r="M500" s="201"/>
    </row>
    <row r="501" spans="1:13" ht="15.75" thickBot="1"/>
    <row r="502" spans="1:13" ht="15.75">
      <c r="A502" s="176"/>
      <c r="B502" s="703" t="s">
        <v>669</v>
      </c>
      <c r="C502" s="703"/>
      <c r="D502" s="703"/>
      <c r="E502" s="703"/>
      <c r="F502" s="703"/>
      <c r="G502" s="703"/>
      <c r="H502" s="703"/>
      <c r="I502" s="704"/>
      <c r="J502" s="705" t="s">
        <v>670</v>
      </c>
      <c r="K502" s="703"/>
      <c r="L502" s="703"/>
      <c r="M502" s="706"/>
    </row>
    <row r="503" spans="1:13" ht="21">
      <c r="A503" s="699" t="s">
        <v>671</v>
      </c>
      <c r="B503" s="700"/>
      <c r="C503" s="700"/>
      <c r="D503" s="700"/>
      <c r="E503" s="700"/>
      <c r="F503" s="700"/>
      <c r="G503" s="700"/>
      <c r="H503" s="700"/>
      <c r="I503" s="700"/>
      <c r="J503" s="700"/>
      <c r="K503" s="700"/>
      <c r="L503" s="700"/>
      <c r="M503" s="701"/>
    </row>
    <row r="504" spans="1:13" ht="21">
      <c r="A504" s="177"/>
      <c r="B504" s="678" t="s">
        <v>672</v>
      </c>
      <c r="C504" s="678"/>
      <c r="D504" s="678"/>
      <c r="E504" s="680"/>
      <c r="F504" s="178" t="s">
        <v>673</v>
      </c>
      <c r="G504" s="178"/>
      <c r="H504" s="681" t="s">
        <v>674</v>
      </c>
      <c r="I504" s="678"/>
      <c r="J504" s="680"/>
      <c r="K504" s="179" t="s">
        <v>675</v>
      </c>
      <c r="L504" s="357"/>
      <c r="M504" s="180"/>
    </row>
    <row r="505" spans="1:13">
      <c r="A505" s="677" t="s">
        <v>785</v>
      </c>
      <c r="B505" s="678"/>
      <c r="C505" s="678"/>
      <c r="D505" s="678"/>
      <c r="E505" s="678"/>
      <c r="F505" s="678"/>
      <c r="G505" s="678"/>
      <c r="H505" s="678"/>
      <c r="I505" s="678"/>
      <c r="J505" s="678"/>
      <c r="K505" s="678"/>
      <c r="L505" s="678"/>
      <c r="M505" s="679"/>
    </row>
    <row r="506" spans="1:13">
      <c r="A506" s="637" t="s">
        <v>677</v>
      </c>
      <c r="B506" s="638"/>
      <c r="C506" s="638"/>
      <c r="D506" s="638"/>
      <c r="E506" s="638"/>
      <c r="F506" s="638"/>
      <c r="G506" s="638"/>
      <c r="H506" s="638"/>
      <c r="I506" s="638"/>
      <c r="J506" s="638"/>
      <c r="K506" s="638"/>
      <c r="L506" s="638"/>
      <c r="M506" s="702"/>
    </row>
    <row r="507" spans="1:13">
      <c r="A507" s="682" t="s">
        <v>678</v>
      </c>
      <c r="B507" s="684"/>
      <c r="C507" s="781" t="s">
        <v>73</v>
      </c>
      <c r="D507" s="782"/>
      <c r="E507" s="782"/>
      <c r="F507" s="782"/>
      <c r="G507" s="784"/>
      <c r="H507" s="345" t="s">
        <v>679</v>
      </c>
      <c r="I507" s="181"/>
      <c r="J507" s="697">
        <v>11</v>
      </c>
      <c r="K507" s="690"/>
      <c r="L507" s="690"/>
      <c r="M507" s="691"/>
    </row>
    <row r="508" spans="1:13">
      <c r="A508" s="682" t="s">
        <v>680</v>
      </c>
      <c r="B508" s="684"/>
      <c r="C508" s="710" t="s">
        <v>242</v>
      </c>
      <c r="D508" s="711"/>
      <c r="E508" s="711"/>
      <c r="F508" s="711"/>
      <c r="G508" s="712"/>
      <c r="H508" s="345" t="s">
        <v>681</v>
      </c>
      <c r="I508" s="181"/>
      <c r="J508" s="697">
        <v>1287</v>
      </c>
      <c r="K508" s="690"/>
      <c r="L508" s="690"/>
      <c r="M508" s="691"/>
    </row>
    <row r="509" spans="1:13">
      <c r="A509" s="682" t="s">
        <v>682</v>
      </c>
      <c r="B509" s="684"/>
      <c r="C509" s="694">
        <v>41528</v>
      </c>
      <c r="D509" s="695"/>
      <c r="E509" s="695"/>
      <c r="F509" s="695"/>
      <c r="G509" s="696"/>
      <c r="H509" s="345" t="s">
        <v>683</v>
      </c>
      <c r="I509" s="181"/>
      <c r="J509" s="697">
        <v>9419141642</v>
      </c>
      <c r="K509" s="690"/>
      <c r="L509" s="690"/>
      <c r="M509" s="691"/>
    </row>
    <row r="510" spans="1:13">
      <c r="A510" s="682" t="s">
        <v>684</v>
      </c>
      <c r="B510" s="684"/>
      <c r="C510" s="781" t="s">
        <v>76</v>
      </c>
      <c r="D510" s="782"/>
      <c r="E510" s="782"/>
      <c r="F510" s="782"/>
      <c r="G510" s="783"/>
      <c r="H510" s="637" t="s">
        <v>412</v>
      </c>
      <c r="I510" s="639"/>
      <c r="J510" s="781" t="s">
        <v>78</v>
      </c>
      <c r="K510" s="782"/>
      <c r="L510" s="782"/>
      <c r="M510" s="783"/>
    </row>
    <row r="511" spans="1:13">
      <c r="A511" s="677" t="s">
        <v>685</v>
      </c>
      <c r="B511" s="678"/>
      <c r="C511" s="678"/>
      <c r="D511" s="678"/>
      <c r="E511" s="678"/>
      <c r="F511" s="678"/>
      <c r="G511" s="678"/>
      <c r="H511" s="678"/>
      <c r="I511" s="678"/>
      <c r="J511" s="678"/>
      <c r="K511" s="678"/>
      <c r="L511" s="678"/>
      <c r="M511" s="679"/>
    </row>
    <row r="512" spans="1:13">
      <c r="A512" s="692" t="s">
        <v>686</v>
      </c>
      <c r="B512" s="681" t="s">
        <v>687</v>
      </c>
      <c r="C512" s="678"/>
      <c r="D512" s="678"/>
      <c r="E512" s="678"/>
      <c r="F512" s="678"/>
      <c r="G512" s="680"/>
      <c r="H512" s="681" t="s">
        <v>688</v>
      </c>
      <c r="I512" s="678"/>
      <c r="J512" s="678"/>
      <c r="K512" s="678"/>
      <c r="L512" s="678"/>
      <c r="M512" s="679"/>
    </row>
    <row r="513" spans="1:13" ht="30">
      <c r="A513" s="693"/>
      <c r="B513" s="105" t="s">
        <v>689</v>
      </c>
      <c r="C513" s="105" t="s">
        <v>690</v>
      </c>
      <c r="D513" s="105" t="s">
        <v>691</v>
      </c>
      <c r="E513" s="105" t="s">
        <v>692</v>
      </c>
      <c r="F513" s="105">
        <v>100</v>
      </c>
      <c r="G513" s="104" t="s">
        <v>232</v>
      </c>
      <c r="H513" s="105" t="s">
        <v>693</v>
      </c>
      <c r="I513" s="105" t="s">
        <v>690</v>
      </c>
      <c r="J513" s="105" t="s">
        <v>691</v>
      </c>
      <c r="K513" s="105" t="s">
        <v>694</v>
      </c>
      <c r="L513" s="105">
        <v>100</v>
      </c>
      <c r="M513" s="182" t="s">
        <v>232</v>
      </c>
    </row>
    <row r="514" spans="1:13">
      <c r="A514" s="356" t="s">
        <v>256</v>
      </c>
      <c r="B514" s="91">
        <v>9.25</v>
      </c>
      <c r="C514" s="337">
        <v>5</v>
      </c>
      <c r="D514" s="337">
        <v>5</v>
      </c>
      <c r="E514" s="91">
        <v>67.5</v>
      </c>
      <c r="F514" s="89">
        <f t="shared" ref="F514" si="47">SUM(A514:E514)</f>
        <v>86.75</v>
      </c>
      <c r="G514" s="89" t="str">
        <f t="shared" ref="G514:G518" si="48">IF(F514&gt;=91,"A1",IF(F514&gt;=81,"A2",IF(F514&gt;=71,"B1",IF(F514&gt;=61,"B2",IF(F514&gt;=51,"C1",IF(F514&gt;=41,"C2",IF(F514&gt;=33,"D","E")))))))</f>
        <v>A2</v>
      </c>
      <c r="H514" s="337">
        <v>9.75</v>
      </c>
      <c r="I514" s="337">
        <v>5</v>
      </c>
      <c r="J514" s="337">
        <v>5</v>
      </c>
      <c r="K514" s="170">
        <v>72</v>
      </c>
      <c r="L514" s="170">
        <f t="shared" ref="L514" si="49">SUM(H514:K514)</f>
        <v>91.75</v>
      </c>
      <c r="M514" s="360" t="str">
        <f t="shared" ref="M514:M518" si="50">IF(L514&gt;=91,"A1",IF(L514&gt;=81,"A2",IF(L514&gt;=71,"B1",IF(L514&gt;=61,"B2",IF(L514&gt;=51,"C1",IF(L514&gt;=41,"C2",IF(L514&gt;=33,"D","E")))))))</f>
        <v>A1</v>
      </c>
    </row>
    <row r="515" spans="1:13" ht="15.75">
      <c r="A515" s="356" t="s">
        <v>258</v>
      </c>
      <c r="B515" s="14">
        <v>8.5</v>
      </c>
      <c r="C515" s="337">
        <v>4</v>
      </c>
      <c r="D515" s="337">
        <v>4</v>
      </c>
      <c r="E515" s="337">
        <v>72.5</v>
      </c>
      <c r="F515" s="88">
        <v>89</v>
      </c>
      <c r="G515" s="88" t="str">
        <f t="shared" si="48"/>
        <v>A2</v>
      </c>
      <c r="H515" s="17">
        <v>9.25</v>
      </c>
      <c r="I515" s="337">
        <v>5</v>
      </c>
      <c r="J515" s="337">
        <v>5</v>
      </c>
      <c r="K515" s="337">
        <v>74</v>
      </c>
      <c r="L515" s="30">
        <f t="shared" ref="L515:L518" si="51">SUM(H515:K515)</f>
        <v>93.25</v>
      </c>
      <c r="M515" s="351" t="str">
        <f t="shared" si="50"/>
        <v>A1</v>
      </c>
    </row>
    <row r="516" spans="1:13">
      <c r="A516" s="356" t="s">
        <v>695</v>
      </c>
      <c r="B516" s="337">
        <v>10</v>
      </c>
      <c r="C516" s="337">
        <v>5</v>
      </c>
      <c r="D516" s="337">
        <v>5</v>
      </c>
      <c r="E516" s="337">
        <v>74.5</v>
      </c>
      <c r="F516" s="88">
        <v>94.5</v>
      </c>
      <c r="G516" s="88" t="str">
        <f t="shared" si="48"/>
        <v>A1</v>
      </c>
      <c r="H516" s="337">
        <v>9.75</v>
      </c>
      <c r="I516" s="337">
        <v>5</v>
      </c>
      <c r="J516" s="337">
        <v>5</v>
      </c>
      <c r="K516" s="337">
        <v>73.5</v>
      </c>
      <c r="L516" s="30">
        <f t="shared" si="51"/>
        <v>93.25</v>
      </c>
      <c r="M516" s="350" t="str">
        <f t="shared" si="50"/>
        <v>A1</v>
      </c>
    </row>
    <row r="517" spans="1:13" ht="15.75">
      <c r="A517" s="356" t="s">
        <v>260</v>
      </c>
      <c r="B517" s="337">
        <v>9.5</v>
      </c>
      <c r="C517" s="337">
        <v>5</v>
      </c>
      <c r="D517" s="337">
        <v>4.5</v>
      </c>
      <c r="E517" s="337">
        <v>75</v>
      </c>
      <c r="F517" s="88">
        <v>94</v>
      </c>
      <c r="G517" s="88" t="str">
        <f t="shared" si="48"/>
        <v>A1</v>
      </c>
      <c r="H517" s="14">
        <v>9.5</v>
      </c>
      <c r="I517" s="214">
        <v>5</v>
      </c>
      <c r="J517" s="100">
        <v>5</v>
      </c>
      <c r="K517" s="337">
        <v>77.5</v>
      </c>
      <c r="L517" s="30">
        <f t="shared" si="51"/>
        <v>97</v>
      </c>
      <c r="M517" s="239" t="str">
        <f t="shared" si="50"/>
        <v>A1</v>
      </c>
    </row>
    <row r="518" spans="1:13" ht="15.75">
      <c r="A518" s="356" t="s">
        <v>416</v>
      </c>
      <c r="B518" s="337">
        <v>9.5</v>
      </c>
      <c r="C518" s="337">
        <v>5</v>
      </c>
      <c r="D518" s="337">
        <v>5</v>
      </c>
      <c r="E518" s="337">
        <v>75.5</v>
      </c>
      <c r="F518" s="88">
        <v>95</v>
      </c>
      <c r="G518" s="88" t="str">
        <f t="shared" si="48"/>
        <v>A1</v>
      </c>
      <c r="H518" s="14">
        <v>9.75</v>
      </c>
      <c r="I518" s="337">
        <v>5</v>
      </c>
      <c r="J518" s="337">
        <v>5</v>
      </c>
      <c r="K518" s="337">
        <v>74</v>
      </c>
      <c r="L518" s="30">
        <f t="shared" si="51"/>
        <v>93.75</v>
      </c>
      <c r="M518" s="350" t="str">
        <f t="shared" si="50"/>
        <v>A1</v>
      </c>
    </row>
    <row r="519" spans="1:13" ht="15.75">
      <c r="A519" s="356" t="s">
        <v>643</v>
      </c>
      <c r="B519" s="337"/>
      <c r="C519" s="337"/>
      <c r="D519" s="337"/>
      <c r="E519" s="173"/>
      <c r="F519" s="18">
        <v>49</v>
      </c>
      <c r="G519" s="337"/>
      <c r="H519" s="337"/>
      <c r="I519" s="337"/>
      <c r="J519" s="337"/>
      <c r="K519" s="337">
        <v>50</v>
      </c>
      <c r="L519" s="337"/>
      <c r="M519" s="346"/>
    </row>
    <row r="520" spans="1:13">
      <c r="A520" s="356" t="s">
        <v>661</v>
      </c>
      <c r="B520" s="337"/>
      <c r="C520" s="337"/>
      <c r="D520" s="337"/>
      <c r="E520" s="29"/>
      <c r="F520" s="337">
        <v>42</v>
      </c>
      <c r="G520" s="337"/>
      <c r="H520" s="337"/>
      <c r="I520" s="337"/>
      <c r="J520" s="337"/>
      <c r="K520" s="29">
        <v>48</v>
      </c>
      <c r="L520" s="337"/>
      <c r="M520" s="346"/>
    </row>
    <row r="521" spans="1:13">
      <c r="A521" s="356" t="s">
        <v>696</v>
      </c>
      <c r="B521" s="337"/>
      <c r="C521" s="337"/>
      <c r="D521" s="337"/>
      <c r="E521" s="337"/>
      <c r="F521" s="337">
        <v>45</v>
      </c>
      <c r="G521" s="337"/>
      <c r="H521" s="337"/>
      <c r="I521" s="337"/>
      <c r="J521" s="337"/>
      <c r="K521" s="337">
        <v>43</v>
      </c>
      <c r="L521" s="337"/>
      <c r="M521" s="346"/>
    </row>
    <row r="522" spans="1:13" ht="26.25">
      <c r="A522" s="357" t="s">
        <v>697</v>
      </c>
      <c r="B522" s="357"/>
      <c r="C522" s="358" t="s">
        <v>698</v>
      </c>
      <c r="D522" s="186">
        <f>(F514+F515+F516+F517+F518)</f>
        <v>459.25</v>
      </c>
      <c r="E522" s="186"/>
      <c r="F522" s="358" t="s">
        <v>699</v>
      </c>
      <c r="G522" s="186">
        <f>(D522/500)*100</f>
        <v>91.85</v>
      </c>
      <c r="H522" s="186"/>
      <c r="I522" s="187"/>
      <c r="J522" s="685" t="s">
        <v>700</v>
      </c>
      <c r="K522" s="686"/>
      <c r="L522" s="640" t="str">
        <f>IF(G522&gt;=91,"A1",IF(G522&gt;=81,"A2",IF(G522&gt;=71,"B1",IF(G522&gt;=61,"B2",IF(G522&gt;=51,"C1",IF(G522&gt;=41,"C2",IF(G522&gt;=33,"D","E")))))))</f>
        <v>A1</v>
      </c>
      <c r="M522" s="676" t="str">
        <f t="shared" ref="M522:M524" si="52">IF(K522&gt;=91,"A1",IF(K522&gt;=81,"A2",IF(K522&gt;=71,"B1",IF(K522&gt;=61,"B2",IF(K522&gt;=51,"C1",IF(K522&gt;=41,"C2",IF(K522&gt;=33,"D","E")))))))</f>
        <v>E</v>
      </c>
    </row>
    <row r="523" spans="1:13" ht="26.25">
      <c r="A523" s="188" t="s">
        <v>701</v>
      </c>
      <c r="B523" s="357"/>
      <c r="C523" s="358" t="s">
        <v>702</v>
      </c>
      <c r="D523" s="186">
        <f>(L514+L515+L516+L517+L518)</f>
        <v>469</v>
      </c>
      <c r="E523" s="186"/>
      <c r="F523" s="358" t="s">
        <v>703</v>
      </c>
      <c r="G523" s="189">
        <f>D523/500*100</f>
        <v>93.8</v>
      </c>
      <c r="H523" s="189"/>
      <c r="I523" s="190"/>
      <c r="J523" s="685" t="s">
        <v>704</v>
      </c>
      <c r="K523" s="686"/>
      <c r="L523" s="640" t="str">
        <f>IF(G523&gt;=91,"A1",IF(G523&gt;=81,"A2",IF(G523&gt;=71,"B1",IF(G523&gt;=61,"B2",IF(G523&gt;=51,"C1",IF(G523&gt;=41,"C2",IF(G523&gt;=33,"D","E")))))))</f>
        <v>A1</v>
      </c>
      <c r="M523" s="676" t="str">
        <f t="shared" si="52"/>
        <v>E</v>
      </c>
    </row>
    <row r="524" spans="1:13">
      <c r="A524" s="359" t="s">
        <v>705</v>
      </c>
      <c r="B524" s="359"/>
      <c r="C524" s="359">
        <f>(D522+D523)</f>
        <v>928.25</v>
      </c>
      <c r="D524" s="687"/>
      <c r="E524" s="688"/>
      <c r="F524" s="359" t="s">
        <v>706</v>
      </c>
      <c r="G524" s="359"/>
      <c r="H524" s="359"/>
      <c r="I524" s="359">
        <f>(C524/1000)*100</f>
        <v>92.825000000000003</v>
      </c>
      <c r="J524" s="359" t="s">
        <v>707</v>
      </c>
      <c r="K524" s="359"/>
      <c r="L524" s="687" t="str">
        <f>IF(I524&gt;=91,"A1",IF(I524&gt;=81,"A2",IF(I524&gt;=71,"B1",IF(I524&gt;=61,"B2",IF(I524&gt;=51,"C1",IF(I524&gt;=41,"C2",IF(I524&gt;=33,"D","E")))))))</f>
        <v>A1</v>
      </c>
      <c r="M524" s="688" t="str">
        <f t="shared" si="52"/>
        <v>E</v>
      </c>
    </row>
    <row r="525" spans="1:13">
      <c r="A525" s="689" t="s">
        <v>423</v>
      </c>
      <c r="B525" s="690"/>
      <c r="C525" s="690"/>
      <c r="D525" s="690"/>
      <c r="E525" s="690"/>
      <c r="F525" s="690"/>
      <c r="G525" s="690"/>
      <c r="H525" s="690"/>
      <c r="I525" s="690"/>
      <c r="J525" s="690"/>
      <c r="K525" s="690"/>
      <c r="L525" s="690"/>
      <c r="M525" s="691"/>
    </row>
    <row r="526" spans="1:13">
      <c r="A526" s="677" t="s">
        <v>424</v>
      </c>
      <c r="B526" s="678"/>
      <c r="C526" s="678"/>
      <c r="D526" s="678"/>
      <c r="E526" s="678"/>
      <c r="F526" s="678"/>
      <c r="G526" s="678"/>
      <c r="H526" s="678"/>
      <c r="I526" s="678"/>
      <c r="J526" s="678"/>
      <c r="K526" s="678"/>
      <c r="L526" s="678"/>
      <c r="M526" s="679"/>
    </row>
    <row r="527" spans="1:13">
      <c r="A527" s="677" t="s">
        <v>425</v>
      </c>
      <c r="B527" s="678"/>
      <c r="C527" s="678"/>
      <c r="D527" s="678"/>
      <c r="E527" s="680"/>
      <c r="F527" s="681" t="s">
        <v>426</v>
      </c>
      <c r="G527" s="678"/>
      <c r="H527" s="678"/>
      <c r="I527" s="678"/>
      <c r="J527" s="680"/>
      <c r="K527" s="681" t="s">
        <v>708</v>
      </c>
      <c r="L527" s="678"/>
      <c r="M527" s="679"/>
    </row>
    <row r="528" spans="1:13">
      <c r="A528" s="637" t="s">
        <v>764</v>
      </c>
      <c r="B528" s="638"/>
      <c r="C528" s="638"/>
      <c r="D528" s="638"/>
      <c r="E528" s="639"/>
      <c r="F528" s="640" t="s">
        <v>433</v>
      </c>
      <c r="G528" s="641"/>
      <c r="H528" s="641"/>
      <c r="I528" s="641"/>
      <c r="J528" s="676"/>
      <c r="K528" s="640" t="s">
        <v>433</v>
      </c>
      <c r="L528" s="641"/>
      <c r="M528" s="642"/>
    </row>
    <row r="529" spans="1:13">
      <c r="A529" s="677" t="s">
        <v>429</v>
      </c>
      <c r="B529" s="678"/>
      <c r="C529" s="678"/>
      <c r="D529" s="678"/>
      <c r="E529" s="678"/>
      <c r="F529" s="678"/>
      <c r="G529" s="678"/>
      <c r="H529" s="678"/>
      <c r="I529" s="678"/>
      <c r="J529" s="678"/>
      <c r="K529" s="678"/>
      <c r="L529" s="678"/>
      <c r="M529" s="679"/>
    </row>
    <row r="530" spans="1:13">
      <c r="A530" s="677" t="s">
        <v>425</v>
      </c>
      <c r="B530" s="678"/>
      <c r="C530" s="678"/>
      <c r="D530" s="678"/>
      <c r="E530" s="680"/>
      <c r="F530" s="681" t="s">
        <v>426</v>
      </c>
      <c r="G530" s="678"/>
      <c r="H530" s="678"/>
      <c r="I530" s="678"/>
      <c r="J530" s="680"/>
      <c r="K530" s="681" t="s">
        <v>708</v>
      </c>
      <c r="L530" s="678"/>
      <c r="M530" s="679"/>
    </row>
    <row r="531" spans="1:13">
      <c r="A531" s="682" t="s">
        <v>430</v>
      </c>
      <c r="B531" s="683"/>
      <c r="C531" s="683"/>
      <c r="D531" s="683"/>
      <c r="E531" s="684"/>
      <c r="F531" s="681" t="s">
        <v>433</v>
      </c>
      <c r="G531" s="678"/>
      <c r="H531" s="678"/>
      <c r="I531" s="678"/>
      <c r="J531" s="680"/>
      <c r="K531" s="681" t="s">
        <v>433</v>
      </c>
      <c r="L531" s="678"/>
      <c r="M531" s="679"/>
    </row>
    <row r="532" spans="1:13">
      <c r="A532" s="682" t="s">
        <v>431</v>
      </c>
      <c r="B532" s="683"/>
      <c r="C532" s="683"/>
      <c r="D532" s="683"/>
      <c r="E532" s="684"/>
      <c r="F532" s="707" t="s">
        <v>433</v>
      </c>
      <c r="G532" s="708"/>
      <c r="H532" s="708"/>
      <c r="I532" s="708"/>
      <c r="J532" s="709"/>
      <c r="K532" s="640" t="s">
        <v>433</v>
      </c>
      <c r="L532" s="641"/>
      <c r="M532" s="642"/>
    </row>
    <row r="533" spans="1:13">
      <c r="A533" s="637" t="s">
        <v>432</v>
      </c>
      <c r="B533" s="638"/>
      <c r="C533" s="638"/>
      <c r="D533" s="638"/>
      <c r="E533" s="639"/>
      <c r="F533" s="707" t="s">
        <v>428</v>
      </c>
      <c r="G533" s="708"/>
      <c r="H533" s="708"/>
      <c r="I533" s="708"/>
      <c r="J533" s="709"/>
      <c r="K533" s="640" t="s">
        <v>428</v>
      </c>
      <c r="L533" s="641"/>
      <c r="M533" s="642"/>
    </row>
    <row r="534" spans="1:13">
      <c r="A534" s="637" t="s">
        <v>434</v>
      </c>
      <c r="B534" s="638"/>
      <c r="C534" s="638"/>
      <c r="D534" s="638"/>
      <c r="E534" s="639"/>
      <c r="F534" s="707" t="s">
        <v>428</v>
      </c>
      <c r="G534" s="708"/>
      <c r="H534" s="708"/>
      <c r="I534" s="708"/>
      <c r="J534" s="709"/>
      <c r="K534" s="640" t="s">
        <v>428</v>
      </c>
      <c r="L534" s="641"/>
      <c r="M534" s="642"/>
    </row>
    <row r="535" spans="1:13">
      <c r="A535" s="677" t="s">
        <v>435</v>
      </c>
      <c r="B535" s="678"/>
      <c r="C535" s="678"/>
      <c r="D535" s="678"/>
      <c r="E535" s="678"/>
      <c r="F535" s="678"/>
      <c r="G535" s="678"/>
      <c r="H535" s="678"/>
      <c r="I535" s="678"/>
      <c r="J535" s="678"/>
      <c r="K535" s="678"/>
      <c r="L535" s="678"/>
      <c r="M535" s="679"/>
    </row>
    <row r="536" spans="1:13">
      <c r="A536" s="677" t="s">
        <v>425</v>
      </c>
      <c r="B536" s="678"/>
      <c r="C536" s="678"/>
      <c r="D536" s="678"/>
      <c r="E536" s="680"/>
      <c r="F536" s="681" t="s">
        <v>426</v>
      </c>
      <c r="G536" s="678"/>
      <c r="H536" s="678"/>
      <c r="I536" s="678"/>
      <c r="J536" s="680"/>
      <c r="K536" s="681" t="s">
        <v>708</v>
      </c>
      <c r="L536" s="678"/>
      <c r="M536" s="679"/>
    </row>
    <row r="537" spans="1:13">
      <c r="A537" s="637" t="s">
        <v>401</v>
      </c>
      <c r="B537" s="638"/>
      <c r="C537" s="638"/>
      <c r="D537" s="638"/>
      <c r="E537" s="638"/>
      <c r="F537" s="639"/>
      <c r="G537" s="640"/>
      <c r="H537" s="641"/>
      <c r="I537" s="641"/>
      <c r="J537" s="641"/>
      <c r="K537" s="641"/>
      <c r="L537" s="641"/>
      <c r="M537" s="642"/>
    </row>
    <row r="538" spans="1:13">
      <c r="A538" s="356" t="s">
        <v>709</v>
      </c>
      <c r="B538" s="640"/>
      <c r="C538" s="641"/>
      <c r="D538" s="641"/>
      <c r="E538" s="641"/>
      <c r="F538" s="641"/>
      <c r="G538" s="641"/>
      <c r="H538" s="641"/>
      <c r="I538" s="641"/>
      <c r="J538" s="641"/>
      <c r="K538" s="641"/>
      <c r="L538" s="641"/>
      <c r="M538" s="642"/>
    </row>
    <row r="539" spans="1:13">
      <c r="A539" s="356" t="s">
        <v>436</v>
      </c>
      <c r="B539" s="640"/>
      <c r="C539" s="641"/>
      <c r="D539" s="641"/>
      <c r="E539" s="641"/>
      <c r="F539" s="641"/>
      <c r="G539" s="641"/>
      <c r="H539" s="641"/>
      <c r="I539" s="641"/>
      <c r="J539" s="641"/>
      <c r="K539" s="641"/>
      <c r="L539" s="641"/>
      <c r="M539" s="642"/>
    </row>
    <row r="540" spans="1:13">
      <c r="A540" s="643" t="s">
        <v>710</v>
      </c>
      <c r="B540" s="644"/>
      <c r="C540" s="645"/>
      <c r="D540" s="652"/>
      <c r="E540" s="653"/>
      <c r="F540" s="653"/>
      <c r="G540" s="653"/>
      <c r="H540" s="653"/>
      <c r="I540" s="654"/>
      <c r="J540" s="661" t="s">
        <v>711</v>
      </c>
      <c r="K540" s="644"/>
      <c r="L540" s="644"/>
      <c r="M540" s="662"/>
    </row>
    <row r="541" spans="1:13">
      <c r="A541" s="646"/>
      <c r="B541" s="647"/>
      <c r="C541" s="648"/>
      <c r="D541" s="655"/>
      <c r="E541" s="656"/>
      <c r="F541" s="656"/>
      <c r="G541" s="656"/>
      <c r="H541" s="656"/>
      <c r="I541" s="657"/>
      <c r="J541" s="663"/>
      <c r="K541" s="647"/>
      <c r="L541" s="647"/>
      <c r="M541" s="664"/>
    </row>
    <row r="542" spans="1:13">
      <c r="A542" s="646"/>
      <c r="B542" s="647"/>
      <c r="C542" s="648"/>
      <c r="D542" s="655"/>
      <c r="E542" s="656"/>
      <c r="F542" s="656"/>
      <c r="G542" s="656"/>
      <c r="H542" s="656"/>
      <c r="I542" s="657"/>
      <c r="J542" s="663"/>
      <c r="K542" s="647"/>
      <c r="L542" s="647"/>
      <c r="M542" s="664"/>
    </row>
    <row r="543" spans="1:13">
      <c r="A543" s="649"/>
      <c r="B543" s="650"/>
      <c r="C543" s="651"/>
      <c r="D543" s="658"/>
      <c r="E543" s="659"/>
      <c r="F543" s="659"/>
      <c r="G543" s="659"/>
      <c r="H543" s="659"/>
      <c r="I543" s="660"/>
      <c r="J543" s="665"/>
      <c r="K543" s="650"/>
      <c r="L543" s="650"/>
      <c r="M543" s="666"/>
    </row>
    <row r="544" spans="1:13">
      <c r="A544" s="671" t="s">
        <v>437</v>
      </c>
      <c r="B544" s="672"/>
      <c r="C544" s="672"/>
      <c r="D544" s="672"/>
      <c r="E544" s="672"/>
      <c r="F544" s="672"/>
      <c r="G544" s="673"/>
      <c r="H544" s="674" t="s">
        <v>438</v>
      </c>
      <c r="I544" s="672"/>
      <c r="J544" s="672"/>
      <c r="K544" s="672"/>
      <c r="L544" s="672"/>
      <c r="M544" s="675"/>
    </row>
    <row r="545" spans="1:13">
      <c r="A545" s="341" t="s">
        <v>439</v>
      </c>
      <c r="B545" s="674" t="s">
        <v>254</v>
      </c>
      <c r="C545" s="673"/>
      <c r="D545" s="193" t="s">
        <v>439</v>
      </c>
      <c r="E545" s="338"/>
      <c r="F545" s="674" t="s">
        <v>254</v>
      </c>
      <c r="G545" s="673"/>
      <c r="H545" s="195"/>
      <c r="I545" s="195"/>
      <c r="J545" s="196" t="s">
        <v>440</v>
      </c>
      <c r="K545" s="195"/>
      <c r="L545" s="196" t="s">
        <v>254</v>
      </c>
      <c r="M545" s="197"/>
    </row>
    <row r="546" spans="1:13">
      <c r="A546" s="198" t="s">
        <v>441</v>
      </c>
      <c r="B546" s="669" t="s">
        <v>442</v>
      </c>
      <c r="C546" s="670"/>
      <c r="D546" s="669" t="s">
        <v>443</v>
      </c>
      <c r="E546" s="670"/>
      <c r="F546" s="669" t="s">
        <v>444</v>
      </c>
      <c r="G546" s="670"/>
      <c r="H546" s="195"/>
      <c r="I546" s="195"/>
      <c r="J546" s="669">
        <v>3</v>
      </c>
      <c r="K546" s="670"/>
      <c r="L546" s="338" t="s">
        <v>433</v>
      </c>
      <c r="M546" s="197"/>
    </row>
    <row r="547" spans="1:13">
      <c r="A547" s="198" t="s">
        <v>445</v>
      </c>
      <c r="B547" s="669" t="s">
        <v>446</v>
      </c>
      <c r="C547" s="670"/>
      <c r="D547" s="669" t="s">
        <v>447</v>
      </c>
      <c r="E547" s="670"/>
      <c r="F547" s="669" t="s">
        <v>448</v>
      </c>
      <c r="G547" s="670"/>
      <c r="H547" s="195"/>
      <c r="I547" s="195"/>
      <c r="J547" s="669">
        <v>2</v>
      </c>
      <c r="K547" s="670"/>
      <c r="L547" s="338" t="s">
        <v>428</v>
      </c>
      <c r="M547" s="197"/>
    </row>
    <row r="548" spans="1:13">
      <c r="A548" s="198" t="s">
        <v>449</v>
      </c>
      <c r="B548" s="669" t="s">
        <v>450</v>
      </c>
      <c r="C548" s="670"/>
      <c r="D548" s="669" t="s">
        <v>451</v>
      </c>
      <c r="E548" s="670"/>
      <c r="F548" s="669" t="s">
        <v>452</v>
      </c>
      <c r="G548" s="670"/>
      <c r="H548" s="195"/>
      <c r="I548" s="195"/>
      <c r="J548" s="669">
        <v>1</v>
      </c>
      <c r="K548" s="670"/>
      <c r="L548" s="338" t="s">
        <v>453</v>
      </c>
      <c r="M548" s="197"/>
    </row>
    <row r="549" spans="1:13" ht="15.75" thickBot="1">
      <c r="A549" s="199" t="s">
        <v>454</v>
      </c>
      <c r="B549" s="667" t="s">
        <v>455</v>
      </c>
      <c r="C549" s="668"/>
      <c r="D549" s="667" t="s">
        <v>456</v>
      </c>
      <c r="E549" s="668"/>
      <c r="F549" s="667" t="s">
        <v>457</v>
      </c>
      <c r="G549" s="668"/>
      <c r="H549" s="200"/>
      <c r="I549" s="200"/>
      <c r="J549" s="200"/>
      <c r="K549" s="200"/>
      <c r="L549" s="200"/>
      <c r="M549" s="201"/>
    </row>
    <row r="551" spans="1:13" ht="15.75" thickBot="1"/>
    <row r="552" spans="1:13" ht="15.75">
      <c r="A552" s="176"/>
      <c r="B552" s="703" t="s">
        <v>669</v>
      </c>
      <c r="C552" s="703"/>
      <c r="D552" s="703"/>
      <c r="E552" s="703"/>
      <c r="F552" s="703"/>
      <c r="G552" s="703"/>
      <c r="H552" s="703"/>
      <c r="I552" s="704"/>
      <c r="J552" s="705" t="s">
        <v>670</v>
      </c>
      <c r="K552" s="703"/>
      <c r="L552" s="703"/>
      <c r="M552" s="706"/>
    </row>
    <row r="553" spans="1:13" ht="21">
      <c r="A553" s="699" t="s">
        <v>671</v>
      </c>
      <c r="B553" s="700"/>
      <c r="C553" s="700"/>
      <c r="D553" s="700"/>
      <c r="E553" s="700"/>
      <c r="F553" s="700"/>
      <c r="G553" s="700"/>
      <c r="H553" s="700"/>
      <c r="I553" s="700"/>
      <c r="J553" s="700"/>
      <c r="K553" s="700"/>
      <c r="L553" s="700"/>
      <c r="M553" s="701"/>
    </row>
    <row r="554" spans="1:13" ht="21">
      <c r="A554" s="177"/>
      <c r="B554" s="678" t="s">
        <v>672</v>
      </c>
      <c r="C554" s="678"/>
      <c r="D554" s="678"/>
      <c r="E554" s="680"/>
      <c r="F554" s="178" t="s">
        <v>673</v>
      </c>
      <c r="G554" s="178"/>
      <c r="H554" s="681" t="s">
        <v>674</v>
      </c>
      <c r="I554" s="678"/>
      <c r="J554" s="680"/>
      <c r="K554" s="179" t="s">
        <v>675</v>
      </c>
      <c r="L554" s="357"/>
      <c r="M554" s="180"/>
    </row>
    <row r="555" spans="1:13">
      <c r="A555" s="677" t="s">
        <v>785</v>
      </c>
      <c r="B555" s="678"/>
      <c r="C555" s="678"/>
      <c r="D555" s="678"/>
      <c r="E555" s="678"/>
      <c r="F555" s="678"/>
      <c r="G555" s="678"/>
      <c r="H555" s="678"/>
      <c r="I555" s="678"/>
      <c r="J555" s="678"/>
      <c r="K555" s="678"/>
      <c r="L555" s="678"/>
      <c r="M555" s="679"/>
    </row>
    <row r="556" spans="1:13">
      <c r="A556" s="637" t="s">
        <v>677</v>
      </c>
      <c r="B556" s="638"/>
      <c r="C556" s="638"/>
      <c r="D556" s="638"/>
      <c r="E556" s="638"/>
      <c r="F556" s="638"/>
      <c r="G556" s="638"/>
      <c r="H556" s="638"/>
      <c r="I556" s="638"/>
      <c r="J556" s="638"/>
      <c r="K556" s="638"/>
      <c r="L556" s="638"/>
      <c r="M556" s="702"/>
    </row>
    <row r="557" spans="1:13">
      <c r="A557" s="682" t="s">
        <v>678</v>
      </c>
      <c r="B557" s="684"/>
      <c r="C557" s="697" t="s">
        <v>305</v>
      </c>
      <c r="D557" s="690"/>
      <c r="E557" s="690"/>
      <c r="F557" s="690"/>
      <c r="G557" s="698"/>
      <c r="H557" s="345" t="s">
        <v>679</v>
      </c>
      <c r="I557" s="181"/>
      <c r="J557" s="697">
        <v>12</v>
      </c>
      <c r="K557" s="690"/>
      <c r="L557" s="690"/>
      <c r="M557" s="691"/>
    </row>
    <row r="558" spans="1:13">
      <c r="A558" s="682" t="s">
        <v>680</v>
      </c>
      <c r="B558" s="684"/>
      <c r="C558" s="710" t="s">
        <v>242</v>
      </c>
      <c r="D558" s="711"/>
      <c r="E558" s="711"/>
      <c r="F558" s="711"/>
      <c r="G558" s="712"/>
      <c r="H558" s="345" t="s">
        <v>681</v>
      </c>
      <c r="I558" s="181"/>
      <c r="J558" s="697">
        <v>1553</v>
      </c>
      <c r="K558" s="690"/>
      <c r="L558" s="690"/>
      <c r="M558" s="691"/>
    </row>
    <row r="559" spans="1:13">
      <c r="A559" s="682" t="s">
        <v>682</v>
      </c>
      <c r="B559" s="684"/>
      <c r="C559" s="778" t="s">
        <v>739</v>
      </c>
      <c r="D559" s="779"/>
      <c r="E559" s="779"/>
      <c r="F559" s="779"/>
      <c r="G559" s="780"/>
      <c r="H559" s="345" t="s">
        <v>683</v>
      </c>
      <c r="I559" s="181"/>
      <c r="J559" s="697">
        <v>9086204712</v>
      </c>
      <c r="K559" s="690"/>
      <c r="L559" s="690"/>
      <c r="M559" s="691"/>
    </row>
    <row r="560" spans="1:13">
      <c r="A560" s="682" t="s">
        <v>684</v>
      </c>
      <c r="B560" s="684"/>
      <c r="C560" s="781" t="s">
        <v>82</v>
      </c>
      <c r="D560" s="782"/>
      <c r="E560" s="782"/>
      <c r="F560" s="782"/>
      <c r="G560" s="783"/>
      <c r="H560" s="637" t="s">
        <v>412</v>
      </c>
      <c r="I560" s="639"/>
      <c r="J560" s="781" t="s">
        <v>740</v>
      </c>
      <c r="K560" s="782"/>
      <c r="L560" s="782"/>
      <c r="M560" s="783"/>
    </row>
    <row r="561" spans="1:13">
      <c r="A561" s="677" t="s">
        <v>685</v>
      </c>
      <c r="B561" s="678"/>
      <c r="C561" s="678"/>
      <c r="D561" s="678"/>
      <c r="E561" s="678"/>
      <c r="F561" s="678"/>
      <c r="G561" s="678"/>
      <c r="H561" s="678"/>
      <c r="I561" s="678"/>
      <c r="J561" s="678"/>
      <c r="K561" s="678"/>
      <c r="L561" s="678"/>
      <c r="M561" s="679"/>
    </row>
    <row r="562" spans="1:13">
      <c r="A562" s="692" t="s">
        <v>686</v>
      </c>
      <c r="B562" s="681" t="s">
        <v>687</v>
      </c>
      <c r="C562" s="678"/>
      <c r="D562" s="678"/>
      <c r="E562" s="678"/>
      <c r="F562" s="678"/>
      <c r="G562" s="680"/>
      <c r="H562" s="681" t="s">
        <v>688</v>
      </c>
      <c r="I562" s="678"/>
      <c r="J562" s="678"/>
      <c r="K562" s="678"/>
      <c r="L562" s="678"/>
      <c r="M562" s="679"/>
    </row>
    <row r="563" spans="1:13" ht="30">
      <c r="A563" s="693"/>
      <c r="B563" s="105" t="s">
        <v>689</v>
      </c>
      <c r="C563" s="105" t="s">
        <v>690</v>
      </c>
      <c r="D563" s="105" t="s">
        <v>691</v>
      </c>
      <c r="E563" s="105" t="s">
        <v>692</v>
      </c>
      <c r="F563" s="105">
        <v>100</v>
      </c>
      <c r="G563" s="104" t="s">
        <v>232</v>
      </c>
      <c r="H563" s="105" t="s">
        <v>693</v>
      </c>
      <c r="I563" s="105" t="s">
        <v>690</v>
      </c>
      <c r="J563" s="105" t="s">
        <v>691</v>
      </c>
      <c r="K563" s="105" t="s">
        <v>694</v>
      </c>
      <c r="L563" s="105">
        <v>100</v>
      </c>
      <c r="M563" s="182" t="s">
        <v>232</v>
      </c>
    </row>
    <row r="564" spans="1:13">
      <c r="A564" s="356" t="s">
        <v>256</v>
      </c>
      <c r="B564" s="91">
        <v>5.75</v>
      </c>
      <c r="C564" s="337">
        <v>5</v>
      </c>
      <c r="D564" s="337">
        <v>4</v>
      </c>
      <c r="E564" s="91">
        <v>48</v>
      </c>
      <c r="F564" s="89">
        <f t="shared" ref="F564" si="53">SUM(A564:E564)</f>
        <v>62.75</v>
      </c>
      <c r="G564" s="89" t="str">
        <f t="shared" ref="G564:G568" si="54">IF(F564&gt;=91,"A1",IF(F564&gt;=81,"A2",IF(F564&gt;=71,"B1",IF(F564&gt;=61,"B2",IF(F564&gt;=51,"C1",IF(F564&gt;=41,"C2",IF(F564&gt;=33,"D","E")))))))</f>
        <v>B2</v>
      </c>
      <c r="H564" s="337">
        <v>8.5</v>
      </c>
      <c r="I564" s="337">
        <v>5</v>
      </c>
      <c r="J564" s="337">
        <v>5</v>
      </c>
      <c r="K564" s="170">
        <v>53</v>
      </c>
      <c r="L564" s="170">
        <f t="shared" ref="L564" si="55">SUM(H564:K564)</f>
        <v>71.5</v>
      </c>
      <c r="M564" s="360" t="str">
        <f t="shared" ref="M564:M568" si="56">IF(L564&gt;=91,"A1",IF(L564&gt;=81,"A2",IF(L564&gt;=71,"B1",IF(L564&gt;=61,"B2",IF(L564&gt;=51,"C1",IF(L564&gt;=41,"C2",IF(L564&gt;=33,"D","E")))))))</f>
        <v>B1</v>
      </c>
    </row>
    <row r="565" spans="1:13" ht="15.75">
      <c r="A565" s="356" t="s">
        <v>258</v>
      </c>
      <c r="B565" s="14">
        <v>7.25</v>
      </c>
      <c r="C565" s="337">
        <v>4</v>
      </c>
      <c r="D565" s="337">
        <v>4</v>
      </c>
      <c r="E565" s="337">
        <v>61</v>
      </c>
      <c r="F565" s="88">
        <v>76.25</v>
      </c>
      <c r="G565" s="88" t="str">
        <f t="shared" si="54"/>
        <v>B1</v>
      </c>
      <c r="H565" s="337">
        <v>8.5</v>
      </c>
      <c r="I565" s="337">
        <v>5</v>
      </c>
      <c r="J565" s="337">
        <v>5</v>
      </c>
      <c r="K565" s="337">
        <v>62</v>
      </c>
      <c r="L565" s="30">
        <f t="shared" ref="L565:L568" si="57">SUM(H565:K565)</f>
        <v>80.5</v>
      </c>
      <c r="M565" s="351" t="str">
        <f t="shared" si="56"/>
        <v>B1</v>
      </c>
    </row>
    <row r="566" spans="1:13">
      <c r="A566" s="356" t="s">
        <v>695</v>
      </c>
      <c r="B566" s="337">
        <v>9</v>
      </c>
      <c r="C566" s="337">
        <v>5</v>
      </c>
      <c r="D566" s="337">
        <v>5</v>
      </c>
      <c r="E566" s="337">
        <v>66</v>
      </c>
      <c r="F566" s="88">
        <v>85</v>
      </c>
      <c r="G566" s="88" t="str">
        <f t="shared" si="54"/>
        <v>A2</v>
      </c>
      <c r="H566" s="337">
        <v>8.25</v>
      </c>
      <c r="I566" s="337">
        <v>5</v>
      </c>
      <c r="J566" s="337">
        <v>4</v>
      </c>
      <c r="K566" s="337">
        <v>50.5</v>
      </c>
      <c r="L566" s="30">
        <f t="shared" si="57"/>
        <v>67.75</v>
      </c>
      <c r="M566" s="350" t="str">
        <f t="shared" si="56"/>
        <v>B2</v>
      </c>
    </row>
    <row r="567" spans="1:13" ht="15.75">
      <c r="A567" s="356" t="s">
        <v>260</v>
      </c>
      <c r="B567" s="337">
        <v>8.75</v>
      </c>
      <c r="C567" s="337">
        <v>5</v>
      </c>
      <c r="D567" s="337">
        <v>4</v>
      </c>
      <c r="E567" s="337">
        <v>70.5</v>
      </c>
      <c r="F567" s="88">
        <v>88.25</v>
      </c>
      <c r="G567" s="88" t="str">
        <f t="shared" si="54"/>
        <v>A2</v>
      </c>
      <c r="H567" s="14">
        <v>9.25</v>
      </c>
      <c r="I567" s="214">
        <v>5</v>
      </c>
      <c r="J567" s="100">
        <v>5</v>
      </c>
      <c r="K567" s="337">
        <v>76</v>
      </c>
      <c r="L567" s="30">
        <f t="shared" si="57"/>
        <v>95.25</v>
      </c>
      <c r="M567" s="239" t="str">
        <f t="shared" si="56"/>
        <v>A1</v>
      </c>
    </row>
    <row r="568" spans="1:13" ht="15.75">
      <c r="A568" s="356" t="s">
        <v>416</v>
      </c>
      <c r="B568" s="337">
        <v>7.75</v>
      </c>
      <c r="C568" s="337">
        <v>4</v>
      </c>
      <c r="D568" s="337">
        <v>5</v>
      </c>
      <c r="E568" s="337">
        <v>38.5</v>
      </c>
      <c r="F568" s="88">
        <v>55.25</v>
      </c>
      <c r="G568" s="88" t="str">
        <f t="shared" si="54"/>
        <v>C1</v>
      </c>
      <c r="H568" s="14">
        <v>9.75</v>
      </c>
      <c r="I568" s="337">
        <v>4</v>
      </c>
      <c r="J568" s="337">
        <v>4</v>
      </c>
      <c r="K568" s="337">
        <v>64</v>
      </c>
      <c r="L568" s="30">
        <f t="shared" si="57"/>
        <v>81.75</v>
      </c>
      <c r="M568" s="350" t="str">
        <f t="shared" si="56"/>
        <v>A2</v>
      </c>
    </row>
    <row r="569" spans="1:13" ht="15.75">
      <c r="A569" s="356" t="s">
        <v>643</v>
      </c>
      <c r="B569" s="337"/>
      <c r="C569" s="337"/>
      <c r="D569" s="337"/>
      <c r="E569" s="173"/>
      <c r="F569" s="18">
        <v>43.5</v>
      </c>
      <c r="G569" s="337"/>
      <c r="H569" s="337"/>
      <c r="I569" s="337"/>
      <c r="J569" s="337"/>
      <c r="K569" s="337">
        <v>44</v>
      </c>
      <c r="L569" s="337"/>
      <c r="M569" s="346"/>
    </row>
    <row r="570" spans="1:13">
      <c r="A570" s="356" t="s">
        <v>661</v>
      </c>
      <c r="B570" s="337"/>
      <c r="C570" s="337"/>
      <c r="D570" s="337"/>
      <c r="E570" s="29"/>
      <c r="F570" s="337">
        <v>37</v>
      </c>
      <c r="G570" s="337"/>
      <c r="H570" s="337"/>
      <c r="I570" s="337"/>
      <c r="J570" s="337"/>
      <c r="K570" s="29">
        <v>46</v>
      </c>
      <c r="L570" s="337"/>
      <c r="M570" s="346"/>
    </row>
    <row r="571" spans="1:13">
      <c r="A571" s="356" t="s">
        <v>696</v>
      </c>
      <c r="B571" s="337"/>
      <c r="C571" s="337"/>
      <c r="D571" s="337"/>
      <c r="E571" s="337"/>
      <c r="F571" s="337">
        <v>36.5</v>
      </c>
      <c r="G571" s="337"/>
      <c r="H571" s="337"/>
      <c r="I571" s="337"/>
      <c r="J571" s="337"/>
      <c r="K571" s="337">
        <v>37</v>
      </c>
      <c r="L571" s="337"/>
      <c r="M571" s="346"/>
    </row>
    <row r="572" spans="1:13" ht="26.25">
      <c r="A572" s="357" t="s">
        <v>697</v>
      </c>
      <c r="B572" s="357"/>
      <c r="C572" s="358" t="s">
        <v>698</v>
      </c>
      <c r="D572" s="186">
        <f>(F564+F565+F566+F567+F568)</f>
        <v>367.5</v>
      </c>
      <c r="E572" s="186"/>
      <c r="F572" s="358" t="s">
        <v>699</v>
      </c>
      <c r="G572" s="186">
        <f>(D572/500)*100</f>
        <v>73.5</v>
      </c>
      <c r="H572" s="186"/>
      <c r="I572" s="187"/>
      <c r="J572" s="685" t="s">
        <v>700</v>
      </c>
      <c r="K572" s="686"/>
      <c r="L572" s="640" t="str">
        <f>IF(G572&gt;=91,"A1",IF(G572&gt;=81,"A2",IF(G572&gt;=71,"B1",IF(G572&gt;=61,"B2",IF(G572&gt;=51,"C1",IF(G572&gt;=41,"C2",IF(G572&gt;=33,"D","E")))))))</f>
        <v>B1</v>
      </c>
      <c r="M572" s="676" t="str">
        <f t="shared" ref="M572:M574" si="58">IF(K572&gt;=91,"A1",IF(K572&gt;=81,"A2",IF(K572&gt;=71,"B1",IF(K572&gt;=61,"B2",IF(K572&gt;=51,"C1",IF(K572&gt;=41,"C2",IF(K572&gt;=33,"D","E")))))))</f>
        <v>E</v>
      </c>
    </row>
    <row r="573" spans="1:13" ht="26.25">
      <c r="A573" s="188" t="s">
        <v>701</v>
      </c>
      <c r="B573" s="357"/>
      <c r="C573" s="358" t="s">
        <v>702</v>
      </c>
      <c r="D573" s="186">
        <f>(L564+L565+L566+L567+L568)</f>
        <v>396.75</v>
      </c>
      <c r="E573" s="186"/>
      <c r="F573" s="358" t="s">
        <v>703</v>
      </c>
      <c r="G573" s="189">
        <f>D573/500*100</f>
        <v>79.349999999999994</v>
      </c>
      <c r="H573" s="189"/>
      <c r="I573" s="190"/>
      <c r="J573" s="685" t="s">
        <v>704</v>
      </c>
      <c r="K573" s="686"/>
      <c r="L573" s="640" t="str">
        <f>IF(G573&gt;=91,"A1",IF(G573&gt;=81,"A2",IF(G573&gt;=71,"B1",IF(G573&gt;=61,"B2",IF(G573&gt;=51,"C1",IF(G573&gt;=41,"C2",IF(G573&gt;=33,"D","E")))))))</f>
        <v>B1</v>
      </c>
      <c r="M573" s="676" t="str">
        <f t="shared" si="58"/>
        <v>E</v>
      </c>
    </row>
    <row r="574" spans="1:13">
      <c r="A574" s="359" t="s">
        <v>705</v>
      </c>
      <c r="B574" s="359"/>
      <c r="C574" s="359">
        <f>(D572+D573)</f>
        <v>764.25</v>
      </c>
      <c r="D574" s="687"/>
      <c r="E574" s="688"/>
      <c r="F574" s="359" t="s">
        <v>706</v>
      </c>
      <c r="G574" s="359"/>
      <c r="H574" s="359"/>
      <c r="I574" s="359">
        <f>(C574/1000)*100</f>
        <v>76.424999999999997</v>
      </c>
      <c r="J574" s="359" t="s">
        <v>707</v>
      </c>
      <c r="K574" s="359"/>
      <c r="L574" s="687" t="str">
        <f>IF(I574&gt;=91,"A1",IF(I574&gt;=81,"A2",IF(I574&gt;=71,"B1",IF(I574&gt;=61,"B2",IF(I574&gt;=51,"C1",IF(I574&gt;=41,"C2",IF(I574&gt;=33,"D","E")))))))</f>
        <v>B1</v>
      </c>
      <c r="M574" s="688" t="str">
        <f t="shared" si="58"/>
        <v>E</v>
      </c>
    </row>
    <row r="575" spans="1:13">
      <c r="A575" s="689" t="s">
        <v>423</v>
      </c>
      <c r="B575" s="690"/>
      <c r="C575" s="690"/>
      <c r="D575" s="690"/>
      <c r="E575" s="690"/>
      <c r="F575" s="690"/>
      <c r="G575" s="690"/>
      <c r="H575" s="690"/>
      <c r="I575" s="690"/>
      <c r="J575" s="690"/>
      <c r="K575" s="690"/>
      <c r="L575" s="690"/>
      <c r="M575" s="691"/>
    </row>
    <row r="576" spans="1:13">
      <c r="A576" s="677" t="s">
        <v>424</v>
      </c>
      <c r="B576" s="678"/>
      <c r="C576" s="678"/>
      <c r="D576" s="678"/>
      <c r="E576" s="678"/>
      <c r="F576" s="678"/>
      <c r="G576" s="678"/>
      <c r="H576" s="678"/>
      <c r="I576" s="678"/>
      <c r="J576" s="678"/>
      <c r="K576" s="678"/>
      <c r="L576" s="678"/>
      <c r="M576" s="679"/>
    </row>
    <row r="577" spans="1:13">
      <c r="A577" s="677" t="s">
        <v>425</v>
      </c>
      <c r="B577" s="678"/>
      <c r="C577" s="678"/>
      <c r="D577" s="678"/>
      <c r="E577" s="680"/>
      <c r="F577" s="681" t="s">
        <v>426</v>
      </c>
      <c r="G577" s="678"/>
      <c r="H577" s="678"/>
      <c r="I577" s="678"/>
      <c r="J577" s="680"/>
      <c r="K577" s="681" t="s">
        <v>708</v>
      </c>
      <c r="L577" s="678"/>
      <c r="M577" s="679"/>
    </row>
    <row r="578" spans="1:13">
      <c r="A578" s="637" t="s">
        <v>764</v>
      </c>
      <c r="B578" s="638"/>
      <c r="C578" s="638"/>
      <c r="D578" s="638"/>
      <c r="E578" s="639"/>
      <c r="F578" s="640" t="s">
        <v>433</v>
      </c>
      <c r="G578" s="641"/>
      <c r="H578" s="641"/>
      <c r="I578" s="641"/>
      <c r="J578" s="676"/>
      <c r="K578" s="640" t="s">
        <v>433</v>
      </c>
      <c r="L578" s="641"/>
      <c r="M578" s="642"/>
    </row>
    <row r="579" spans="1:13">
      <c r="A579" s="677" t="s">
        <v>429</v>
      </c>
      <c r="B579" s="678"/>
      <c r="C579" s="678"/>
      <c r="D579" s="678"/>
      <c r="E579" s="678"/>
      <c r="F579" s="678"/>
      <c r="G579" s="678"/>
      <c r="H579" s="678"/>
      <c r="I579" s="678"/>
      <c r="J579" s="678"/>
      <c r="K579" s="678"/>
      <c r="L579" s="678"/>
      <c r="M579" s="679"/>
    </row>
    <row r="580" spans="1:13">
      <c r="A580" s="677" t="s">
        <v>425</v>
      </c>
      <c r="B580" s="678"/>
      <c r="C580" s="678"/>
      <c r="D580" s="678"/>
      <c r="E580" s="680"/>
      <c r="F580" s="681" t="s">
        <v>426</v>
      </c>
      <c r="G580" s="678"/>
      <c r="H580" s="678"/>
      <c r="I580" s="678"/>
      <c r="J580" s="680"/>
      <c r="K580" s="681" t="s">
        <v>708</v>
      </c>
      <c r="L580" s="678"/>
      <c r="M580" s="679"/>
    </row>
    <row r="581" spans="1:13">
      <c r="A581" s="682" t="s">
        <v>430</v>
      </c>
      <c r="B581" s="683"/>
      <c r="C581" s="683"/>
      <c r="D581" s="683"/>
      <c r="E581" s="684"/>
      <c r="F581" s="681" t="s">
        <v>428</v>
      </c>
      <c r="G581" s="678"/>
      <c r="H581" s="678"/>
      <c r="I581" s="678"/>
      <c r="J581" s="680"/>
      <c r="K581" s="681" t="s">
        <v>428</v>
      </c>
      <c r="L581" s="678"/>
      <c r="M581" s="679"/>
    </row>
    <row r="582" spans="1:13">
      <c r="A582" s="682" t="s">
        <v>431</v>
      </c>
      <c r="B582" s="683"/>
      <c r="C582" s="683"/>
      <c r="D582" s="683"/>
      <c r="E582" s="684"/>
      <c r="F582" s="707" t="s">
        <v>428</v>
      </c>
      <c r="G582" s="708"/>
      <c r="H582" s="708"/>
      <c r="I582" s="708"/>
      <c r="J582" s="709"/>
      <c r="K582" s="640" t="s">
        <v>433</v>
      </c>
      <c r="L582" s="641"/>
      <c r="M582" s="642"/>
    </row>
    <row r="583" spans="1:13">
      <c r="A583" s="637" t="s">
        <v>432</v>
      </c>
      <c r="B583" s="638"/>
      <c r="C583" s="638"/>
      <c r="D583" s="638"/>
      <c r="E583" s="639"/>
      <c r="F583" s="707" t="s">
        <v>433</v>
      </c>
      <c r="G583" s="708"/>
      <c r="H583" s="708"/>
      <c r="I583" s="708"/>
      <c r="J583" s="709"/>
      <c r="K583" s="640" t="s">
        <v>433</v>
      </c>
      <c r="L583" s="641"/>
      <c r="M583" s="642"/>
    </row>
    <row r="584" spans="1:13">
      <c r="A584" s="637" t="s">
        <v>434</v>
      </c>
      <c r="B584" s="638"/>
      <c r="C584" s="638"/>
      <c r="D584" s="638"/>
      <c r="E584" s="639"/>
      <c r="F584" s="707" t="s">
        <v>433</v>
      </c>
      <c r="G584" s="708"/>
      <c r="H584" s="708"/>
      <c r="I584" s="708"/>
      <c r="J584" s="709"/>
      <c r="K584" s="640" t="s">
        <v>746</v>
      </c>
      <c r="L584" s="641"/>
      <c r="M584" s="642"/>
    </row>
    <row r="585" spans="1:13">
      <c r="A585" s="677" t="s">
        <v>435</v>
      </c>
      <c r="B585" s="678"/>
      <c r="C585" s="678"/>
      <c r="D585" s="678"/>
      <c r="E585" s="678"/>
      <c r="F585" s="678"/>
      <c r="G585" s="678"/>
      <c r="H585" s="678"/>
      <c r="I585" s="678"/>
      <c r="J585" s="678"/>
      <c r="K585" s="678"/>
      <c r="L585" s="678"/>
      <c r="M585" s="679"/>
    </row>
    <row r="586" spans="1:13">
      <c r="A586" s="677" t="s">
        <v>425</v>
      </c>
      <c r="B586" s="678"/>
      <c r="C586" s="678"/>
      <c r="D586" s="678"/>
      <c r="E586" s="680"/>
      <c r="F586" s="681" t="s">
        <v>426</v>
      </c>
      <c r="G586" s="678"/>
      <c r="H586" s="678"/>
      <c r="I586" s="678"/>
      <c r="J586" s="680"/>
      <c r="K586" s="681" t="s">
        <v>708</v>
      </c>
      <c r="L586" s="678"/>
      <c r="M586" s="679"/>
    </row>
    <row r="587" spans="1:13">
      <c r="A587" s="637" t="s">
        <v>401</v>
      </c>
      <c r="B587" s="638"/>
      <c r="C587" s="638"/>
      <c r="D587" s="638"/>
      <c r="E587" s="638"/>
      <c r="F587" s="639"/>
      <c r="G587" s="640"/>
      <c r="H587" s="641"/>
      <c r="I587" s="641"/>
      <c r="J587" s="641"/>
      <c r="K587" s="641"/>
      <c r="L587" s="641"/>
      <c r="M587" s="642"/>
    </row>
    <row r="588" spans="1:13">
      <c r="A588" s="356" t="s">
        <v>709</v>
      </c>
      <c r="B588" s="640"/>
      <c r="C588" s="641"/>
      <c r="D588" s="641"/>
      <c r="E588" s="641"/>
      <c r="F588" s="641"/>
      <c r="G588" s="641"/>
      <c r="H588" s="641"/>
      <c r="I588" s="641"/>
      <c r="J588" s="641"/>
      <c r="K588" s="641"/>
      <c r="L588" s="641"/>
      <c r="M588" s="642"/>
    </row>
    <row r="589" spans="1:13">
      <c r="A589" s="356" t="s">
        <v>436</v>
      </c>
      <c r="B589" s="640"/>
      <c r="C589" s="641"/>
      <c r="D589" s="641"/>
      <c r="E589" s="641"/>
      <c r="F589" s="641"/>
      <c r="G589" s="641"/>
      <c r="H589" s="641"/>
      <c r="I589" s="641"/>
      <c r="J589" s="641"/>
      <c r="K589" s="641"/>
      <c r="L589" s="641"/>
      <c r="M589" s="642"/>
    </row>
    <row r="590" spans="1:13">
      <c r="A590" s="643" t="s">
        <v>710</v>
      </c>
      <c r="B590" s="644"/>
      <c r="C590" s="645"/>
      <c r="D590" s="652"/>
      <c r="E590" s="653"/>
      <c r="F590" s="653"/>
      <c r="G590" s="653"/>
      <c r="H590" s="653"/>
      <c r="I590" s="654"/>
      <c r="J590" s="661" t="s">
        <v>711</v>
      </c>
      <c r="K590" s="644"/>
      <c r="L590" s="644"/>
      <c r="M590" s="662"/>
    </row>
    <row r="591" spans="1:13">
      <c r="A591" s="646"/>
      <c r="B591" s="647"/>
      <c r="C591" s="648"/>
      <c r="D591" s="655"/>
      <c r="E591" s="656"/>
      <c r="F591" s="656"/>
      <c r="G591" s="656"/>
      <c r="H591" s="656"/>
      <c r="I591" s="657"/>
      <c r="J591" s="663"/>
      <c r="K591" s="647"/>
      <c r="L591" s="647"/>
      <c r="M591" s="664"/>
    </row>
    <row r="592" spans="1:13">
      <c r="A592" s="646"/>
      <c r="B592" s="647"/>
      <c r="C592" s="648"/>
      <c r="D592" s="655"/>
      <c r="E592" s="656"/>
      <c r="F592" s="656"/>
      <c r="G592" s="656"/>
      <c r="H592" s="656"/>
      <c r="I592" s="657"/>
      <c r="J592" s="663"/>
      <c r="K592" s="647"/>
      <c r="L592" s="647"/>
      <c r="M592" s="664"/>
    </row>
    <row r="593" spans="1:13">
      <c r="A593" s="649"/>
      <c r="B593" s="650"/>
      <c r="C593" s="651"/>
      <c r="D593" s="658"/>
      <c r="E593" s="659"/>
      <c r="F593" s="659"/>
      <c r="G593" s="659"/>
      <c r="H593" s="659"/>
      <c r="I593" s="660"/>
      <c r="J593" s="665"/>
      <c r="K593" s="650"/>
      <c r="L593" s="650"/>
      <c r="M593" s="666"/>
    </row>
    <row r="594" spans="1:13">
      <c r="A594" s="671" t="s">
        <v>437</v>
      </c>
      <c r="B594" s="672"/>
      <c r="C594" s="672"/>
      <c r="D594" s="672"/>
      <c r="E594" s="672"/>
      <c r="F594" s="672"/>
      <c r="G594" s="673"/>
      <c r="H594" s="674" t="s">
        <v>438</v>
      </c>
      <c r="I594" s="672"/>
      <c r="J594" s="672"/>
      <c r="K594" s="672"/>
      <c r="L594" s="672"/>
      <c r="M594" s="675"/>
    </row>
    <row r="595" spans="1:13">
      <c r="A595" s="341" t="s">
        <v>439</v>
      </c>
      <c r="B595" s="674" t="s">
        <v>254</v>
      </c>
      <c r="C595" s="673"/>
      <c r="D595" s="193" t="s">
        <v>439</v>
      </c>
      <c r="E595" s="338"/>
      <c r="F595" s="674" t="s">
        <v>254</v>
      </c>
      <c r="G595" s="673"/>
      <c r="H595" s="195"/>
      <c r="I595" s="195"/>
      <c r="J595" s="196" t="s">
        <v>440</v>
      </c>
      <c r="K595" s="195"/>
      <c r="L595" s="196" t="s">
        <v>254</v>
      </c>
      <c r="M595" s="197"/>
    </row>
    <row r="596" spans="1:13">
      <c r="A596" s="198" t="s">
        <v>441</v>
      </c>
      <c r="B596" s="669" t="s">
        <v>442</v>
      </c>
      <c r="C596" s="670"/>
      <c r="D596" s="669" t="s">
        <v>443</v>
      </c>
      <c r="E596" s="670"/>
      <c r="F596" s="669" t="s">
        <v>444</v>
      </c>
      <c r="G596" s="670"/>
      <c r="H596" s="195"/>
      <c r="I596" s="195"/>
      <c r="J596" s="669">
        <v>3</v>
      </c>
      <c r="K596" s="670"/>
      <c r="L596" s="338" t="s">
        <v>433</v>
      </c>
      <c r="M596" s="197"/>
    </row>
    <row r="597" spans="1:13">
      <c r="A597" s="198" t="s">
        <v>445</v>
      </c>
      <c r="B597" s="669" t="s">
        <v>446</v>
      </c>
      <c r="C597" s="670"/>
      <c r="D597" s="669" t="s">
        <v>447</v>
      </c>
      <c r="E597" s="670"/>
      <c r="F597" s="669" t="s">
        <v>448</v>
      </c>
      <c r="G597" s="670"/>
      <c r="H597" s="195"/>
      <c r="I597" s="195"/>
      <c r="J597" s="669">
        <v>2</v>
      </c>
      <c r="K597" s="670"/>
      <c r="L597" s="338" t="s">
        <v>428</v>
      </c>
      <c r="M597" s="197"/>
    </row>
    <row r="598" spans="1:13">
      <c r="A598" s="198" t="s">
        <v>449</v>
      </c>
      <c r="B598" s="669" t="s">
        <v>450</v>
      </c>
      <c r="C598" s="670"/>
      <c r="D598" s="669" t="s">
        <v>451</v>
      </c>
      <c r="E598" s="670"/>
      <c r="F598" s="669" t="s">
        <v>452</v>
      </c>
      <c r="G598" s="670"/>
      <c r="H598" s="195"/>
      <c r="I598" s="195"/>
      <c r="J598" s="669">
        <v>1</v>
      </c>
      <c r="K598" s="670"/>
      <c r="L598" s="338" t="s">
        <v>453</v>
      </c>
      <c r="M598" s="197"/>
    </row>
    <row r="599" spans="1:13" ht="15.75" thickBot="1">
      <c r="A599" s="199" t="s">
        <v>454</v>
      </c>
      <c r="B599" s="667" t="s">
        <v>455</v>
      </c>
      <c r="C599" s="668"/>
      <c r="D599" s="667" t="s">
        <v>456</v>
      </c>
      <c r="E599" s="668"/>
      <c r="F599" s="667" t="s">
        <v>457</v>
      </c>
      <c r="G599" s="668"/>
      <c r="H599" s="200"/>
      <c r="I599" s="200"/>
      <c r="J599" s="200"/>
      <c r="K599" s="200"/>
      <c r="L599" s="200"/>
      <c r="M599" s="201"/>
    </row>
    <row r="601" spans="1:13" ht="15.75" thickBot="1"/>
    <row r="602" spans="1:13" ht="15.75">
      <c r="A602" s="176"/>
      <c r="B602" s="703" t="s">
        <v>669</v>
      </c>
      <c r="C602" s="703"/>
      <c r="D602" s="703"/>
      <c r="E602" s="703"/>
      <c r="F602" s="703"/>
      <c r="G602" s="703"/>
      <c r="H602" s="703"/>
      <c r="I602" s="704"/>
      <c r="J602" s="705" t="s">
        <v>670</v>
      </c>
      <c r="K602" s="703"/>
      <c r="L602" s="703"/>
      <c r="M602" s="706"/>
    </row>
    <row r="603" spans="1:13" ht="21">
      <c r="A603" s="699" t="s">
        <v>671</v>
      </c>
      <c r="B603" s="700"/>
      <c r="C603" s="700"/>
      <c r="D603" s="700"/>
      <c r="E603" s="700"/>
      <c r="F603" s="700"/>
      <c r="G603" s="700"/>
      <c r="H603" s="700"/>
      <c r="I603" s="700"/>
      <c r="J603" s="700"/>
      <c r="K603" s="700"/>
      <c r="L603" s="700"/>
      <c r="M603" s="701"/>
    </row>
    <row r="604" spans="1:13" ht="21">
      <c r="A604" s="177"/>
      <c r="B604" s="678" t="s">
        <v>672</v>
      </c>
      <c r="C604" s="678"/>
      <c r="D604" s="678"/>
      <c r="E604" s="680"/>
      <c r="F604" s="178" t="s">
        <v>673</v>
      </c>
      <c r="G604" s="178"/>
      <c r="H604" s="681" t="s">
        <v>674</v>
      </c>
      <c r="I604" s="678"/>
      <c r="J604" s="680"/>
      <c r="K604" s="179" t="s">
        <v>675</v>
      </c>
      <c r="L604" s="357"/>
      <c r="M604" s="180"/>
    </row>
    <row r="605" spans="1:13">
      <c r="A605" s="677" t="s">
        <v>785</v>
      </c>
      <c r="B605" s="678"/>
      <c r="C605" s="678"/>
      <c r="D605" s="678"/>
      <c r="E605" s="678"/>
      <c r="F605" s="678"/>
      <c r="G605" s="678"/>
      <c r="H605" s="678"/>
      <c r="I605" s="678"/>
      <c r="J605" s="678"/>
      <c r="K605" s="678"/>
      <c r="L605" s="678"/>
      <c r="M605" s="679"/>
    </row>
    <row r="606" spans="1:13">
      <c r="A606" s="637" t="s">
        <v>677</v>
      </c>
      <c r="B606" s="638"/>
      <c r="C606" s="638"/>
      <c r="D606" s="638"/>
      <c r="E606" s="638"/>
      <c r="F606" s="638"/>
      <c r="G606" s="638"/>
      <c r="H606" s="638"/>
      <c r="I606" s="638"/>
      <c r="J606" s="638"/>
      <c r="K606" s="638"/>
      <c r="L606" s="638"/>
      <c r="M606" s="702"/>
    </row>
    <row r="607" spans="1:13">
      <c r="A607" s="682" t="s">
        <v>678</v>
      </c>
      <c r="B607" s="684"/>
      <c r="C607" s="697" t="s">
        <v>717</v>
      </c>
      <c r="D607" s="690"/>
      <c r="E607" s="690"/>
      <c r="F607" s="690"/>
      <c r="G607" s="698"/>
      <c r="H607" s="345" t="s">
        <v>679</v>
      </c>
      <c r="I607" s="181"/>
      <c r="J607" s="697">
        <v>13</v>
      </c>
      <c r="K607" s="690"/>
      <c r="L607" s="690"/>
      <c r="M607" s="691"/>
    </row>
    <row r="608" spans="1:13">
      <c r="A608" s="682" t="s">
        <v>680</v>
      </c>
      <c r="B608" s="684"/>
      <c r="C608" s="710" t="s">
        <v>242</v>
      </c>
      <c r="D608" s="711"/>
      <c r="E608" s="711"/>
      <c r="F608" s="711"/>
      <c r="G608" s="712"/>
      <c r="H608" s="345" t="s">
        <v>681</v>
      </c>
      <c r="I608" s="181"/>
      <c r="J608" s="697">
        <v>1067</v>
      </c>
      <c r="K608" s="690"/>
      <c r="L608" s="690"/>
      <c r="M608" s="691"/>
    </row>
    <row r="609" spans="1:13">
      <c r="A609" s="682" t="s">
        <v>682</v>
      </c>
      <c r="B609" s="684"/>
      <c r="C609" s="778" t="s">
        <v>741</v>
      </c>
      <c r="D609" s="779"/>
      <c r="E609" s="779"/>
      <c r="F609" s="779"/>
      <c r="G609" s="780"/>
      <c r="H609" s="345" t="s">
        <v>683</v>
      </c>
      <c r="I609" s="181"/>
      <c r="J609" s="697">
        <v>7006482016</v>
      </c>
      <c r="K609" s="690"/>
      <c r="L609" s="690"/>
      <c r="M609" s="691"/>
    </row>
    <row r="610" spans="1:13">
      <c r="A610" s="682" t="s">
        <v>684</v>
      </c>
      <c r="B610" s="684"/>
      <c r="C610" s="781" t="s">
        <v>742</v>
      </c>
      <c r="D610" s="782"/>
      <c r="E610" s="782"/>
      <c r="F610" s="782"/>
      <c r="G610" s="783"/>
      <c r="H610" s="637" t="s">
        <v>412</v>
      </c>
      <c r="I610" s="639"/>
      <c r="J610" s="697" t="s">
        <v>89</v>
      </c>
      <c r="K610" s="690"/>
      <c r="L610" s="690"/>
      <c r="M610" s="691"/>
    </row>
    <row r="611" spans="1:13">
      <c r="A611" s="677" t="s">
        <v>685</v>
      </c>
      <c r="B611" s="678"/>
      <c r="C611" s="678"/>
      <c r="D611" s="678"/>
      <c r="E611" s="678"/>
      <c r="F611" s="678"/>
      <c r="G611" s="678"/>
      <c r="H611" s="678"/>
      <c r="I611" s="678"/>
      <c r="J611" s="678"/>
      <c r="K611" s="678"/>
      <c r="L611" s="678"/>
      <c r="M611" s="679"/>
    </row>
    <row r="612" spans="1:13">
      <c r="A612" s="692" t="s">
        <v>686</v>
      </c>
      <c r="B612" s="681" t="s">
        <v>687</v>
      </c>
      <c r="C612" s="678"/>
      <c r="D612" s="678"/>
      <c r="E612" s="678"/>
      <c r="F612" s="678"/>
      <c r="G612" s="680"/>
      <c r="H612" s="681" t="s">
        <v>688</v>
      </c>
      <c r="I612" s="678"/>
      <c r="J612" s="678"/>
      <c r="K612" s="678"/>
      <c r="L612" s="678"/>
      <c r="M612" s="679"/>
    </row>
    <row r="613" spans="1:13" ht="30">
      <c r="A613" s="693"/>
      <c r="B613" s="105" t="s">
        <v>689</v>
      </c>
      <c r="C613" s="105" t="s">
        <v>690</v>
      </c>
      <c r="D613" s="105" t="s">
        <v>691</v>
      </c>
      <c r="E613" s="105" t="s">
        <v>692</v>
      </c>
      <c r="F613" s="105">
        <v>100</v>
      </c>
      <c r="G613" s="104" t="s">
        <v>232</v>
      </c>
      <c r="H613" s="105" t="s">
        <v>693</v>
      </c>
      <c r="I613" s="105" t="s">
        <v>690</v>
      </c>
      <c r="J613" s="105" t="s">
        <v>691</v>
      </c>
      <c r="K613" s="105" t="s">
        <v>694</v>
      </c>
      <c r="L613" s="105">
        <v>100</v>
      </c>
      <c r="M613" s="182" t="s">
        <v>232</v>
      </c>
    </row>
    <row r="614" spans="1:13">
      <c r="A614" s="356" t="s">
        <v>256</v>
      </c>
      <c r="B614" s="91">
        <v>6</v>
      </c>
      <c r="C614" s="337">
        <v>3</v>
      </c>
      <c r="D614" s="337">
        <v>3</v>
      </c>
      <c r="E614" s="91">
        <v>27</v>
      </c>
      <c r="F614" s="89">
        <f t="shared" ref="F614" si="59">SUM(A614:E614)</f>
        <v>39</v>
      </c>
      <c r="G614" s="89" t="str">
        <f t="shared" ref="G614:G618" si="60">IF(F614&gt;=91,"A1",IF(F614&gt;=81,"A2",IF(F614&gt;=71,"B1",IF(F614&gt;=61,"B2",IF(F614&gt;=51,"C1",IF(F614&gt;=41,"C2",IF(F614&gt;=33,"D","E")))))))</f>
        <v>D</v>
      </c>
      <c r="H614" s="337">
        <v>5</v>
      </c>
      <c r="I614" s="337">
        <v>3</v>
      </c>
      <c r="J614" s="337">
        <v>3</v>
      </c>
      <c r="K614" s="170">
        <v>25</v>
      </c>
      <c r="L614" s="170">
        <f t="shared" ref="L614" si="61">SUM(H614:K614)</f>
        <v>36</v>
      </c>
      <c r="M614" s="360" t="str">
        <f t="shared" ref="M614:M618" si="62">IF(L614&gt;=91,"A1",IF(L614&gt;=81,"A2",IF(L614&gt;=71,"B1",IF(L614&gt;=61,"B2",IF(L614&gt;=51,"C1",IF(L614&gt;=41,"C2",IF(L614&gt;=33,"D","E")))))))</f>
        <v>D</v>
      </c>
    </row>
    <row r="615" spans="1:13" ht="15.75">
      <c r="A615" s="356" t="s">
        <v>258</v>
      </c>
      <c r="B615" s="14">
        <v>7.75</v>
      </c>
      <c r="C615" s="337">
        <v>3</v>
      </c>
      <c r="D615" s="337">
        <v>4</v>
      </c>
      <c r="E615" s="337">
        <v>45</v>
      </c>
      <c r="F615" s="88">
        <v>59.75</v>
      </c>
      <c r="G615" s="88" t="str">
        <f t="shared" si="60"/>
        <v>C1</v>
      </c>
      <c r="H615" s="337">
        <v>5.75</v>
      </c>
      <c r="I615" s="337">
        <v>4</v>
      </c>
      <c r="J615" s="337">
        <v>3</v>
      </c>
      <c r="K615" s="337">
        <v>43</v>
      </c>
      <c r="L615" s="30">
        <f t="shared" ref="L615:L618" si="63">SUM(H615:K615)</f>
        <v>55.75</v>
      </c>
      <c r="M615" s="351" t="str">
        <f t="shared" si="62"/>
        <v>C1</v>
      </c>
    </row>
    <row r="616" spans="1:13">
      <c r="A616" s="356" t="s">
        <v>695</v>
      </c>
      <c r="B616" s="337">
        <v>6.75</v>
      </c>
      <c r="C616" s="337">
        <v>3</v>
      </c>
      <c r="D616" s="337">
        <v>3</v>
      </c>
      <c r="E616" s="337">
        <v>27</v>
      </c>
      <c r="F616" s="88">
        <v>39.75</v>
      </c>
      <c r="G616" s="88" t="str">
        <f t="shared" si="60"/>
        <v>D</v>
      </c>
      <c r="H616" s="337">
        <v>3</v>
      </c>
      <c r="I616" s="337">
        <v>3</v>
      </c>
      <c r="J616" s="337">
        <v>2</v>
      </c>
      <c r="K616" s="337">
        <v>19</v>
      </c>
      <c r="L616" s="30">
        <f t="shared" si="63"/>
        <v>27</v>
      </c>
      <c r="M616" s="350" t="str">
        <f t="shared" si="62"/>
        <v>E</v>
      </c>
    </row>
    <row r="617" spans="1:13" ht="15.75">
      <c r="A617" s="356" t="s">
        <v>260</v>
      </c>
      <c r="B617" s="337">
        <v>6.25</v>
      </c>
      <c r="C617" s="337">
        <v>4</v>
      </c>
      <c r="D617" s="337">
        <v>3.5</v>
      </c>
      <c r="E617" s="337">
        <v>37</v>
      </c>
      <c r="F617" s="88">
        <v>50.75</v>
      </c>
      <c r="G617" s="88" t="str">
        <f t="shared" si="60"/>
        <v>C2</v>
      </c>
      <c r="H617" s="14">
        <v>6.75</v>
      </c>
      <c r="I617" s="214">
        <v>3.5</v>
      </c>
      <c r="J617" s="100">
        <v>3</v>
      </c>
      <c r="K617" s="337">
        <v>49.5</v>
      </c>
      <c r="L617" s="30">
        <f t="shared" si="63"/>
        <v>62.75</v>
      </c>
      <c r="M617" s="239" t="str">
        <f t="shared" si="62"/>
        <v>B2</v>
      </c>
    </row>
    <row r="618" spans="1:13" ht="15.75">
      <c r="A618" s="356" t="s">
        <v>416</v>
      </c>
      <c r="B618" s="337">
        <v>5.25</v>
      </c>
      <c r="C618" s="337">
        <v>4</v>
      </c>
      <c r="D618" s="337">
        <v>4.5</v>
      </c>
      <c r="E618" s="337">
        <v>22.5</v>
      </c>
      <c r="F618" s="88">
        <v>36.25</v>
      </c>
      <c r="G618" s="88" t="str">
        <f t="shared" si="60"/>
        <v>D</v>
      </c>
      <c r="H618" s="14">
        <v>2</v>
      </c>
      <c r="I618" s="337">
        <v>3</v>
      </c>
      <c r="J618" s="337">
        <v>3</v>
      </c>
      <c r="K618" s="337">
        <v>37.5</v>
      </c>
      <c r="L618" s="30">
        <f t="shared" si="63"/>
        <v>45.5</v>
      </c>
      <c r="M618" s="350" t="str">
        <f t="shared" si="62"/>
        <v>C2</v>
      </c>
    </row>
    <row r="619" spans="1:13" ht="15.75">
      <c r="A619" s="356" t="s">
        <v>643</v>
      </c>
      <c r="B619" s="337"/>
      <c r="C619" s="337"/>
      <c r="D619" s="337"/>
      <c r="E619" s="173"/>
      <c r="F619" s="18">
        <v>37</v>
      </c>
      <c r="G619" s="337"/>
      <c r="H619" s="337"/>
      <c r="I619" s="337"/>
      <c r="J619" s="337"/>
      <c r="K619" s="337">
        <v>35</v>
      </c>
      <c r="L619" s="337"/>
      <c r="M619" s="346"/>
    </row>
    <row r="620" spans="1:13">
      <c r="A620" s="356" t="s">
        <v>661</v>
      </c>
      <c r="B620" s="337"/>
      <c r="C620" s="337"/>
      <c r="D620" s="337"/>
      <c r="E620" s="29"/>
      <c r="F620" s="337">
        <v>39.5</v>
      </c>
      <c r="G620" s="337"/>
      <c r="H620" s="337"/>
      <c r="I620" s="337"/>
      <c r="J620" s="337"/>
      <c r="K620" s="29">
        <v>22</v>
      </c>
      <c r="L620" s="337"/>
      <c r="M620" s="346"/>
    </row>
    <row r="621" spans="1:13">
      <c r="A621" s="356" t="s">
        <v>696</v>
      </c>
      <c r="B621" s="337"/>
      <c r="C621" s="337"/>
      <c r="D621" s="337"/>
      <c r="E621" s="337"/>
      <c r="F621" s="337">
        <v>29</v>
      </c>
      <c r="G621" s="337"/>
      <c r="H621" s="337"/>
      <c r="I621" s="337"/>
      <c r="J621" s="337"/>
      <c r="K621" s="337" t="s">
        <v>765</v>
      </c>
      <c r="L621" s="337"/>
      <c r="M621" s="346"/>
    </row>
    <row r="622" spans="1:13" ht="26.25">
      <c r="A622" s="357" t="s">
        <v>697</v>
      </c>
      <c r="B622" s="357"/>
      <c r="C622" s="358" t="s">
        <v>698</v>
      </c>
      <c r="D622" s="186">
        <f>(F614+F615+F616+F617+F618)</f>
        <v>225.5</v>
      </c>
      <c r="E622" s="186"/>
      <c r="F622" s="358" t="s">
        <v>699</v>
      </c>
      <c r="G622" s="186">
        <f>(D622/500)*100</f>
        <v>45.1</v>
      </c>
      <c r="H622" s="186"/>
      <c r="I622" s="187"/>
      <c r="J622" s="685" t="s">
        <v>700</v>
      </c>
      <c r="K622" s="686"/>
      <c r="L622" s="640" t="str">
        <f>IF(G622&gt;=91,"A1",IF(G622&gt;=81,"A2",IF(G622&gt;=71,"B1",IF(G622&gt;=61,"B2",IF(G622&gt;=51,"C1",IF(G622&gt;=41,"C2",IF(G622&gt;=33,"D","E")))))))</f>
        <v>C2</v>
      </c>
      <c r="M622" s="676" t="str">
        <f t="shared" ref="M622:M624" si="64">IF(K622&gt;=91,"A1",IF(K622&gt;=81,"A2",IF(K622&gt;=71,"B1",IF(K622&gt;=61,"B2",IF(K622&gt;=51,"C1",IF(K622&gt;=41,"C2",IF(K622&gt;=33,"D","E")))))))</f>
        <v>E</v>
      </c>
    </row>
    <row r="623" spans="1:13" ht="26.25">
      <c r="A623" s="188" t="s">
        <v>701</v>
      </c>
      <c r="B623" s="357"/>
      <c r="C623" s="358" t="s">
        <v>702</v>
      </c>
      <c r="D623" s="186">
        <f>(L614+L615+L616+L617+L618)</f>
        <v>227</v>
      </c>
      <c r="E623" s="186"/>
      <c r="F623" s="358" t="s">
        <v>703</v>
      </c>
      <c r="G623" s="189">
        <f>D623/500*100</f>
        <v>45.4</v>
      </c>
      <c r="H623" s="189"/>
      <c r="I623" s="190"/>
      <c r="J623" s="685" t="s">
        <v>704</v>
      </c>
      <c r="K623" s="686"/>
      <c r="L623" s="640" t="str">
        <f>IF(G623&gt;=91,"A1",IF(G623&gt;=81,"A2",IF(G623&gt;=71,"B1",IF(G623&gt;=61,"B2",IF(G623&gt;=51,"C1",IF(G623&gt;=41,"C2",IF(G623&gt;=33,"D","E")))))))</f>
        <v>C2</v>
      </c>
      <c r="M623" s="676" t="str">
        <f t="shared" si="64"/>
        <v>E</v>
      </c>
    </row>
    <row r="624" spans="1:13">
      <c r="A624" s="359" t="s">
        <v>705</v>
      </c>
      <c r="B624" s="359"/>
      <c r="C624" s="359">
        <f>(D622+D623)</f>
        <v>452.5</v>
      </c>
      <c r="D624" s="687"/>
      <c r="E624" s="688"/>
      <c r="F624" s="359" t="s">
        <v>706</v>
      </c>
      <c r="G624" s="359"/>
      <c r="H624" s="359"/>
      <c r="I624" s="359">
        <f>(C624/1000)*100</f>
        <v>45.25</v>
      </c>
      <c r="J624" s="359" t="s">
        <v>707</v>
      </c>
      <c r="K624" s="359"/>
      <c r="L624" s="687" t="str">
        <f>IF(I624&gt;=91,"A1",IF(I624&gt;=81,"A2",IF(I624&gt;=71,"B1",IF(I624&gt;=61,"B2",IF(I624&gt;=51,"C1",IF(I624&gt;=41,"C2",IF(I624&gt;=33,"D","E")))))))</f>
        <v>C2</v>
      </c>
      <c r="M624" s="688" t="str">
        <f t="shared" si="64"/>
        <v>E</v>
      </c>
    </row>
    <row r="625" spans="1:13">
      <c r="A625" s="689" t="s">
        <v>423</v>
      </c>
      <c r="B625" s="690"/>
      <c r="C625" s="690"/>
      <c r="D625" s="690"/>
      <c r="E625" s="690"/>
      <c r="F625" s="690"/>
      <c r="G625" s="690"/>
      <c r="H625" s="690"/>
      <c r="I625" s="690"/>
      <c r="J625" s="690"/>
      <c r="K625" s="690"/>
      <c r="L625" s="690"/>
      <c r="M625" s="691"/>
    </row>
    <row r="626" spans="1:13">
      <c r="A626" s="677" t="s">
        <v>424</v>
      </c>
      <c r="B626" s="678"/>
      <c r="C626" s="678"/>
      <c r="D626" s="678"/>
      <c r="E626" s="678"/>
      <c r="F626" s="678"/>
      <c r="G626" s="678"/>
      <c r="H626" s="678"/>
      <c r="I626" s="678"/>
      <c r="J626" s="678"/>
      <c r="K626" s="678"/>
      <c r="L626" s="678"/>
      <c r="M626" s="679"/>
    </row>
    <row r="627" spans="1:13">
      <c r="A627" s="677" t="s">
        <v>425</v>
      </c>
      <c r="B627" s="678"/>
      <c r="C627" s="678"/>
      <c r="D627" s="678"/>
      <c r="E627" s="680"/>
      <c r="F627" s="681" t="s">
        <v>426</v>
      </c>
      <c r="G627" s="678"/>
      <c r="H627" s="678"/>
      <c r="I627" s="678"/>
      <c r="J627" s="680"/>
      <c r="K627" s="681" t="s">
        <v>708</v>
      </c>
      <c r="L627" s="678"/>
      <c r="M627" s="679"/>
    </row>
    <row r="628" spans="1:13">
      <c r="A628" s="637" t="s">
        <v>766</v>
      </c>
      <c r="B628" s="638"/>
      <c r="C628" s="638"/>
      <c r="D628" s="638"/>
      <c r="E628" s="639"/>
      <c r="F628" s="640" t="s">
        <v>433</v>
      </c>
      <c r="G628" s="641"/>
      <c r="H628" s="641"/>
      <c r="I628" s="641"/>
      <c r="J628" s="676"/>
      <c r="K628" s="640" t="s">
        <v>433</v>
      </c>
      <c r="L628" s="641"/>
      <c r="M628" s="642"/>
    </row>
    <row r="629" spans="1:13">
      <c r="A629" s="677" t="s">
        <v>429</v>
      </c>
      <c r="B629" s="678"/>
      <c r="C629" s="678"/>
      <c r="D629" s="678"/>
      <c r="E629" s="678"/>
      <c r="F629" s="678"/>
      <c r="G629" s="678"/>
      <c r="H629" s="678"/>
      <c r="I629" s="678"/>
      <c r="J629" s="678"/>
      <c r="K629" s="678"/>
      <c r="L629" s="678"/>
      <c r="M629" s="679"/>
    </row>
    <row r="630" spans="1:13">
      <c r="A630" s="677" t="s">
        <v>425</v>
      </c>
      <c r="B630" s="678"/>
      <c r="C630" s="678"/>
      <c r="D630" s="678"/>
      <c r="E630" s="680"/>
      <c r="F630" s="681" t="s">
        <v>426</v>
      </c>
      <c r="G630" s="678"/>
      <c r="H630" s="678"/>
      <c r="I630" s="678"/>
      <c r="J630" s="680"/>
      <c r="K630" s="681" t="s">
        <v>708</v>
      </c>
      <c r="L630" s="678"/>
      <c r="M630" s="679"/>
    </row>
    <row r="631" spans="1:13">
      <c r="A631" s="682" t="s">
        <v>430</v>
      </c>
      <c r="B631" s="683"/>
      <c r="C631" s="683"/>
      <c r="D631" s="683"/>
      <c r="E631" s="684"/>
      <c r="F631" s="681" t="s">
        <v>433</v>
      </c>
      <c r="G631" s="678"/>
      <c r="H631" s="678"/>
      <c r="I631" s="678"/>
      <c r="J631" s="680"/>
      <c r="K631" s="681" t="s">
        <v>433</v>
      </c>
      <c r="L631" s="678"/>
      <c r="M631" s="679"/>
    </row>
    <row r="632" spans="1:13">
      <c r="A632" s="682" t="s">
        <v>431</v>
      </c>
      <c r="B632" s="683"/>
      <c r="C632" s="683"/>
      <c r="D632" s="683"/>
      <c r="E632" s="684"/>
      <c r="F632" s="707" t="s">
        <v>433</v>
      </c>
      <c r="G632" s="708"/>
      <c r="H632" s="708"/>
      <c r="I632" s="708"/>
      <c r="J632" s="709"/>
      <c r="K632" s="640" t="s">
        <v>433</v>
      </c>
      <c r="L632" s="641"/>
      <c r="M632" s="642"/>
    </row>
    <row r="633" spans="1:13">
      <c r="A633" s="637" t="s">
        <v>432</v>
      </c>
      <c r="B633" s="638"/>
      <c r="C633" s="638"/>
      <c r="D633" s="638"/>
      <c r="E633" s="639"/>
      <c r="F633" s="707" t="s">
        <v>428</v>
      </c>
      <c r="G633" s="708"/>
      <c r="H633" s="708"/>
      <c r="I633" s="708"/>
      <c r="J633" s="709"/>
      <c r="K633" s="640" t="s">
        <v>433</v>
      </c>
      <c r="L633" s="641"/>
      <c r="M633" s="642"/>
    </row>
    <row r="634" spans="1:13">
      <c r="A634" s="637" t="s">
        <v>434</v>
      </c>
      <c r="B634" s="638"/>
      <c r="C634" s="638"/>
      <c r="D634" s="638"/>
      <c r="E634" s="639"/>
      <c r="F634" s="707" t="s">
        <v>428</v>
      </c>
      <c r="G634" s="708"/>
      <c r="H634" s="708"/>
      <c r="I634" s="708"/>
      <c r="J634" s="709"/>
      <c r="K634" s="640" t="s">
        <v>433</v>
      </c>
      <c r="L634" s="641"/>
      <c r="M634" s="642"/>
    </row>
    <row r="635" spans="1:13">
      <c r="A635" s="677" t="s">
        <v>435</v>
      </c>
      <c r="B635" s="678"/>
      <c r="C635" s="678"/>
      <c r="D635" s="678"/>
      <c r="E635" s="678"/>
      <c r="F635" s="678"/>
      <c r="G635" s="678"/>
      <c r="H635" s="678"/>
      <c r="I635" s="678"/>
      <c r="J635" s="678"/>
      <c r="K635" s="678"/>
      <c r="L635" s="678"/>
      <c r="M635" s="679"/>
    </row>
    <row r="636" spans="1:13">
      <c r="A636" s="677" t="s">
        <v>425</v>
      </c>
      <c r="B636" s="678"/>
      <c r="C636" s="678"/>
      <c r="D636" s="678"/>
      <c r="E636" s="680"/>
      <c r="F636" s="681" t="s">
        <v>426</v>
      </c>
      <c r="G636" s="678"/>
      <c r="H636" s="678"/>
      <c r="I636" s="678"/>
      <c r="J636" s="680"/>
      <c r="K636" s="681" t="s">
        <v>708</v>
      </c>
      <c r="L636" s="678"/>
      <c r="M636" s="679"/>
    </row>
    <row r="637" spans="1:13">
      <c r="A637" s="637" t="s">
        <v>401</v>
      </c>
      <c r="B637" s="638"/>
      <c r="C637" s="638"/>
      <c r="D637" s="638"/>
      <c r="E637" s="638"/>
      <c r="F637" s="639"/>
      <c r="G637" s="640"/>
      <c r="H637" s="641"/>
      <c r="I637" s="641"/>
      <c r="J637" s="641"/>
      <c r="K637" s="641"/>
      <c r="L637" s="641"/>
      <c r="M637" s="642"/>
    </row>
    <row r="638" spans="1:13">
      <c r="A638" s="356" t="s">
        <v>709</v>
      </c>
      <c r="B638" s="640"/>
      <c r="C638" s="641"/>
      <c r="D638" s="641"/>
      <c r="E638" s="641"/>
      <c r="F638" s="641"/>
      <c r="G638" s="641"/>
      <c r="H638" s="641"/>
      <c r="I638" s="641"/>
      <c r="J638" s="641"/>
      <c r="K638" s="641"/>
      <c r="L638" s="641"/>
      <c r="M638" s="642"/>
    </row>
    <row r="639" spans="1:13">
      <c r="A639" s="356" t="s">
        <v>436</v>
      </c>
      <c r="B639" s="640"/>
      <c r="C639" s="641"/>
      <c r="D639" s="641"/>
      <c r="E639" s="641"/>
      <c r="F639" s="641"/>
      <c r="G639" s="641"/>
      <c r="H639" s="641"/>
      <c r="I639" s="641"/>
      <c r="J639" s="641"/>
      <c r="K639" s="641"/>
      <c r="L639" s="641"/>
      <c r="M639" s="642"/>
    </row>
    <row r="640" spans="1:13">
      <c r="A640" s="643" t="s">
        <v>710</v>
      </c>
      <c r="B640" s="644"/>
      <c r="C640" s="645"/>
      <c r="D640" s="652"/>
      <c r="E640" s="653"/>
      <c r="F640" s="653"/>
      <c r="G640" s="653"/>
      <c r="H640" s="653"/>
      <c r="I640" s="654"/>
      <c r="J640" s="661" t="s">
        <v>711</v>
      </c>
      <c r="K640" s="644"/>
      <c r="L640" s="644"/>
      <c r="M640" s="662"/>
    </row>
    <row r="641" spans="1:13">
      <c r="A641" s="646"/>
      <c r="B641" s="647"/>
      <c r="C641" s="648"/>
      <c r="D641" s="655"/>
      <c r="E641" s="656"/>
      <c r="F641" s="656"/>
      <c r="G641" s="656"/>
      <c r="H641" s="656"/>
      <c r="I641" s="657"/>
      <c r="J641" s="663"/>
      <c r="K641" s="647"/>
      <c r="L641" s="647"/>
      <c r="M641" s="664"/>
    </row>
    <row r="642" spans="1:13">
      <c r="A642" s="646"/>
      <c r="B642" s="647"/>
      <c r="C642" s="648"/>
      <c r="D642" s="655"/>
      <c r="E642" s="656"/>
      <c r="F642" s="656"/>
      <c r="G642" s="656"/>
      <c r="H642" s="656"/>
      <c r="I642" s="657"/>
      <c r="J642" s="663"/>
      <c r="K642" s="647"/>
      <c r="L642" s="647"/>
      <c r="M642" s="664"/>
    </row>
    <row r="643" spans="1:13">
      <c r="A643" s="649"/>
      <c r="B643" s="650"/>
      <c r="C643" s="651"/>
      <c r="D643" s="658"/>
      <c r="E643" s="659"/>
      <c r="F643" s="659"/>
      <c r="G643" s="659"/>
      <c r="H643" s="659"/>
      <c r="I643" s="660"/>
      <c r="J643" s="665"/>
      <c r="K643" s="650"/>
      <c r="L643" s="650"/>
      <c r="M643" s="666"/>
    </row>
    <row r="644" spans="1:13">
      <c r="A644" s="671" t="s">
        <v>437</v>
      </c>
      <c r="B644" s="672"/>
      <c r="C644" s="672"/>
      <c r="D644" s="672"/>
      <c r="E644" s="672"/>
      <c r="F644" s="672"/>
      <c r="G644" s="673"/>
      <c r="H644" s="674" t="s">
        <v>438</v>
      </c>
      <c r="I644" s="672"/>
      <c r="J644" s="672"/>
      <c r="K644" s="672"/>
      <c r="L644" s="672"/>
      <c r="M644" s="675"/>
    </row>
    <row r="645" spans="1:13">
      <c r="A645" s="341" t="s">
        <v>439</v>
      </c>
      <c r="B645" s="674" t="s">
        <v>254</v>
      </c>
      <c r="C645" s="673"/>
      <c r="D645" s="193" t="s">
        <v>439</v>
      </c>
      <c r="E645" s="338"/>
      <c r="F645" s="674" t="s">
        <v>254</v>
      </c>
      <c r="G645" s="673"/>
      <c r="H645" s="195"/>
      <c r="I645" s="195"/>
      <c r="J645" s="196" t="s">
        <v>440</v>
      </c>
      <c r="K645" s="195"/>
      <c r="L645" s="196" t="s">
        <v>254</v>
      </c>
      <c r="M645" s="197"/>
    </row>
    <row r="646" spans="1:13">
      <c r="A646" s="198" t="s">
        <v>441</v>
      </c>
      <c r="B646" s="669" t="s">
        <v>442</v>
      </c>
      <c r="C646" s="670"/>
      <c r="D646" s="669" t="s">
        <v>443</v>
      </c>
      <c r="E646" s="670"/>
      <c r="F646" s="669" t="s">
        <v>444</v>
      </c>
      <c r="G646" s="670"/>
      <c r="H646" s="195"/>
      <c r="I646" s="195"/>
      <c r="J646" s="669">
        <v>3</v>
      </c>
      <c r="K646" s="670"/>
      <c r="L646" s="338" t="s">
        <v>433</v>
      </c>
      <c r="M646" s="197"/>
    </row>
    <row r="647" spans="1:13">
      <c r="A647" s="198" t="s">
        <v>445</v>
      </c>
      <c r="B647" s="669" t="s">
        <v>446</v>
      </c>
      <c r="C647" s="670"/>
      <c r="D647" s="669" t="s">
        <v>447</v>
      </c>
      <c r="E647" s="670"/>
      <c r="F647" s="669" t="s">
        <v>448</v>
      </c>
      <c r="G647" s="670"/>
      <c r="H647" s="195"/>
      <c r="I647" s="195"/>
      <c r="J647" s="669">
        <v>2</v>
      </c>
      <c r="K647" s="670"/>
      <c r="L647" s="338" t="s">
        <v>428</v>
      </c>
      <c r="M647" s="197"/>
    </row>
    <row r="648" spans="1:13">
      <c r="A648" s="198" t="s">
        <v>449</v>
      </c>
      <c r="B648" s="669" t="s">
        <v>450</v>
      </c>
      <c r="C648" s="670"/>
      <c r="D648" s="669" t="s">
        <v>451</v>
      </c>
      <c r="E648" s="670"/>
      <c r="F648" s="669" t="s">
        <v>452</v>
      </c>
      <c r="G648" s="670"/>
      <c r="H648" s="195"/>
      <c r="I648" s="195"/>
      <c r="J648" s="669">
        <v>1</v>
      </c>
      <c r="K648" s="670"/>
      <c r="L648" s="338" t="s">
        <v>453</v>
      </c>
      <c r="M648" s="197"/>
    </row>
    <row r="649" spans="1:13" ht="15.75" thickBot="1">
      <c r="A649" s="199" t="s">
        <v>454</v>
      </c>
      <c r="B649" s="667" t="s">
        <v>455</v>
      </c>
      <c r="C649" s="668"/>
      <c r="D649" s="667" t="s">
        <v>456</v>
      </c>
      <c r="E649" s="668"/>
      <c r="F649" s="667" t="s">
        <v>457</v>
      </c>
      <c r="G649" s="668"/>
      <c r="H649" s="200"/>
      <c r="I649" s="200"/>
      <c r="J649" s="200"/>
      <c r="K649" s="200"/>
      <c r="L649" s="200"/>
      <c r="M649" s="201"/>
    </row>
    <row r="651" spans="1:13" ht="15.75" thickBot="1"/>
    <row r="652" spans="1:13" ht="15.75">
      <c r="A652" s="176"/>
      <c r="B652" s="703" t="s">
        <v>669</v>
      </c>
      <c r="C652" s="703"/>
      <c r="D652" s="703"/>
      <c r="E652" s="703"/>
      <c r="F652" s="703"/>
      <c r="G652" s="703"/>
      <c r="H652" s="703"/>
      <c r="I652" s="704"/>
      <c r="J652" s="705" t="s">
        <v>670</v>
      </c>
      <c r="K652" s="703"/>
      <c r="L652" s="703"/>
      <c r="M652" s="706"/>
    </row>
    <row r="653" spans="1:13" ht="21">
      <c r="A653" s="699" t="s">
        <v>671</v>
      </c>
      <c r="B653" s="700"/>
      <c r="C653" s="700"/>
      <c r="D653" s="700"/>
      <c r="E653" s="700"/>
      <c r="F653" s="700"/>
      <c r="G653" s="700"/>
      <c r="H653" s="700"/>
      <c r="I653" s="700"/>
      <c r="J653" s="700"/>
      <c r="K653" s="700"/>
      <c r="L653" s="700"/>
      <c r="M653" s="701"/>
    </row>
    <row r="654" spans="1:13" ht="21">
      <c r="A654" s="177"/>
      <c r="B654" s="678" t="s">
        <v>672</v>
      </c>
      <c r="C654" s="678"/>
      <c r="D654" s="678"/>
      <c r="E654" s="680"/>
      <c r="F654" s="178" t="s">
        <v>673</v>
      </c>
      <c r="G654" s="178"/>
      <c r="H654" s="681" t="s">
        <v>674</v>
      </c>
      <c r="I654" s="678"/>
      <c r="J654" s="680"/>
      <c r="K654" s="179" t="s">
        <v>675</v>
      </c>
      <c r="L654" s="357"/>
      <c r="M654" s="180"/>
    </row>
    <row r="655" spans="1:13">
      <c r="A655" s="677" t="s">
        <v>785</v>
      </c>
      <c r="B655" s="678"/>
      <c r="C655" s="678"/>
      <c r="D655" s="678"/>
      <c r="E655" s="678"/>
      <c r="F655" s="678"/>
      <c r="G655" s="678"/>
      <c r="H655" s="678"/>
      <c r="I655" s="678"/>
      <c r="J655" s="678"/>
      <c r="K655" s="678"/>
      <c r="L655" s="678"/>
      <c r="M655" s="679"/>
    </row>
    <row r="656" spans="1:13">
      <c r="A656" s="637" t="s">
        <v>677</v>
      </c>
      <c r="B656" s="638"/>
      <c r="C656" s="638"/>
      <c r="D656" s="638"/>
      <c r="E656" s="638"/>
      <c r="F656" s="638"/>
      <c r="G656" s="638"/>
      <c r="H656" s="638"/>
      <c r="I656" s="638"/>
      <c r="J656" s="638"/>
      <c r="K656" s="638"/>
      <c r="L656" s="638"/>
      <c r="M656" s="702"/>
    </row>
    <row r="657" spans="1:14">
      <c r="A657" s="682" t="s">
        <v>678</v>
      </c>
      <c r="B657" s="684"/>
      <c r="C657" s="697" t="s">
        <v>718</v>
      </c>
      <c r="D657" s="690"/>
      <c r="E657" s="690"/>
      <c r="F657" s="690"/>
      <c r="G657" s="698"/>
      <c r="H657" s="345" t="s">
        <v>679</v>
      </c>
      <c r="I657" s="181"/>
      <c r="J657" s="697">
        <v>14</v>
      </c>
      <c r="K657" s="690"/>
      <c r="L657" s="690"/>
      <c r="M657" s="691"/>
    </row>
    <row r="658" spans="1:14">
      <c r="A658" s="682" t="s">
        <v>680</v>
      </c>
      <c r="B658" s="684"/>
      <c r="C658" s="710" t="s">
        <v>242</v>
      </c>
      <c r="D658" s="711"/>
      <c r="E658" s="711"/>
      <c r="F658" s="711"/>
      <c r="G658" s="712"/>
      <c r="H658" s="345" t="s">
        <v>681</v>
      </c>
      <c r="I658" s="181"/>
      <c r="J658" s="697">
        <v>1305</v>
      </c>
      <c r="K658" s="690"/>
      <c r="L658" s="690"/>
      <c r="M658" s="691"/>
    </row>
    <row r="659" spans="1:14">
      <c r="A659" s="682" t="s">
        <v>682</v>
      </c>
      <c r="B659" s="684"/>
      <c r="C659" s="694">
        <v>41509</v>
      </c>
      <c r="D659" s="695"/>
      <c r="E659" s="695"/>
      <c r="F659" s="695"/>
      <c r="G659" s="696"/>
      <c r="H659" s="345" t="s">
        <v>683</v>
      </c>
      <c r="I659" s="181"/>
      <c r="J659" s="697">
        <v>7006640788</v>
      </c>
      <c r="K659" s="690"/>
      <c r="L659" s="690"/>
      <c r="M659" s="691"/>
    </row>
    <row r="660" spans="1:14">
      <c r="A660" s="682" t="s">
        <v>684</v>
      </c>
      <c r="B660" s="684"/>
      <c r="C660" s="697" t="s">
        <v>93</v>
      </c>
      <c r="D660" s="690"/>
      <c r="E660" s="690"/>
      <c r="F660" s="690"/>
      <c r="G660" s="691"/>
      <c r="H660" s="637" t="s">
        <v>412</v>
      </c>
      <c r="I660" s="639"/>
      <c r="J660" s="697" t="s">
        <v>94</v>
      </c>
      <c r="K660" s="690"/>
      <c r="L660" s="690"/>
      <c r="M660" s="691"/>
    </row>
    <row r="661" spans="1:14">
      <c r="A661" s="677"/>
      <c r="B661" s="678"/>
      <c r="C661" s="678"/>
      <c r="D661" s="678"/>
      <c r="E661" s="678"/>
      <c r="F661" s="678"/>
      <c r="G661" s="678"/>
      <c r="H661" s="678"/>
      <c r="I661" s="678"/>
      <c r="J661" s="678"/>
      <c r="K661" s="678"/>
      <c r="L661" s="678"/>
      <c r="M661" s="679"/>
    </row>
    <row r="662" spans="1:14">
      <c r="A662" s="692" t="s">
        <v>686</v>
      </c>
      <c r="B662" s="681" t="s">
        <v>687</v>
      </c>
      <c r="C662" s="678"/>
      <c r="D662" s="678"/>
      <c r="E662" s="678"/>
      <c r="F662" s="678"/>
      <c r="G662" s="680"/>
      <c r="H662" s="681" t="s">
        <v>688</v>
      </c>
      <c r="I662" s="678"/>
      <c r="J662" s="678"/>
      <c r="K662" s="678"/>
      <c r="L662" s="678"/>
      <c r="M662" s="679"/>
    </row>
    <row r="663" spans="1:14" ht="30">
      <c r="A663" s="693"/>
      <c r="B663" s="105" t="s">
        <v>689</v>
      </c>
      <c r="C663" s="105" t="s">
        <v>690</v>
      </c>
      <c r="D663" s="105" t="s">
        <v>691</v>
      </c>
      <c r="E663" s="105" t="s">
        <v>692</v>
      </c>
      <c r="F663" s="105">
        <v>100</v>
      </c>
      <c r="G663" s="104" t="s">
        <v>232</v>
      </c>
      <c r="H663" s="105" t="s">
        <v>693</v>
      </c>
      <c r="I663" s="105" t="s">
        <v>690</v>
      </c>
      <c r="J663" s="105" t="s">
        <v>691</v>
      </c>
      <c r="K663" s="105" t="s">
        <v>694</v>
      </c>
      <c r="L663" s="105">
        <v>100</v>
      </c>
      <c r="M663" s="182" t="s">
        <v>232</v>
      </c>
    </row>
    <row r="664" spans="1:14">
      <c r="A664" s="356" t="s">
        <v>256</v>
      </c>
      <c r="B664" s="91">
        <v>7.75</v>
      </c>
      <c r="C664" s="337">
        <v>5</v>
      </c>
      <c r="D664" s="337">
        <v>5</v>
      </c>
      <c r="E664" s="91">
        <v>46.5</v>
      </c>
      <c r="F664" s="89">
        <f t="shared" ref="F664" si="65">SUM(A664:E664)</f>
        <v>64.25</v>
      </c>
      <c r="G664" s="89" t="str">
        <f t="shared" ref="G664:G668" si="66">IF(F664&gt;=91,"A1",IF(F664&gt;=81,"A2",IF(F664&gt;=71,"B1",IF(F664&gt;=61,"B2",IF(F664&gt;=51,"C1",IF(F664&gt;=41,"C2",IF(F664&gt;=33,"D","E")))))))</f>
        <v>B2</v>
      </c>
      <c r="H664" s="337">
        <v>7.25</v>
      </c>
      <c r="I664" s="337">
        <v>5</v>
      </c>
      <c r="J664" s="337">
        <v>4</v>
      </c>
      <c r="K664" s="170">
        <v>42.5</v>
      </c>
      <c r="L664" s="170">
        <f t="shared" ref="L664" si="67">SUM(H664:K664)</f>
        <v>58.75</v>
      </c>
      <c r="M664" s="360" t="str">
        <f t="shared" ref="M664:M666" si="68">IF(L664&gt;=91,"A1",IF(L664&gt;=81,"A2",IF(L664&gt;=71,"B1",IF(L664&gt;=61,"B2",IF(L664&gt;=51,"C1",IF(L664&gt;=41,"C2",IF(L664&gt;=33,"D","E")))))))</f>
        <v>C1</v>
      </c>
    </row>
    <row r="665" spans="1:14" ht="15.75">
      <c r="A665" s="356" t="s">
        <v>258</v>
      </c>
      <c r="B665" s="14">
        <v>7.75</v>
      </c>
      <c r="C665" s="337">
        <v>3</v>
      </c>
      <c r="D665" s="337">
        <v>4</v>
      </c>
      <c r="E665" s="337">
        <v>62</v>
      </c>
      <c r="F665" s="88">
        <v>76.75</v>
      </c>
      <c r="G665" s="88" t="str">
        <f t="shared" si="66"/>
        <v>B1</v>
      </c>
      <c r="H665" s="337">
        <v>8.5</v>
      </c>
      <c r="I665" s="337">
        <v>5</v>
      </c>
      <c r="J665" s="337">
        <v>4</v>
      </c>
      <c r="K665" s="337">
        <v>58</v>
      </c>
      <c r="L665" s="30">
        <f t="shared" ref="L665:L668" si="69">SUM(H665:K665)</f>
        <v>75.5</v>
      </c>
      <c r="M665" s="351" t="str">
        <f t="shared" si="68"/>
        <v>B1</v>
      </c>
    </row>
    <row r="666" spans="1:14">
      <c r="A666" s="356" t="s">
        <v>695</v>
      </c>
      <c r="B666" s="337">
        <v>9</v>
      </c>
      <c r="C666" s="337">
        <v>4</v>
      </c>
      <c r="D666" s="337">
        <v>3</v>
      </c>
      <c r="E666" s="337">
        <v>31.5</v>
      </c>
      <c r="F666" s="88">
        <v>47.5</v>
      </c>
      <c r="G666" s="88" t="str">
        <f t="shared" si="66"/>
        <v>C2</v>
      </c>
      <c r="H666" s="337">
        <v>7.5</v>
      </c>
      <c r="I666" s="337">
        <v>4</v>
      </c>
      <c r="J666" s="337">
        <v>3</v>
      </c>
      <c r="K666" s="337">
        <v>33.5</v>
      </c>
      <c r="L666" s="30">
        <f t="shared" si="69"/>
        <v>48</v>
      </c>
      <c r="M666" s="350" t="str">
        <f t="shared" si="68"/>
        <v>C2</v>
      </c>
    </row>
    <row r="667" spans="1:14" ht="15.75">
      <c r="A667" s="356" t="s">
        <v>260</v>
      </c>
      <c r="B667" s="337">
        <v>7.75</v>
      </c>
      <c r="C667" s="337">
        <v>4</v>
      </c>
      <c r="D667" s="337">
        <v>3.5</v>
      </c>
      <c r="E667" s="337">
        <v>51.5</v>
      </c>
      <c r="F667" s="88">
        <v>66.75</v>
      </c>
      <c r="G667" s="88" t="str">
        <f t="shared" si="66"/>
        <v>B2</v>
      </c>
      <c r="H667" s="14">
        <v>8.25</v>
      </c>
      <c r="I667" s="214">
        <v>4</v>
      </c>
      <c r="J667" s="100">
        <v>3.5</v>
      </c>
      <c r="K667" s="337">
        <v>48.5</v>
      </c>
      <c r="L667" s="30">
        <f t="shared" si="69"/>
        <v>64.25</v>
      </c>
      <c r="M667" s="239" t="str">
        <f t="shared" ref="M667:M668" si="70">IF(L667&gt;=91,"A1",IF(L667&gt;=81,"A2",IF(L667&gt;=71,"B1",IF(L667&gt;=61,"B2",IF(L667&gt;=51,"C1",IF(L667&gt;=41,"C2",IF(L667&gt;=33,"D","E")))))))</f>
        <v>B2</v>
      </c>
      <c r="N667" s="239"/>
    </row>
    <row r="668" spans="1:14" ht="15.75">
      <c r="A668" s="356" t="s">
        <v>416</v>
      </c>
      <c r="B668" s="337">
        <v>7.25</v>
      </c>
      <c r="C668" s="337">
        <v>4.5</v>
      </c>
      <c r="D668" s="337">
        <v>4</v>
      </c>
      <c r="E668" s="337">
        <v>25.5</v>
      </c>
      <c r="F668" s="88">
        <v>41.25</v>
      </c>
      <c r="G668" s="88" t="str">
        <f t="shared" si="66"/>
        <v>C2</v>
      </c>
      <c r="H668" s="14">
        <v>9.25</v>
      </c>
      <c r="I668" s="214">
        <v>4</v>
      </c>
      <c r="J668" s="100">
        <v>3.5</v>
      </c>
      <c r="K668" s="337">
        <v>50</v>
      </c>
      <c r="L668" s="30">
        <f t="shared" si="69"/>
        <v>66.75</v>
      </c>
      <c r="M668" s="239" t="str">
        <f t="shared" si="70"/>
        <v>B2</v>
      </c>
    </row>
    <row r="669" spans="1:14" ht="15.75">
      <c r="A669" s="356" t="s">
        <v>643</v>
      </c>
      <c r="B669" s="337"/>
      <c r="C669" s="337"/>
      <c r="D669" s="337"/>
      <c r="E669" s="173"/>
      <c r="F669" s="18">
        <v>41.5</v>
      </c>
      <c r="G669" s="337"/>
      <c r="H669" s="337"/>
      <c r="I669" s="337"/>
      <c r="J669" s="337"/>
      <c r="K669" s="337">
        <v>41.5</v>
      </c>
      <c r="L669" s="337"/>
      <c r="M669" s="346"/>
    </row>
    <row r="670" spans="1:14">
      <c r="A670" s="356" t="s">
        <v>661</v>
      </c>
      <c r="B670" s="337"/>
      <c r="C670" s="337"/>
      <c r="D670" s="337"/>
      <c r="E670" s="29"/>
      <c r="F670" s="337">
        <v>34.5</v>
      </c>
      <c r="G670" s="337"/>
      <c r="H670" s="337"/>
      <c r="I670" s="337"/>
      <c r="J670" s="337"/>
      <c r="K670" s="29">
        <v>37</v>
      </c>
      <c r="L670" s="337"/>
      <c r="M670" s="346"/>
    </row>
    <row r="671" spans="1:14">
      <c r="A671" s="356" t="s">
        <v>696</v>
      </c>
      <c r="B671" s="337"/>
      <c r="C671" s="337"/>
      <c r="D671" s="337"/>
      <c r="E671" s="337"/>
      <c r="F671" s="337">
        <v>34.5</v>
      </c>
      <c r="G671" s="337"/>
      <c r="H671" s="337"/>
      <c r="I671" s="337"/>
      <c r="J671" s="337"/>
      <c r="K671" s="337">
        <v>34.5</v>
      </c>
      <c r="L671" s="337"/>
      <c r="M671" s="346"/>
    </row>
    <row r="672" spans="1:14" ht="26.25">
      <c r="A672" s="357" t="s">
        <v>697</v>
      </c>
      <c r="B672" s="357"/>
      <c r="C672" s="358" t="s">
        <v>698</v>
      </c>
      <c r="D672" s="186">
        <f>(F664+F665+F666+F667+F668)</f>
        <v>296.5</v>
      </c>
      <c r="E672" s="186"/>
      <c r="F672" s="358" t="s">
        <v>699</v>
      </c>
      <c r="G672" s="186">
        <f>(D672/500)*100</f>
        <v>59.3</v>
      </c>
      <c r="H672" s="186"/>
      <c r="I672" s="187"/>
      <c r="J672" s="685" t="s">
        <v>700</v>
      </c>
      <c r="K672" s="686"/>
      <c r="L672" s="640" t="str">
        <f>IF(G672&gt;=91,"A1",IF(G672&gt;=81,"A2",IF(G672&gt;=71,"B1",IF(G672&gt;=61,"B2",IF(G672&gt;=51,"C1",IF(G672&gt;=41,"C2",IF(G672&gt;=33,"D","E")))))))</f>
        <v>C1</v>
      </c>
      <c r="M672" s="676" t="str">
        <f t="shared" ref="M672:M674" si="71">IF(K672&gt;=91,"A1",IF(K672&gt;=81,"A2",IF(K672&gt;=71,"B1",IF(K672&gt;=61,"B2",IF(K672&gt;=51,"C1",IF(K672&gt;=41,"C2",IF(K672&gt;=33,"D","E")))))))</f>
        <v>E</v>
      </c>
    </row>
    <row r="673" spans="1:13" ht="26.25">
      <c r="A673" s="188" t="s">
        <v>701</v>
      </c>
      <c r="B673" s="357"/>
      <c r="C673" s="358" t="s">
        <v>702</v>
      </c>
      <c r="D673" s="186">
        <f>(L664+L665+L666+L667+L668)</f>
        <v>313.25</v>
      </c>
      <c r="E673" s="186"/>
      <c r="F673" s="358" t="s">
        <v>703</v>
      </c>
      <c r="G673" s="189">
        <f>D673/500*100</f>
        <v>62.649999999999991</v>
      </c>
      <c r="H673" s="189"/>
      <c r="I673" s="190"/>
      <c r="J673" s="685" t="s">
        <v>704</v>
      </c>
      <c r="K673" s="686"/>
      <c r="L673" s="640" t="str">
        <f>IF(G673&gt;=91,"A1",IF(G673&gt;=81,"A2",IF(G673&gt;=71,"B1",IF(G673&gt;=61,"B2",IF(G673&gt;=51,"C1",IF(G673&gt;=41,"C2",IF(G673&gt;=33,"D","E")))))))</f>
        <v>B2</v>
      </c>
      <c r="M673" s="676" t="str">
        <f t="shared" si="71"/>
        <v>E</v>
      </c>
    </row>
    <row r="674" spans="1:13">
      <c r="A674" s="359" t="s">
        <v>705</v>
      </c>
      <c r="B674" s="359"/>
      <c r="C674" s="359">
        <f>(D672+D673)</f>
        <v>609.75</v>
      </c>
      <c r="D674" s="687"/>
      <c r="E674" s="688"/>
      <c r="F674" s="359" t="s">
        <v>706</v>
      </c>
      <c r="G674" s="359"/>
      <c r="H674" s="359"/>
      <c r="I674" s="449">
        <f>(C674/1000)*100</f>
        <v>60.975000000000001</v>
      </c>
      <c r="J674" s="359" t="s">
        <v>707</v>
      </c>
      <c r="K674" s="359"/>
      <c r="L674" s="687" t="str">
        <f>IF(I674&gt;=91,"A1",IF(I674&gt;=81,"A2",IF(I674&gt;=71,"B1",IF(I674&gt;=61,"B2",IF(I674&gt;=51,"C1",IF(I674&gt;=41,"C2",IF(I674&gt;=33,"D","E")))))))</f>
        <v>C1</v>
      </c>
      <c r="M674" s="688" t="str">
        <f t="shared" si="71"/>
        <v>E</v>
      </c>
    </row>
    <row r="675" spans="1:13">
      <c r="A675" s="689" t="s">
        <v>423</v>
      </c>
      <c r="B675" s="690"/>
      <c r="C675" s="690"/>
      <c r="D675" s="690"/>
      <c r="E675" s="690"/>
      <c r="F675" s="690"/>
      <c r="G675" s="690"/>
      <c r="H675" s="690"/>
      <c r="I675" s="690"/>
      <c r="J675" s="690"/>
      <c r="K675" s="690"/>
      <c r="L675" s="690"/>
      <c r="M675" s="691"/>
    </row>
    <row r="676" spans="1:13">
      <c r="A676" s="677" t="s">
        <v>424</v>
      </c>
      <c r="B676" s="678"/>
      <c r="C676" s="678"/>
      <c r="D676" s="678"/>
      <c r="E676" s="678"/>
      <c r="F676" s="678"/>
      <c r="G676" s="678"/>
      <c r="H676" s="678"/>
      <c r="I676" s="678"/>
      <c r="J676" s="678"/>
      <c r="K676" s="678"/>
      <c r="L676" s="678"/>
      <c r="M676" s="679"/>
    </row>
    <row r="677" spans="1:13">
      <c r="A677" s="677" t="s">
        <v>425</v>
      </c>
      <c r="B677" s="678"/>
      <c r="C677" s="678"/>
      <c r="D677" s="678"/>
      <c r="E677" s="680"/>
      <c r="F677" s="681" t="s">
        <v>426</v>
      </c>
      <c r="G677" s="678"/>
      <c r="H677" s="678"/>
      <c r="I677" s="678"/>
      <c r="J677" s="680"/>
      <c r="K677" s="681" t="s">
        <v>708</v>
      </c>
      <c r="L677" s="678"/>
      <c r="M677" s="679"/>
    </row>
    <row r="678" spans="1:13">
      <c r="A678" s="637" t="s">
        <v>767</v>
      </c>
      <c r="B678" s="638"/>
      <c r="C678" s="638"/>
      <c r="D678" s="638"/>
      <c r="E678" s="639"/>
      <c r="F678" s="640" t="s">
        <v>433</v>
      </c>
      <c r="G678" s="641"/>
      <c r="H678" s="641"/>
      <c r="I678" s="641"/>
      <c r="J678" s="676"/>
      <c r="K678" s="640" t="s">
        <v>433</v>
      </c>
      <c r="L678" s="641"/>
      <c r="M678" s="642"/>
    </row>
    <row r="679" spans="1:13">
      <c r="A679" s="677" t="s">
        <v>429</v>
      </c>
      <c r="B679" s="678"/>
      <c r="C679" s="678"/>
      <c r="D679" s="678"/>
      <c r="E679" s="678"/>
      <c r="F679" s="678"/>
      <c r="G679" s="678"/>
      <c r="H679" s="678"/>
      <c r="I679" s="678"/>
      <c r="J679" s="678"/>
      <c r="K679" s="678"/>
      <c r="L679" s="678"/>
      <c r="M679" s="679"/>
    </row>
    <row r="680" spans="1:13">
      <c r="A680" s="677" t="s">
        <v>425</v>
      </c>
      <c r="B680" s="678"/>
      <c r="C680" s="678"/>
      <c r="D680" s="678"/>
      <c r="E680" s="680"/>
      <c r="F680" s="681" t="s">
        <v>426</v>
      </c>
      <c r="G680" s="678"/>
      <c r="H680" s="678"/>
      <c r="I680" s="678"/>
      <c r="J680" s="680"/>
      <c r="K680" s="681" t="s">
        <v>708</v>
      </c>
      <c r="L680" s="678"/>
      <c r="M680" s="679"/>
    </row>
    <row r="681" spans="1:13">
      <c r="A681" s="682" t="s">
        <v>430</v>
      </c>
      <c r="B681" s="683"/>
      <c r="C681" s="683"/>
      <c r="D681" s="683"/>
      <c r="E681" s="684"/>
      <c r="F681" s="681" t="s">
        <v>428</v>
      </c>
      <c r="G681" s="678"/>
      <c r="H681" s="678"/>
      <c r="I681" s="678"/>
      <c r="J681" s="680"/>
      <c r="K681" s="681" t="s">
        <v>428</v>
      </c>
      <c r="L681" s="678"/>
      <c r="M681" s="679"/>
    </row>
    <row r="682" spans="1:13">
      <c r="A682" s="682" t="s">
        <v>431</v>
      </c>
      <c r="B682" s="683"/>
      <c r="C682" s="683"/>
      <c r="D682" s="683"/>
      <c r="E682" s="684"/>
      <c r="F682" s="707" t="s">
        <v>428</v>
      </c>
      <c r="G682" s="708"/>
      <c r="H682" s="708"/>
      <c r="I682" s="708"/>
      <c r="J682" s="709"/>
      <c r="K682" s="640" t="s">
        <v>433</v>
      </c>
      <c r="L682" s="641"/>
      <c r="M682" s="642"/>
    </row>
    <row r="683" spans="1:13">
      <c r="A683" s="637" t="s">
        <v>432</v>
      </c>
      <c r="B683" s="638"/>
      <c r="C683" s="638"/>
      <c r="D683" s="638"/>
      <c r="E683" s="639"/>
      <c r="F683" s="707" t="s">
        <v>433</v>
      </c>
      <c r="G683" s="708"/>
      <c r="H683" s="708"/>
      <c r="I683" s="708"/>
      <c r="J683" s="709"/>
      <c r="K683" s="640" t="s">
        <v>433</v>
      </c>
      <c r="L683" s="641"/>
      <c r="M683" s="642"/>
    </row>
    <row r="684" spans="1:13">
      <c r="A684" s="637" t="s">
        <v>434</v>
      </c>
      <c r="B684" s="638"/>
      <c r="C684" s="638"/>
      <c r="D684" s="638"/>
      <c r="E684" s="639"/>
      <c r="F684" s="707" t="s">
        <v>433</v>
      </c>
      <c r="G684" s="708"/>
      <c r="H684" s="708"/>
      <c r="I684" s="708"/>
      <c r="J684" s="709"/>
      <c r="K684" s="640" t="s">
        <v>433</v>
      </c>
      <c r="L684" s="641"/>
      <c r="M684" s="642"/>
    </row>
    <row r="685" spans="1:13">
      <c r="A685" s="677" t="s">
        <v>435</v>
      </c>
      <c r="B685" s="678"/>
      <c r="C685" s="678"/>
      <c r="D685" s="678"/>
      <c r="E685" s="678"/>
      <c r="F685" s="678"/>
      <c r="G685" s="678"/>
      <c r="H685" s="678"/>
      <c r="I685" s="678"/>
      <c r="J685" s="678"/>
      <c r="K685" s="678"/>
      <c r="L685" s="678"/>
      <c r="M685" s="679"/>
    </row>
    <row r="686" spans="1:13">
      <c r="A686" s="677" t="s">
        <v>425</v>
      </c>
      <c r="B686" s="678"/>
      <c r="C686" s="678"/>
      <c r="D686" s="678"/>
      <c r="E686" s="680"/>
      <c r="F686" s="681" t="s">
        <v>426</v>
      </c>
      <c r="G686" s="678"/>
      <c r="H686" s="678"/>
      <c r="I686" s="678"/>
      <c r="J686" s="680"/>
      <c r="K686" s="681" t="s">
        <v>708</v>
      </c>
      <c r="L686" s="678"/>
      <c r="M686" s="679"/>
    </row>
    <row r="687" spans="1:13">
      <c r="A687" s="637" t="s">
        <v>401</v>
      </c>
      <c r="B687" s="638"/>
      <c r="C687" s="638"/>
      <c r="D687" s="638"/>
      <c r="E687" s="638"/>
      <c r="F687" s="639"/>
      <c r="G687" s="640"/>
      <c r="H687" s="641"/>
      <c r="I687" s="641"/>
      <c r="J687" s="641"/>
      <c r="K687" s="641"/>
      <c r="L687" s="641"/>
      <c r="M687" s="642"/>
    </row>
    <row r="688" spans="1:13">
      <c r="A688" s="356" t="s">
        <v>709</v>
      </c>
      <c r="B688" s="640"/>
      <c r="C688" s="641"/>
      <c r="D688" s="641"/>
      <c r="E688" s="641"/>
      <c r="F688" s="641"/>
      <c r="G688" s="641"/>
      <c r="H688" s="641"/>
      <c r="I688" s="641"/>
      <c r="J688" s="641"/>
      <c r="K688" s="641"/>
      <c r="L688" s="641"/>
      <c r="M688" s="642"/>
    </row>
    <row r="689" spans="1:13">
      <c r="A689" s="356" t="s">
        <v>436</v>
      </c>
      <c r="B689" s="640"/>
      <c r="C689" s="641"/>
      <c r="D689" s="641"/>
      <c r="E689" s="641"/>
      <c r="F689" s="641"/>
      <c r="G689" s="641"/>
      <c r="H689" s="641"/>
      <c r="I689" s="641"/>
      <c r="J689" s="641"/>
      <c r="K689" s="641"/>
      <c r="L689" s="641"/>
      <c r="M689" s="642"/>
    </row>
    <row r="690" spans="1:13">
      <c r="A690" s="643" t="s">
        <v>710</v>
      </c>
      <c r="B690" s="644"/>
      <c r="C690" s="645"/>
      <c r="D690" s="652"/>
      <c r="E690" s="653"/>
      <c r="F690" s="653"/>
      <c r="G690" s="653"/>
      <c r="H690" s="653"/>
      <c r="I690" s="654"/>
      <c r="J690" s="661" t="s">
        <v>711</v>
      </c>
      <c r="K690" s="644"/>
      <c r="L690" s="644"/>
      <c r="M690" s="662"/>
    </row>
    <row r="691" spans="1:13">
      <c r="A691" s="646"/>
      <c r="B691" s="647"/>
      <c r="C691" s="648"/>
      <c r="D691" s="655"/>
      <c r="E691" s="656"/>
      <c r="F691" s="656"/>
      <c r="G691" s="656"/>
      <c r="H691" s="656"/>
      <c r="I691" s="657"/>
      <c r="J691" s="663"/>
      <c r="K691" s="647"/>
      <c r="L691" s="647"/>
      <c r="M691" s="664"/>
    </row>
    <row r="692" spans="1:13">
      <c r="A692" s="646"/>
      <c r="B692" s="647"/>
      <c r="C692" s="648"/>
      <c r="D692" s="655"/>
      <c r="E692" s="656"/>
      <c r="F692" s="656"/>
      <c r="G692" s="656"/>
      <c r="H692" s="656"/>
      <c r="I692" s="657"/>
      <c r="J692" s="663"/>
      <c r="K692" s="647"/>
      <c r="L692" s="647"/>
      <c r="M692" s="664"/>
    </row>
    <row r="693" spans="1:13">
      <c r="A693" s="649"/>
      <c r="B693" s="650"/>
      <c r="C693" s="651"/>
      <c r="D693" s="658"/>
      <c r="E693" s="659"/>
      <c r="F693" s="659"/>
      <c r="G693" s="659"/>
      <c r="H693" s="659"/>
      <c r="I693" s="660"/>
      <c r="J693" s="665"/>
      <c r="K693" s="650"/>
      <c r="L693" s="650"/>
      <c r="M693" s="666"/>
    </row>
    <row r="694" spans="1:13">
      <c r="A694" s="671" t="s">
        <v>437</v>
      </c>
      <c r="B694" s="672"/>
      <c r="C694" s="672"/>
      <c r="D694" s="672"/>
      <c r="E694" s="672"/>
      <c r="F694" s="672"/>
      <c r="G694" s="673"/>
      <c r="H694" s="674" t="s">
        <v>438</v>
      </c>
      <c r="I694" s="672"/>
      <c r="J694" s="672"/>
      <c r="K694" s="672"/>
      <c r="L694" s="672"/>
      <c r="M694" s="675"/>
    </row>
    <row r="695" spans="1:13">
      <c r="A695" s="341" t="s">
        <v>439</v>
      </c>
      <c r="B695" s="674" t="s">
        <v>254</v>
      </c>
      <c r="C695" s="673"/>
      <c r="D695" s="193" t="s">
        <v>439</v>
      </c>
      <c r="E695" s="338"/>
      <c r="F695" s="674" t="s">
        <v>254</v>
      </c>
      <c r="G695" s="673"/>
      <c r="H695" s="195"/>
      <c r="I695" s="195"/>
      <c r="J695" s="196" t="s">
        <v>440</v>
      </c>
      <c r="K695" s="195"/>
      <c r="L695" s="196" t="s">
        <v>254</v>
      </c>
      <c r="M695" s="197"/>
    </row>
    <row r="696" spans="1:13">
      <c r="A696" s="198" t="s">
        <v>441</v>
      </c>
      <c r="B696" s="669" t="s">
        <v>442</v>
      </c>
      <c r="C696" s="670"/>
      <c r="D696" s="669" t="s">
        <v>443</v>
      </c>
      <c r="E696" s="670"/>
      <c r="F696" s="669" t="s">
        <v>444</v>
      </c>
      <c r="G696" s="670"/>
      <c r="H696" s="195"/>
      <c r="I696" s="195"/>
      <c r="J696" s="669">
        <v>3</v>
      </c>
      <c r="K696" s="670"/>
      <c r="L696" s="338" t="s">
        <v>433</v>
      </c>
      <c r="M696" s="197"/>
    </row>
    <row r="697" spans="1:13">
      <c r="A697" s="198" t="s">
        <v>445</v>
      </c>
      <c r="B697" s="669" t="s">
        <v>446</v>
      </c>
      <c r="C697" s="670"/>
      <c r="D697" s="669" t="s">
        <v>447</v>
      </c>
      <c r="E697" s="670"/>
      <c r="F697" s="669" t="s">
        <v>448</v>
      </c>
      <c r="G697" s="670"/>
      <c r="H697" s="195"/>
      <c r="I697" s="195"/>
      <c r="J697" s="669">
        <v>2</v>
      </c>
      <c r="K697" s="670"/>
      <c r="L697" s="338" t="s">
        <v>428</v>
      </c>
      <c r="M697" s="197"/>
    </row>
    <row r="698" spans="1:13">
      <c r="A698" s="198" t="s">
        <v>449</v>
      </c>
      <c r="B698" s="669" t="s">
        <v>450</v>
      </c>
      <c r="C698" s="670"/>
      <c r="D698" s="669" t="s">
        <v>451</v>
      </c>
      <c r="E698" s="670"/>
      <c r="F698" s="669" t="s">
        <v>452</v>
      </c>
      <c r="G698" s="670"/>
      <c r="H698" s="195"/>
      <c r="I698" s="195"/>
      <c r="J698" s="669">
        <v>1</v>
      </c>
      <c r="K698" s="670"/>
      <c r="L698" s="338" t="s">
        <v>453</v>
      </c>
      <c r="M698" s="197"/>
    </row>
    <row r="699" spans="1:13" ht="15.75" thickBot="1">
      <c r="A699" s="199" t="s">
        <v>454</v>
      </c>
      <c r="B699" s="667" t="s">
        <v>455</v>
      </c>
      <c r="C699" s="668"/>
      <c r="D699" s="667" t="s">
        <v>456</v>
      </c>
      <c r="E699" s="668"/>
      <c r="F699" s="667" t="s">
        <v>457</v>
      </c>
      <c r="G699" s="668"/>
      <c r="H699" s="200"/>
      <c r="I699" s="200"/>
      <c r="J699" s="200"/>
      <c r="K699" s="200"/>
      <c r="L699" s="200"/>
      <c r="M699" s="201"/>
    </row>
    <row r="701" spans="1:13" ht="15.75" thickBot="1"/>
    <row r="702" spans="1:13" ht="15.75">
      <c r="A702" s="176"/>
      <c r="B702" s="703" t="s">
        <v>669</v>
      </c>
      <c r="C702" s="703"/>
      <c r="D702" s="703"/>
      <c r="E702" s="703"/>
      <c r="F702" s="703"/>
      <c r="G702" s="703"/>
      <c r="H702" s="703"/>
      <c r="I702" s="704"/>
      <c r="J702" s="705" t="s">
        <v>670</v>
      </c>
      <c r="K702" s="703"/>
      <c r="L702" s="703"/>
      <c r="M702" s="706"/>
    </row>
    <row r="703" spans="1:13" ht="21">
      <c r="A703" s="699" t="s">
        <v>671</v>
      </c>
      <c r="B703" s="700"/>
      <c r="C703" s="700"/>
      <c r="D703" s="700"/>
      <c r="E703" s="700"/>
      <c r="F703" s="700"/>
      <c r="G703" s="700"/>
      <c r="H703" s="700"/>
      <c r="I703" s="700"/>
      <c r="J703" s="700"/>
      <c r="K703" s="700"/>
      <c r="L703" s="700"/>
      <c r="M703" s="701"/>
    </row>
    <row r="704" spans="1:13" ht="21">
      <c r="A704" s="177"/>
      <c r="B704" s="678" t="s">
        <v>672</v>
      </c>
      <c r="C704" s="678"/>
      <c r="D704" s="678"/>
      <c r="E704" s="680"/>
      <c r="F704" s="178" t="s">
        <v>673</v>
      </c>
      <c r="G704" s="178"/>
      <c r="H704" s="681" t="s">
        <v>674</v>
      </c>
      <c r="I704" s="678"/>
      <c r="J704" s="680"/>
      <c r="K704" s="179" t="s">
        <v>675</v>
      </c>
      <c r="L704" s="357"/>
      <c r="M704" s="180"/>
    </row>
    <row r="705" spans="1:13">
      <c r="A705" s="677" t="s">
        <v>785</v>
      </c>
      <c r="B705" s="678"/>
      <c r="C705" s="678"/>
      <c r="D705" s="678"/>
      <c r="E705" s="678"/>
      <c r="F705" s="678"/>
      <c r="G705" s="678"/>
      <c r="H705" s="678"/>
      <c r="I705" s="678"/>
      <c r="J705" s="678"/>
      <c r="K705" s="678"/>
      <c r="L705" s="678"/>
      <c r="M705" s="679"/>
    </row>
    <row r="706" spans="1:13">
      <c r="A706" s="637" t="s">
        <v>677</v>
      </c>
      <c r="B706" s="638"/>
      <c r="C706" s="638"/>
      <c r="D706" s="638"/>
      <c r="E706" s="638"/>
      <c r="F706" s="638"/>
      <c r="G706" s="638"/>
      <c r="H706" s="638"/>
      <c r="I706" s="638"/>
      <c r="J706" s="638"/>
      <c r="K706" s="638"/>
      <c r="L706" s="638"/>
      <c r="M706" s="702"/>
    </row>
    <row r="707" spans="1:13">
      <c r="A707" s="682" t="s">
        <v>678</v>
      </c>
      <c r="B707" s="684"/>
      <c r="C707" s="697" t="s">
        <v>719</v>
      </c>
      <c r="D707" s="690"/>
      <c r="E707" s="690"/>
      <c r="F707" s="690"/>
      <c r="G707" s="698"/>
      <c r="H707" s="345" t="s">
        <v>679</v>
      </c>
      <c r="I707" s="181"/>
      <c r="J707" s="697">
        <v>15</v>
      </c>
      <c r="K707" s="690"/>
      <c r="L707" s="690"/>
      <c r="M707" s="691"/>
    </row>
    <row r="708" spans="1:13">
      <c r="A708" s="682" t="s">
        <v>680</v>
      </c>
      <c r="B708" s="684"/>
      <c r="C708" s="710" t="s">
        <v>242</v>
      </c>
      <c r="D708" s="711"/>
      <c r="E708" s="711"/>
      <c r="F708" s="711"/>
      <c r="G708" s="712"/>
      <c r="H708" s="345" t="s">
        <v>681</v>
      </c>
      <c r="I708" s="181"/>
      <c r="J708" s="697">
        <v>1513</v>
      </c>
      <c r="K708" s="690"/>
      <c r="L708" s="690"/>
      <c r="M708" s="691"/>
    </row>
    <row r="709" spans="1:13">
      <c r="A709" s="682" t="s">
        <v>682</v>
      </c>
      <c r="B709" s="684"/>
      <c r="C709" s="694">
        <v>41729</v>
      </c>
      <c r="D709" s="695"/>
      <c r="E709" s="695"/>
      <c r="F709" s="695"/>
      <c r="G709" s="696"/>
      <c r="H709" s="345" t="s">
        <v>683</v>
      </c>
      <c r="I709" s="181"/>
      <c r="J709" s="697">
        <v>9419260074</v>
      </c>
      <c r="K709" s="690"/>
      <c r="L709" s="690"/>
      <c r="M709" s="691"/>
    </row>
    <row r="710" spans="1:13">
      <c r="A710" s="682" t="s">
        <v>684</v>
      </c>
      <c r="B710" s="684"/>
      <c r="C710" s="697" t="s">
        <v>98</v>
      </c>
      <c r="D710" s="690"/>
      <c r="E710" s="690"/>
      <c r="F710" s="690"/>
      <c r="G710" s="691"/>
      <c r="H710" s="637" t="s">
        <v>412</v>
      </c>
      <c r="I710" s="639"/>
      <c r="J710" s="697" t="s">
        <v>99</v>
      </c>
      <c r="K710" s="690"/>
      <c r="L710" s="690"/>
      <c r="M710" s="691"/>
    </row>
    <row r="711" spans="1:13">
      <c r="A711" s="677" t="s">
        <v>685</v>
      </c>
      <c r="B711" s="678"/>
      <c r="C711" s="678"/>
      <c r="D711" s="678"/>
      <c r="E711" s="678"/>
      <c r="F711" s="678"/>
      <c r="G711" s="678"/>
      <c r="H711" s="678"/>
      <c r="I711" s="678"/>
      <c r="J711" s="678"/>
      <c r="K711" s="678"/>
      <c r="L711" s="678"/>
      <c r="M711" s="679"/>
    </row>
    <row r="712" spans="1:13">
      <c r="A712" s="692" t="s">
        <v>686</v>
      </c>
      <c r="B712" s="681" t="s">
        <v>687</v>
      </c>
      <c r="C712" s="678"/>
      <c r="D712" s="678"/>
      <c r="E712" s="678"/>
      <c r="F712" s="678"/>
      <c r="G712" s="680"/>
      <c r="H712" s="681" t="s">
        <v>688</v>
      </c>
      <c r="I712" s="678"/>
      <c r="J712" s="678"/>
      <c r="K712" s="678"/>
      <c r="L712" s="678"/>
      <c r="M712" s="679"/>
    </row>
    <row r="713" spans="1:13" ht="30">
      <c r="A713" s="693"/>
      <c r="B713" s="105" t="s">
        <v>689</v>
      </c>
      <c r="C713" s="105" t="s">
        <v>690</v>
      </c>
      <c r="D713" s="105" t="s">
        <v>691</v>
      </c>
      <c r="E713" s="105" t="s">
        <v>692</v>
      </c>
      <c r="F713" s="105">
        <v>100</v>
      </c>
      <c r="G713" s="104" t="s">
        <v>232</v>
      </c>
      <c r="H713" s="105" t="s">
        <v>693</v>
      </c>
      <c r="I713" s="105" t="s">
        <v>690</v>
      </c>
      <c r="J713" s="105" t="s">
        <v>691</v>
      </c>
      <c r="K713" s="105" t="s">
        <v>694</v>
      </c>
      <c r="L713" s="105">
        <v>100</v>
      </c>
      <c r="M713" s="182" t="s">
        <v>232</v>
      </c>
    </row>
    <row r="714" spans="1:13">
      <c r="A714" s="356" t="s">
        <v>256</v>
      </c>
      <c r="B714" s="91">
        <v>3.25</v>
      </c>
      <c r="C714" s="337">
        <v>5</v>
      </c>
      <c r="D714" s="337">
        <v>5</v>
      </c>
      <c r="E714" s="91">
        <v>18.5</v>
      </c>
      <c r="F714" s="89">
        <f t="shared" ref="F714" si="72">SUM(A714:E714)</f>
        <v>31.75</v>
      </c>
      <c r="G714" s="89" t="str">
        <f t="shared" ref="G714:G718" si="73">IF(F714&gt;=91,"A1",IF(F714&gt;=81,"A2",IF(F714&gt;=71,"B1",IF(F714&gt;=61,"B2",IF(F714&gt;=51,"C1",IF(F714&gt;=41,"C2",IF(F714&gt;=33,"D","E")))))))</f>
        <v>E</v>
      </c>
      <c r="H714" s="337">
        <v>4.75</v>
      </c>
      <c r="I714" s="337">
        <v>4</v>
      </c>
      <c r="J714" s="337">
        <v>4</v>
      </c>
      <c r="K714" s="170">
        <v>19.5</v>
      </c>
      <c r="L714" s="170">
        <f t="shared" ref="L714" si="74">SUM(H714:K714)</f>
        <v>32.25</v>
      </c>
      <c r="M714" s="337" t="str">
        <f t="shared" ref="M714:M718" si="75">IF(L714&gt;=91,"A1",IF(L714&gt;=81,"A2",IF(L714&gt;=71,"B1",IF(L714&gt;=61,"B2",IF(L714&gt;=51,"C1",IF(L714&gt;=41,"C2",IF(L714&gt;=33,"D","E")))))))</f>
        <v>E</v>
      </c>
    </row>
    <row r="715" spans="1:13" ht="15.75">
      <c r="A715" s="356" t="s">
        <v>258</v>
      </c>
      <c r="B715" s="14">
        <v>3.5</v>
      </c>
      <c r="C715" s="337">
        <v>3</v>
      </c>
      <c r="D715" s="337">
        <v>4</v>
      </c>
      <c r="E715" s="337">
        <v>32</v>
      </c>
      <c r="F715" s="88">
        <v>42.5</v>
      </c>
      <c r="G715" s="88" t="str">
        <f t="shared" si="73"/>
        <v>C2</v>
      </c>
      <c r="H715" s="337">
        <v>5.5</v>
      </c>
      <c r="I715" s="337">
        <v>4</v>
      </c>
      <c r="J715" s="337">
        <v>3.5</v>
      </c>
      <c r="K715" s="17">
        <v>26.5</v>
      </c>
      <c r="L715" s="30">
        <f t="shared" ref="L715:L718" si="76">SUM(H715:K715)</f>
        <v>39.5</v>
      </c>
      <c r="M715" s="351" t="str">
        <f t="shared" si="75"/>
        <v>D</v>
      </c>
    </row>
    <row r="716" spans="1:13">
      <c r="A716" s="356" t="s">
        <v>695</v>
      </c>
      <c r="B716" s="337">
        <v>1.5</v>
      </c>
      <c r="C716" s="337">
        <v>4</v>
      </c>
      <c r="D716" s="337">
        <v>2</v>
      </c>
      <c r="E716" s="337">
        <v>5</v>
      </c>
      <c r="F716" s="88">
        <v>12.5</v>
      </c>
      <c r="G716" s="88" t="str">
        <f t="shared" si="73"/>
        <v>E</v>
      </c>
      <c r="H716" s="337">
        <v>2.75</v>
      </c>
      <c r="I716" s="337">
        <v>3</v>
      </c>
      <c r="J716" s="337">
        <v>2</v>
      </c>
      <c r="K716" s="17">
        <v>23.5</v>
      </c>
      <c r="L716" s="30">
        <f t="shared" si="76"/>
        <v>31.25</v>
      </c>
      <c r="M716" s="350" t="str">
        <f t="shared" si="75"/>
        <v>E</v>
      </c>
    </row>
    <row r="717" spans="1:13" ht="15.75">
      <c r="A717" s="356" t="s">
        <v>260</v>
      </c>
      <c r="B717" s="337">
        <v>4</v>
      </c>
      <c r="C717" s="337">
        <v>4</v>
      </c>
      <c r="D717" s="337">
        <v>2</v>
      </c>
      <c r="E717" s="337">
        <v>31.5</v>
      </c>
      <c r="F717" s="88">
        <v>41.5</v>
      </c>
      <c r="G717" s="88" t="str">
        <f t="shared" si="73"/>
        <v>C2</v>
      </c>
      <c r="H717" s="14">
        <v>5</v>
      </c>
      <c r="I717" s="214">
        <v>3</v>
      </c>
      <c r="J717" s="100">
        <v>3</v>
      </c>
      <c r="K717" s="17">
        <v>31</v>
      </c>
      <c r="L717" s="30">
        <f t="shared" si="76"/>
        <v>42</v>
      </c>
      <c r="M717" s="239" t="str">
        <f t="shared" si="75"/>
        <v>C2</v>
      </c>
    </row>
    <row r="718" spans="1:13" ht="15.75">
      <c r="A718" s="356" t="s">
        <v>416</v>
      </c>
      <c r="B718" s="337">
        <v>2.75</v>
      </c>
      <c r="C718" s="337">
        <v>3</v>
      </c>
      <c r="D718" s="337">
        <v>4.5</v>
      </c>
      <c r="E718" s="337">
        <v>15</v>
      </c>
      <c r="F718" s="88">
        <v>25.25</v>
      </c>
      <c r="G718" s="88" t="str">
        <f t="shared" si="73"/>
        <v>E</v>
      </c>
      <c r="H718" s="14">
        <v>2.25</v>
      </c>
      <c r="I718" s="337">
        <v>4.5</v>
      </c>
      <c r="J718" s="337">
        <v>3.5</v>
      </c>
      <c r="K718" s="17">
        <v>31.5</v>
      </c>
      <c r="L718" s="30">
        <f t="shared" si="76"/>
        <v>41.75</v>
      </c>
      <c r="M718" s="350" t="str">
        <f t="shared" si="75"/>
        <v>C2</v>
      </c>
    </row>
    <row r="719" spans="1:13" ht="15.75">
      <c r="A719" s="356" t="s">
        <v>643</v>
      </c>
      <c r="B719" s="337"/>
      <c r="C719" s="337"/>
      <c r="D719" s="337"/>
      <c r="E719" s="173"/>
      <c r="F719" s="18">
        <v>26</v>
      </c>
      <c r="G719" s="337"/>
      <c r="H719" s="337"/>
      <c r="I719" s="337"/>
      <c r="J719" s="337"/>
      <c r="K719" s="337">
        <v>27</v>
      </c>
      <c r="L719" s="337"/>
      <c r="M719" s="346"/>
    </row>
    <row r="720" spans="1:13">
      <c r="A720" s="356" t="s">
        <v>661</v>
      </c>
      <c r="B720" s="337"/>
      <c r="C720" s="337"/>
      <c r="D720" s="337"/>
      <c r="E720" s="29"/>
      <c r="F720" s="337">
        <v>18</v>
      </c>
      <c r="G720" s="337"/>
      <c r="H720" s="337"/>
      <c r="I720" s="337"/>
      <c r="J720" s="337"/>
      <c r="K720" s="29">
        <v>20</v>
      </c>
      <c r="L720" s="337"/>
      <c r="M720" s="346"/>
    </row>
    <row r="721" spans="1:13">
      <c r="A721" s="356" t="s">
        <v>696</v>
      </c>
      <c r="B721" s="337"/>
      <c r="C721" s="337"/>
      <c r="D721" s="337"/>
      <c r="E721" s="337"/>
      <c r="F721" s="337">
        <v>24</v>
      </c>
      <c r="G721" s="337"/>
      <c r="H721" s="337"/>
      <c r="I721" s="337"/>
      <c r="J721" s="337"/>
      <c r="K721" s="337">
        <v>20.5</v>
      </c>
      <c r="L721" s="337"/>
      <c r="M721" s="346"/>
    </row>
    <row r="722" spans="1:13" ht="26.25">
      <c r="A722" s="357" t="s">
        <v>697</v>
      </c>
      <c r="B722" s="357"/>
      <c r="C722" s="358" t="s">
        <v>698</v>
      </c>
      <c r="D722" s="186">
        <f>(F714+F715+F716+F717+F718)</f>
        <v>153.5</v>
      </c>
      <c r="E722" s="186"/>
      <c r="F722" s="358" t="s">
        <v>699</v>
      </c>
      <c r="G722" s="186">
        <f>(D722/500)*100</f>
        <v>30.7</v>
      </c>
      <c r="H722" s="186"/>
      <c r="I722" s="187"/>
      <c r="J722" s="685" t="s">
        <v>700</v>
      </c>
      <c r="K722" s="686"/>
      <c r="L722" s="640" t="str">
        <f>IF(G722&gt;=91,"A1",IF(G722&gt;=81,"A2",IF(G722&gt;=71,"B1",IF(G722&gt;=61,"B2",IF(G722&gt;=51,"C1",IF(G722&gt;=41,"C2",IF(G722&gt;=33,"D","E")))))))</f>
        <v>E</v>
      </c>
      <c r="M722" s="676" t="str">
        <f t="shared" ref="M722:M724" si="77">IF(K722&gt;=91,"A1",IF(K722&gt;=81,"A2",IF(K722&gt;=71,"B1",IF(K722&gt;=61,"B2",IF(K722&gt;=51,"C1",IF(K722&gt;=41,"C2",IF(K722&gt;=33,"D","E")))))))</f>
        <v>E</v>
      </c>
    </row>
    <row r="723" spans="1:13" ht="26.25">
      <c r="A723" s="188" t="s">
        <v>701</v>
      </c>
      <c r="B723" s="357"/>
      <c r="C723" s="358" t="s">
        <v>702</v>
      </c>
      <c r="D723" s="186">
        <f>(L714+L715+L716+L717+L718)</f>
        <v>186.75</v>
      </c>
      <c r="E723" s="186"/>
      <c r="F723" s="358" t="s">
        <v>703</v>
      </c>
      <c r="G723" s="189">
        <f>D723/500*100</f>
        <v>37.35</v>
      </c>
      <c r="H723" s="189"/>
      <c r="I723" s="190"/>
      <c r="J723" s="685" t="s">
        <v>704</v>
      </c>
      <c r="K723" s="686"/>
      <c r="L723" s="640" t="str">
        <f>IF(G723&gt;=91,"A1",IF(G723&gt;=81,"A2",IF(G723&gt;=71,"B1",IF(G723&gt;=61,"B2",IF(G723&gt;=51,"C1",IF(G723&gt;=41,"C2",IF(G723&gt;=33,"D","E")))))))</f>
        <v>D</v>
      </c>
      <c r="M723" s="676" t="str">
        <f t="shared" si="77"/>
        <v>E</v>
      </c>
    </row>
    <row r="724" spans="1:13">
      <c r="A724" s="359" t="s">
        <v>705</v>
      </c>
      <c r="B724" s="359"/>
      <c r="C724" s="359">
        <f>(D722+D723)</f>
        <v>340.25</v>
      </c>
      <c r="D724" s="687"/>
      <c r="E724" s="688"/>
      <c r="F724" s="359" t="s">
        <v>706</v>
      </c>
      <c r="G724" s="359"/>
      <c r="H724" s="359"/>
      <c r="I724" s="359">
        <f>(C724/1000)*100</f>
        <v>34.024999999999999</v>
      </c>
      <c r="J724" s="359" t="s">
        <v>707</v>
      </c>
      <c r="K724" s="359"/>
      <c r="L724" s="687" t="str">
        <f>IF(I724&gt;=91,"A1",IF(I724&gt;=81,"A2",IF(I724&gt;=71,"B1",IF(I724&gt;=61,"B2",IF(I724&gt;=51,"C1",IF(I724&gt;=41,"C2",IF(I724&gt;=33,"D","E")))))))</f>
        <v>D</v>
      </c>
      <c r="M724" s="688" t="str">
        <f t="shared" si="77"/>
        <v>E</v>
      </c>
    </row>
    <row r="725" spans="1:13">
      <c r="A725" s="689" t="s">
        <v>423</v>
      </c>
      <c r="B725" s="690"/>
      <c r="C725" s="690"/>
      <c r="D725" s="690"/>
      <c r="E725" s="690"/>
      <c r="F725" s="690"/>
      <c r="G725" s="690"/>
      <c r="H725" s="690"/>
      <c r="I725" s="690"/>
      <c r="J725" s="690"/>
      <c r="K725" s="690"/>
      <c r="L725" s="690"/>
      <c r="M725" s="691"/>
    </row>
    <row r="726" spans="1:13">
      <c r="A726" s="677" t="s">
        <v>424</v>
      </c>
      <c r="B726" s="678"/>
      <c r="C726" s="678"/>
      <c r="D726" s="678"/>
      <c r="E726" s="678"/>
      <c r="F726" s="678"/>
      <c r="G726" s="678"/>
      <c r="H726" s="678"/>
      <c r="I726" s="678"/>
      <c r="J726" s="678"/>
      <c r="K726" s="678"/>
      <c r="L726" s="678"/>
      <c r="M726" s="679"/>
    </row>
    <row r="727" spans="1:13">
      <c r="A727" s="677" t="s">
        <v>425</v>
      </c>
      <c r="B727" s="678"/>
      <c r="C727" s="678"/>
      <c r="D727" s="678"/>
      <c r="E727" s="680"/>
      <c r="F727" s="681" t="s">
        <v>426</v>
      </c>
      <c r="G727" s="678"/>
      <c r="H727" s="678"/>
      <c r="I727" s="678"/>
      <c r="J727" s="680"/>
      <c r="K727" s="681" t="s">
        <v>708</v>
      </c>
      <c r="L727" s="678"/>
      <c r="M727" s="679"/>
    </row>
    <row r="728" spans="1:13">
      <c r="A728" s="637" t="s">
        <v>758</v>
      </c>
      <c r="B728" s="638"/>
      <c r="C728" s="638"/>
      <c r="D728" s="638"/>
      <c r="E728" s="639"/>
      <c r="F728" s="640" t="s">
        <v>433</v>
      </c>
      <c r="G728" s="641"/>
      <c r="H728" s="641"/>
      <c r="I728" s="641"/>
      <c r="J728" s="676"/>
      <c r="K728" s="640" t="s">
        <v>433</v>
      </c>
      <c r="L728" s="641"/>
      <c r="M728" s="642"/>
    </row>
    <row r="729" spans="1:13">
      <c r="A729" s="677" t="s">
        <v>429</v>
      </c>
      <c r="B729" s="678"/>
      <c r="C729" s="678"/>
      <c r="D729" s="678"/>
      <c r="E729" s="678"/>
      <c r="F729" s="678"/>
      <c r="G729" s="678"/>
      <c r="H729" s="678"/>
      <c r="I729" s="678"/>
      <c r="J729" s="678"/>
      <c r="K729" s="678"/>
      <c r="L729" s="678"/>
      <c r="M729" s="679"/>
    </row>
    <row r="730" spans="1:13">
      <c r="A730" s="677" t="s">
        <v>425</v>
      </c>
      <c r="B730" s="678"/>
      <c r="C730" s="678"/>
      <c r="D730" s="678"/>
      <c r="E730" s="680"/>
      <c r="F730" s="681" t="s">
        <v>426</v>
      </c>
      <c r="G730" s="678"/>
      <c r="H730" s="678"/>
      <c r="I730" s="678"/>
      <c r="J730" s="680"/>
      <c r="K730" s="681" t="s">
        <v>708</v>
      </c>
      <c r="L730" s="678"/>
      <c r="M730" s="679"/>
    </row>
    <row r="731" spans="1:13">
      <c r="A731" s="682" t="s">
        <v>430</v>
      </c>
      <c r="B731" s="683"/>
      <c r="C731" s="683"/>
      <c r="D731" s="683"/>
      <c r="E731" s="684"/>
      <c r="F731" s="681" t="s">
        <v>428</v>
      </c>
      <c r="G731" s="678"/>
      <c r="H731" s="678"/>
      <c r="I731" s="678"/>
      <c r="J731" s="680"/>
      <c r="K731" s="681" t="s">
        <v>433</v>
      </c>
      <c r="L731" s="678"/>
      <c r="M731" s="679"/>
    </row>
    <row r="732" spans="1:13">
      <c r="A732" s="682" t="s">
        <v>431</v>
      </c>
      <c r="B732" s="683"/>
      <c r="C732" s="683"/>
      <c r="D732" s="683"/>
      <c r="E732" s="684"/>
      <c r="F732" s="707" t="s">
        <v>428</v>
      </c>
      <c r="G732" s="708"/>
      <c r="H732" s="708"/>
      <c r="I732" s="708"/>
      <c r="J732" s="709"/>
      <c r="K732" s="640" t="s">
        <v>433</v>
      </c>
      <c r="L732" s="641"/>
      <c r="M732" s="642"/>
    </row>
    <row r="733" spans="1:13">
      <c r="A733" s="637" t="s">
        <v>432</v>
      </c>
      <c r="B733" s="638"/>
      <c r="C733" s="638"/>
      <c r="D733" s="638"/>
      <c r="E733" s="639"/>
      <c r="F733" s="707" t="s">
        <v>433</v>
      </c>
      <c r="G733" s="708"/>
      <c r="H733" s="708"/>
      <c r="I733" s="708"/>
      <c r="J733" s="709"/>
      <c r="K733" s="640" t="s">
        <v>428</v>
      </c>
      <c r="L733" s="641"/>
      <c r="M733" s="642"/>
    </row>
    <row r="734" spans="1:13">
      <c r="A734" s="637" t="s">
        <v>434</v>
      </c>
      <c r="B734" s="638"/>
      <c r="C734" s="638"/>
      <c r="D734" s="638"/>
      <c r="E734" s="639"/>
      <c r="F734" s="707" t="s">
        <v>433</v>
      </c>
      <c r="G734" s="708"/>
      <c r="H734" s="708"/>
      <c r="I734" s="708"/>
      <c r="J734" s="709"/>
      <c r="K734" s="640" t="s">
        <v>433</v>
      </c>
      <c r="L734" s="641"/>
      <c r="M734" s="642"/>
    </row>
    <row r="735" spans="1:13">
      <c r="A735" s="677" t="s">
        <v>435</v>
      </c>
      <c r="B735" s="678"/>
      <c r="C735" s="678"/>
      <c r="D735" s="678"/>
      <c r="E735" s="678"/>
      <c r="F735" s="678"/>
      <c r="G735" s="678"/>
      <c r="H735" s="678"/>
      <c r="I735" s="678"/>
      <c r="J735" s="678"/>
      <c r="K735" s="678"/>
      <c r="L735" s="678"/>
      <c r="M735" s="679"/>
    </row>
    <row r="736" spans="1:13">
      <c r="A736" s="677" t="s">
        <v>425</v>
      </c>
      <c r="B736" s="678"/>
      <c r="C736" s="678"/>
      <c r="D736" s="678"/>
      <c r="E736" s="680"/>
      <c r="F736" s="681" t="s">
        <v>426</v>
      </c>
      <c r="G736" s="678"/>
      <c r="H736" s="678"/>
      <c r="I736" s="678"/>
      <c r="J736" s="680"/>
      <c r="K736" s="681" t="s">
        <v>708</v>
      </c>
      <c r="L736" s="678"/>
      <c r="M736" s="679"/>
    </row>
    <row r="737" spans="1:13">
      <c r="A737" s="637" t="s">
        <v>401</v>
      </c>
      <c r="B737" s="638"/>
      <c r="C737" s="638"/>
      <c r="D737" s="638"/>
      <c r="E737" s="638"/>
      <c r="F737" s="639"/>
      <c r="G737" s="640"/>
      <c r="H737" s="641"/>
      <c r="I737" s="641"/>
      <c r="J737" s="641"/>
      <c r="K737" s="641"/>
      <c r="L737" s="641"/>
      <c r="M737" s="642"/>
    </row>
    <row r="738" spans="1:13">
      <c r="A738" s="356" t="s">
        <v>709</v>
      </c>
      <c r="B738" s="640"/>
      <c r="C738" s="641"/>
      <c r="D738" s="641"/>
      <c r="E738" s="641"/>
      <c r="F738" s="641"/>
      <c r="G738" s="641"/>
      <c r="H738" s="641"/>
      <c r="I738" s="641"/>
      <c r="J738" s="641"/>
      <c r="K738" s="641"/>
      <c r="L738" s="641"/>
      <c r="M738" s="642"/>
    </row>
    <row r="739" spans="1:13">
      <c r="A739" s="356" t="s">
        <v>436</v>
      </c>
      <c r="B739" s="640"/>
      <c r="C739" s="641"/>
      <c r="D739" s="641"/>
      <c r="E739" s="641"/>
      <c r="F739" s="641"/>
      <c r="G739" s="641"/>
      <c r="H739" s="641"/>
      <c r="I739" s="641"/>
      <c r="J739" s="641"/>
      <c r="K739" s="641"/>
      <c r="L739" s="641"/>
      <c r="M739" s="642"/>
    </row>
    <row r="740" spans="1:13">
      <c r="A740" s="643" t="s">
        <v>710</v>
      </c>
      <c r="B740" s="644"/>
      <c r="C740" s="645"/>
      <c r="D740" s="652"/>
      <c r="E740" s="653"/>
      <c r="F740" s="653"/>
      <c r="G740" s="653"/>
      <c r="H740" s="653"/>
      <c r="I740" s="654"/>
      <c r="J740" s="661" t="s">
        <v>711</v>
      </c>
      <c r="K740" s="644"/>
      <c r="L740" s="644"/>
      <c r="M740" s="662"/>
    </row>
    <row r="741" spans="1:13">
      <c r="A741" s="646"/>
      <c r="B741" s="647"/>
      <c r="C741" s="648"/>
      <c r="D741" s="655"/>
      <c r="E741" s="656"/>
      <c r="F741" s="656"/>
      <c r="G741" s="656"/>
      <c r="H741" s="656"/>
      <c r="I741" s="657"/>
      <c r="J741" s="663"/>
      <c r="K741" s="647"/>
      <c r="L741" s="647"/>
      <c r="M741" s="664"/>
    </row>
    <row r="742" spans="1:13">
      <c r="A742" s="646"/>
      <c r="B742" s="647"/>
      <c r="C742" s="648"/>
      <c r="D742" s="655"/>
      <c r="E742" s="656"/>
      <c r="F742" s="656"/>
      <c r="G742" s="656"/>
      <c r="H742" s="656"/>
      <c r="I742" s="657"/>
      <c r="J742" s="663"/>
      <c r="K742" s="647"/>
      <c r="L742" s="647"/>
      <c r="M742" s="664"/>
    </row>
    <row r="743" spans="1:13">
      <c r="A743" s="649"/>
      <c r="B743" s="650"/>
      <c r="C743" s="651"/>
      <c r="D743" s="658"/>
      <c r="E743" s="659"/>
      <c r="F743" s="659"/>
      <c r="G743" s="659"/>
      <c r="H743" s="659"/>
      <c r="I743" s="660"/>
      <c r="J743" s="665"/>
      <c r="K743" s="650"/>
      <c r="L743" s="650"/>
      <c r="M743" s="666"/>
    </row>
    <row r="744" spans="1:13">
      <c r="A744" s="671" t="s">
        <v>437</v>
      </c>
      <c r="B744" s="672"/>
      <c r="C744" s="672"/>
      <c r="D744" s="672"/>
      <c r="E744" s="672"/>
      <c r="F744" s="672"/>
      <c r="G744" s="673"/>
      <c r="H744" s="674" t="s">
        <v>438</v>
      </c>
      <c r="I744" s="672"/>
      <c r="J744" s="672"/>
      <c r="K744" s="672"/>
      <c r="L744" s="672"/>
      <c r="M744" s="675"/>
    </row>
    <row r="745" spans="1:13">
      <c r="A745" s="341" t="s">
        <v>439</v>
      </c>
      <c r="B745" s="674" t="s">
        <v>254</v>
      </c>
      <c r="C745" s="673"/>
      <c r="D745" s="193" t="s">
        <v>439</v>
      </c>
      <c r="E745" s="338"/>
      <c r="F745" s="674" t="s">
        <v>254</v>
      </c>
      <c r="G745" s="673"/>
      <c r="H745" s="195"/>
      <c r="I745" s="195"/>
      <c r="J745" s="196" t="s">
        <v>440</v>
      </c>
      <c r="K745" s="195"/>
      <c r="L745" s="196" t="s">
        <v>254</v>
      </c>
      <c r="M745" s="197"/>
    </row>
    <row r="746" spans="1:13">
      <c r="A746" s="198" t="s">
        <v>441</v>
      </c>
      <c r="B746" s="669" t="s">
        <v>442</v>
      </c>
      <c r="C746" s="670"/>
      <c r="D746" s="669" t="s">
        <v>443</v>
      </c>
      <c r="E746" s="670"/>
      <c r="F746" s="669" t="s">
        <v>444</v>
      </c>
      <c r="G746" s="670"/>
      <c r="H746" s="195"/>
      <c r="I746" s="195"/>
      <c r="J746" s="669">
        <v>3</v>
      </c>
      <c r="K746" s="670"/>
      <c r="L746" s="338" t="s">
        <v>433</v>
      </c>
      <c r="M746" s="197"/>
    </row>
    <row r="747" spans="1:13">
      <c r="A747" s="198" t="s">
        <v>445</v>
      </c>
      <c r="B747" s="669" t="s">
        <v>446</v>
      </c>
      <c r="C747" s="670"/>
      <c r="D747" s="669" t="s">
        <v>447</v>
      </c>
      <c r="E747" s="670"/>
      <c r="F747" s="669" t="s">
        <v>448</v>
      </c>
      <c r="G747" s="670"/>
      <c r="H747" s="195"/>
      <c r="I747" s="195"/>
      <c r="J747" s="669">
        <v>2</v>
      </c>
      <c r="K747" s="670"/>
      <c r="L747" s="338" t="s">
        <v>428</v>
      </c>
      <c r="M747" s="197"/>
    </row>
    <row r="748" spans="1:13">
      <c r="A748" s="198" t="s">
        <v>449</v>
      </c>
      <c r="B748" s="669" t="s">
        <v>450</v>
      </c>
      <c r="C748" s="670"/>
      <c r="D748" s="669" t="s">
        <v>451</v>
      </c>
      <c r="E748" s="670"/>
      <c r="F748" s="669" t="s">
        <v>452</v>
      </c>
      <c r="G748" s="670"/>
      <c r="H748" s="195"/>
      <c r="I748" s="195"/>
      <c r="J748" s="669">
        <v>1</v>
      </c>
      <c r="K748" s="670"/>
      <c r="L748" s="338" t="s">
        <v>453</v>
      </c>
      <c r="M748" s="197"/>
    </row>
    <row r="749" spans="1:13" ht="15.75" thickBot="1">
      <c r="A749" s="199" t="s">
        <v>454</v>
      </c>
      <c r="B749" s="667" t="s">
        <v>455</v>
      </c>
      <c r="C749" s="668"/>
      <c r="D749" s="667" t="s">
        <v>456</v>
      </c>
      <c r="E749" s="668"/>
      <c r="F749" s="667" t="s">
        <v>457</v>
      </c>
      <c r="G749" s="668"/>
      <c r="H749" s="200"/>
      <c r="I749" s="200"/>
      <c r="J749" s="200"/>
      <c r="K749" s="200"/>
      <c r="L749" s="200"/>
      <c r="M749" s="201"/>
    </row>
    <row r="751" spans="1:13" ht="15.75" thickBot="1"/>
    <row r="752" spans="1:13" ht="15.75">
      <c r="A752" s="176"/>
      <c r="B752" s="703" t="s">
        <v>669</v>
      </c>
      <c r="C752" s="703"/>
      <c r="D752" s="703"/>
      <c r="E752" s="703"/>
      <c r="F752" s="703"/>
      <c r="G752" s="703"/>
      <c r="H752" s="703"/>
      <c r="I752" s="704"/>
      <c r="J752" s="705" t="s">
        <v>670</v>
      </c>
      <c r="K752" s="703"/>
      <c r="L752" s="703"/>
      <c r="M752" s="706"/>
    </row>
    <row r="753" spans="1:13" ht="21">
      <c r="A753" s="699" t="s">
        <v>671</v>
      </c>
      <c r="B753" s="700"/>
      <c r="C753" s="700"/>
      <c r="D753" s="700"/>
      <c r="E753" s="700"/>
      <c r="F753" s="700"/>
      <c r="G753" s="700"/>
      <c r="H753" s="700"/>
      <c r="I753" s="700"/>
      <c r="J753" s="700"/>
      <c r="K753" s="700"/>
      <c r="L753" s="700"/>
      <c r="M753" s="701"/>
    </row>
    <row r="754" spans="1:13" ht="21">
      <c r="A754" s="177"/>
      <c r="B754" s="678" t="s">
        <v>672</v>
      </c>
      <c r="C754" s="678"/>
      <c r="D754" s="678"/>
      <c r="E754" s="680"/>
      <c r="F754" s="178" t="s">
        <v>673</v>
      </c>
      <c r="G754" s="178"/>
      <c r="H754" s="681" t="s">
        <v>674</v>
      </c>
      <c r="I754" s="678"/>
      <c r="J754" s="680"/>
      <c r="K754" s="179" t="s">
        <v>675</v>
      </c>
      <c r="L754" s="357"/>
      <c r="M754" s="180"/>
    </row>
    <row r="755" spans="1:13">
      <c r="A755" s="677" t="s">
        <v>785</v>
      </c>
      <c r="B755" s="678"/>
      <c r="C755" s="678"/>
      <c r="D755" s="678"/>
      <c r="E755" s="678"/>
      <c r="F755" s="678"/>
      <c r="G755" s="678"/>
      <c r="H755" s="678"/>
      <c r="I755" s="678"/>
      <c r="J755" s="678"/>
      <c r="K755" s="678"/>
      <c r="L755" s="678"/>
      <c r="M755" s="679"/>
    </row>
    <row r="756" spans="1:13">
      <c r="A756" s="637" t="s">
        <v>677</v>
      </c>
      <c r="B756" s="638"/>
      <c r="C756" s="638"/>
      <c r="D756" s="638"/>
      <c r="E756" s="638"/>
      <c r="F756" s="638"/>
      <c r="G756" s="638"/>
      <c r="H756" s="638"/>
      <c r="I756" s="638"/>
      <c r="J756" s="638"/>
      <c r="K756" s="638"/>
      <c r="L756" s="638"/>
      <c r="M756" s="702"/>
    </row>
    <row r="757" spans="1:13">
      <c r="A757" s="682" t="s">
        <v>678</v>
      </c>
      <c r="B757" s="684"/>
      <c r="C757" s="697" t="s">
        <v>720</v>
      </c>
      <c r="D757" s="690"/>
      <c r="E757" s="690"/>
      <c r="F757" s="690"/>
      <c r="G757" s="698"/>
      <c r="H757" s="345" t="s">
        <v>679</v>
      </c>
      <c r="I757" s="181"/>
      <c r="J757" s="697">
        <v>16</v>
      </c>
      <c r="K757" s="690"/>
      <c r="L757" s="690"/>
      <c r="M757" s="691"/>
    </row>
    <row r="758" spans="1:13">
      <c r="A758" s="682" t="s">
        <v>680</v>
      </c>
      <c r="B758" s="684"/>
      <c r="C758" s="710" t="s">
        <v>242</v>
      </c>
      <c r="D758" s="711"/>
      <c r="E758" s="711"/>
      <c r="F758" s="711"/>
      <c r="G758" s="712"/>
      <c r="H758" s="345" t="s">
        <v>681</v>
      </c>
      <c r="I758" s="181"/>
      <c r="J758" s="697">
        <v>1298</v>
      </c>
      <c r="K758" s="690"/>
      <c r="L758" s="690"/>
      <c r="M758" s="691"/>
    </row>
    <row r="759" spans="1:13">
      <c r="A759" s="682" t="s">
        <v>682</v>
      </c>
      <c r="B759" s="684"/>
      <c r="C759" s="694">
        <v>41793</v>
      </c>
      <c r="D759" s="695"/>
      <c r="E759" s="695"/>
      <c r="F759" s="695"/>
      <c r="G759" s="696"/>
      <c r="H759" s="345" t="s">
        <v>683</v>
      </c>
      <c r="I759" s="181"/>
      <c r="J759" s="697">
        <v>9796266030</v>
      </c>
      <c r="K759" s="690"/>
      <c r="L759" s="690"/>
      <c r="M759" s="691"/>
    </row>
    <row r="760" spans="1:13">
      <c r="A760" s="682" t="s">
        <v>684</v>
      </c>
      <c r="B760" s="684"/>
      <c r="C760" s="697" t="s">
        <v>104</v>
      </c>
      <c r="D760" s="690"/>
      <c r="E760" s="690"/>
      <c r="F760" s="690"/>
      <c r="G760" s="691"/>
      <c r="H760" s="637" t="s">
        <v>412</v>
      </c>
      <c r="I760" s="639"/>
      <c r="J760" s="697" t="s">
        <v>105</v>
      </c>
      <c r="K760" s="690"/>
      <c r="L760" s="690"/>
      <c r="M760" s="691"/>
    </row>
    <row r="761" spans="1:13">
      <c r="A761" s="677" t="s">
        <v>685</v>
      </c>
      <c r="B761" s="678"/>
      <c r="C761" s="678"/>
      <c r="D761" s="678"/>
      <c r="E761" s="678"/>
      <c r="F761" s="678"/>
      <c r="G761" s="678"/>
      <c r="H761" s="678"/>
      <c r="I761" s="678"/>
      <c r="J761" s="678"/>
      <c r="K761" s="678"/>
      <c r="L761" s="678"/>
      <c r="M761" s="679"/>
    </row>
    <row r="762" spans="1:13">
      <c r="A762" s="692" t="s">
        <v>686</v>
      </c>
      <c r="B762" s="681" t="s">
        <v>687</v>
      </c>
      <c r="C762" s="678"/>
      <c r="D762" s="678"/>
      <c r="E762" s="678"/>
      <c r="F762" s="678"/>
      <c r="G762" s="680"/>
      <c r="H762" s="681" t="s">
        <v>688</v>
      </c>
      <c r="I762" s="678"/>
      <c r="J762" s="678"/>
      <c r="K762" s="678"/>
      <c r="L762" s="678"/>
      <c r="M762" s="679"/>
    </row>
    <row r="763" spans="1:13" ht="30">
      <c r="A763" s="693"/>
      <c r="B763" s="105" t="s">
        <v>689</v>
      </c>
      <c r="C763" s="105" t="s">
        <v>690</v>
      </c>
      <c r="D763" s="105" t="s">
        <v>691</v>
      </c>
      <c r="E763" s="105" t="s">
        <v>692</v>
      </c>
      <c r="F763" s="105">
        <v>100</v>
      </c>
      <c r="G763" s="104" t="s">
        <v>232</v>
      </c>
      <c r="H763" s="105" t="s">
        <v>693</v>
      </c>
      <c r="I763" s="105" t="s">
        <v>690</v>
      </c>
      <c r="J763" s="105" t="s">
        <v>691</v>
      </c>
      <c r="K763" s="105" t="s">
        <v>694</v>
      </c>
      <c r="L763" s="105">
        <v>100</v>
      </c>
      <c r="M763" s="182" t="s">
        <v>232</v>
      </c>
    </row>
    <row r="764" spans="1:13" ht="15.75">
      <c r="A764" s="356" t="s">
        <v>256</v>
      </c>
      <c r="B764" s="91">
        <v>6.75</v>
      </c>
      <c r="C764" s="260">
        <v>4</v>
      </c>
      <c r="D764" s="260">
        <v>5</v>
      </c>
      <c r="E764" s="259">
        <v>62</v>
      </c>
      <c r="F764" s="261">
        <f t="shared" ref="F764" si="78">SUM(A764:E764)</f>
        <v>77.75</v>
      </c>
      <c r="G764" s="261" t="str">
        <f t="shared" ref="G764:G766" si="79">IF(F764&gt;=91,"A1",IF(F764&gt;=81,"A2",IF(F764&gt;=71,"B1",IF(F764&gt;=61,"B2",IF(F764&gt;=51,"C1",IF(F764&gt;=41,"C2",IF(F764&gt;=33,"D","E")))))))</f>
        <v>B1</v>
      </c>
      <c r="H764" s="260">
        <v>8</v>
      </c>
      <c r="I764" s="260">
        <v>5</v>
      </c>
      <c r="J764" s="260">
        <v>4</v>
      </c>
      <c r="K764" s="263">
        <v>61.5</v>
      </c>
      <c r="L764" s="263">
        <f t="shared" ref="L764" si="80">SUM(H764:K764)</f>
        <v>78.5</v>
      </c>
      <c r="M764" s="260" t="str">
        <f t="shared" ref="M764:M766" si="81">IF(L764&gt;=91,"A1",IF(L764&gt;=81,"A2",IF(L764&gt;=71,"B1",IF(L764&gt;=61,"B2",IF(L764&gt;=51,"C1",IF(L764&gt;=41,"C2",IF(L764&gt;=33,"D","E")))))))</f>
        <v>B1</v>
      </c>
    </row>
    <row r="765" spans="1:13" ht="15.75">
      <c r="A765" s="356" t="s">
        <v>258</v>
      </c>
      <c r="B765" s="14">
        <v>7.75</v>
      </c>
      <c r="C765" s="260">
        <v>4</v>
      </c>
      <c r="D765" s="260">
        <v>4</v>
      </c>
      <c r="E765" s="260">
        <v>45</v>
      </c>
      <c r="F765" s="6">
        <v>15.75</v>
      </c>
      <c r="G765" s="6" t="str">
        <f t="shared" si="79"/>
        <v>E</v>
      </c>
      <c r="H765" s="260">
        <v>7.5</v>
      </c>
      <c r="I765" s="260">
        <v>5</v>
      </c>
      <c r="J765" s="260">
        <v>4</v>
      </c>
      <c r="K765" s="274">
        <v>60</v>
      </c>
      <c r="L765" s="266">
        <f t="shared" ref="L765:L766" si="82">SUM(H765:K765)</f>
        <v>76.5</v>
      </c>
      <c r="M765" s="265" t="str">
        <f t="shared" si="81"/>
        <v>B1</v>
      </c>
    </row>
    <row r="766" spans="1:13" ht="15.75">
      <c r="A766" s="356" t="s">
        <v>695</v>
      </c>
      <c r="B766" s="260">
        <v>8.25</v>
      </c>
      <c r="C766" s="260">
        <v>5</v>
      </c>
      <c r="D766" s="260">
        <v>4</v>
      </c>
      <c r="E766" s="260">
        <v>45</v>
      </c>
      <c r="F766" s="6">
        <v>17.25</v>
      </c>
      <c r="G766" s="6" t="str">
        <f t="shared" si="79"/>
        <v>E</v>
      </c>
      <c r="H766" s="260">
        <v>5.75</v>
      </c>
      <c r="I766" s="260">
        <v>5</v>
      </c>
      <c r="J766" s="260">
        <v>4</v>
      </c>
      <c r="K766" s="274">
        <v>63</v>
      </c>
      <c r="L766" s="266">
        <f t="shared" si="82"/>
        <v>77.75</v>
      </c>
      <c r="M766" s="336" t="str">
        <f t="shared" si="81"/>
        <v>B1</v>
      </c>
    </row>
    <row r="767" spans="1:13" ht="15.75">
      <c r="A767" s="356" t="s">
        <v>260</v>
      </c>
      <c r="B767" s="337">
        <v>8.75</v>
      </c>
      <c r="C767" s="337">
        <v>5</v>
      </c>
      <c r="D767" s="337">
        <v>4.5</v>
      </c>
      <c r="E767" s="337">
        <v>67</v>
      </c>
      <c r="F767" s="88">
        <v>85.25</v>
      </c>
      <c r="G767" s="88" t="str">
        <f t="shared" ref="G767:G768" si="83">IF(F767&gt;=91,"A1",IF(F767&gt;=81,"A2",IF(F767&gt;=71,"B1",IF(F767&gt;=61,"B2",IF(F767&gt;=51,"C1",IF(F767&gt;=41,"C2",IF(F767&gt;=33,"D","E")))))))</f>
        <v>A2</v>
      </c>
      <c r="H767" s="14">
        <v>8.75</v>
      </c>
      <c r="I767" s="214">
        <v>5</v>
      </c>
      <c r="J767" s="100">
        <v>4</v>
      </c>
      <c r="K767" s="17">
        <v>72.5</v>
      </c>
      <c r="L767" s="30">
        <f t="shared" ref="L767:L768" si="84">SUM(H767:K767)</f>
        <v>90.25</v>
      </c>
      <c r="M767" s="239" t="str">
        <f t="shared" ref="M767:M768" si="85">IF(L767&gt;=91,"A1",IF(L767&gt;=81,"A2",IF(L767&gt;=71,"B1",IF(L767&gt;=61,"B2",IF(L767&gt;=51,"C1",IF(L767&gt;=41,"C2",IF(L767&gt;=33,"D","E")))))))</f>
        <v>A2</v>
      </c>
    </row>
    <row r="768" spans="1:13" ht="15.75">
      <c r="A768" s="356" t="s">
        <v>416</v>
      </c>
      <c r="B768" s="337">
        <v>8.75</v>
      </c>
      <c r="C768" s="337">
        <v>5</v>
      </c>
      <c r="D768" s="337">
        <v>4.5</v>
      </c>
      <c r="E768" s="337">
        <v>57.5</v>
      </c>
      <c r="F768" s="88">
        <v>75.75</v>
      </c>
      <c r="G768" s="88" t="str">
        <f t="shared" si="83"/>
        <v>B1</v>
      </c>
      <c r="H768" s="14">
        <v>9.25</v>
      </c>
      <c r="I768" s="337">
        <v>5</v>
      </c>
      <c r="J768" s="337">
        <v>5</v>
      </c>
      <c r="K768" s="17">
        <v>76.5</v>
      </c>
      <c r="L768" s="30">
        <f t="shared" si="84"/>
        <v>95.75</v>
      </c>
      <c r="M768" s="350" t="str">
        <f t="shared" si="85"/>
        <v>A1</v>
      </c>
    </row>
    <row r="769" spans="1:13" ht="15.75">
      <c r="A769" s="356" t="s">
        <v>643</v>
      </c>
      <c r="B769" s="337"/>
      <c r="C769" s="337"/>
      <c r="D769" s="337"/>
      <c r="E769" s="173"/>
      <c r="F769" s="18">
        <v>47.5</v>
      </c>
      <c r="G769" s="337"/>
      <c r="H769" s="337"/>
      <c r="I769" s="337"/>
      <c r="J769" s="337"/>
      <c r="K769" s="337">
        <v>44</v>
      </c>
      <c r="L769" s="337"/>
      <c r="M769" s="346"/>
    </row>
    <row r="770" spans="1:13">
      <c r="A770" s="356" t="s">
        <v>661</v>
      </c>
      <c r="B770" s="337"/>
      <c r="C770" s="337"/>
      <c r="D770" s="337"/>
      <c r="E770" s="29"/>
      <c r="F770" s="337">
        <v>43.5</v>
      </c>
      <c r="G770" s="337"/>
      <c r="H770" s="337"/>
      <c r="I770" s="337"/>
      <c r="J770" s="337"/>
      <c r="K770" s="29">
        <v>45</v>
      </c>
      <c r="L770" s="337"/>
      <c r="M770" s="346"/>
    </row>
    <row r="771" spans="1:13">
      <c r="A771" s="356" t="s">
        <v>696</v>
      </c>
      <c r="B771" s="337"/>
      <c r="C771" s="337"/>
      <c r="D771" s="337"/>
      <c r="E771" s="337"/>
      <c r="F771" s="337">
        <v>48</v>
      </c>
      <c r="G771" s="337"/>
      <c r="H771" s="337"/>
      <c r="I771" s="337"/>
      <c r="J771" s="337"/>
      <c r="K771" s="337">
        <v>48</v>
      </c>
      <c r="L771" s="337"/>
      <c r="M771" s="346"/>
    </row>
    <row r="772" spans="1:13" ht="26.25">
      <c r="A772" s="357" t="s">
        <v>697</v>
      </c>
      <c r="B772" s="357"/>
      <c r="C772" s="358" t="s">
        <v>698</v>
      </c>
      <c r="D772" s="186">
        <f>(F764+F765+F766+F767+F768)</f>
        <v>271.75</v>
      </c>
      <c r="E772" s="186"/>
      <c r="F772" s="358" t="s">
        <v>699</v>
      </c>
      <c r="G772" s="186">
        <f>(D772/500)*100</f>
        <v>54.35</v>
      </c>
      <c r="H772" s="186"/>
      <c r="I772" s="187"/>
      <c r="J772" s="685" t="s">
        <v>700</v>
      </c>
      <c r="K772" s="686"/>
      <c r="L772" s="640" t="str">
        <f>IF(G772&gt;=91,"A1",IF(G772&gt;=81,"A2",IF(G772&gt;=71,"B1",IF(G772&gt;=61,"B2",IF(G772&gt;=51,"C1",IF(G772&gt;=41,"C2",IF(G772&gt;=33,"D","E")))))))</f>
        <v>C1</v>
      </c>
      <c r="M772" s="676" t="str">
        <f t="shared" ref="M772:M774" si="86">IF(K772&gt;=91,"A1",IF(K772&gt;=81,"A2",IF(K772&gt;=71,"B1",IF(K772&gt;=61,"B2",IF(K772&gt;=51,"C1",IF(K772&gt;=41,"C2",IF(K772&gt;=33,"D","E")))))))</f>
        <v>E</v>
      </c>
    </row>
    <row r="773" spans="1:13" ht="26.25">
      <c r="A773" s="188" t="s">
        <v>701</v>
      </c>
      <c r="B773" s="357"/>
      <c r="C773" s="358" t="s">
        <v>702</v>
      </c>
      <c r="D773" s="186">
        <f>(L764+L765+L766+L767+L768)</f>
        <v>418.75</v>
      </c>
      <c r="E773" s="186"/>
      <c r="F773" s="358" t="s">
        <v>703</v>
      </c>
      <c r="G773" s="189">
        <f>D773/500*100</f>
        <v>83.75</v>
      </c>
      <c r="H773" s="189"/>
      <c r="I773" s="190"/>
      <c r="J773" s="685" t="s">
        <v>704</v>
      </c>
      <c r="K773" s="686"/>
      <c r="L773" s="640" t="str">
        <f>IF(G773&gt;=91,"A1",IF(G773&gt;=81,"A2",IF(G773&gt;=71,"B1",IF(G773&gt;=61,"B2",IF(G773&gt;=51,"C1",IF(G773&gt;=41,"C2",IF(G773&gt;=33,"D","E")))))))</f>
        <v>A2</v>
      </c>
      <c r="M773" s="676" t="str">
        <f t="shared" si="86"/>
        <v>E</v>
      </c>
    </row>
    <row r="774" spans="1:13">
      <c r="A774" s="359" t="s">
        <v>705</v>
      </c>
      <c r="B774" s="359"/>
      <c r="C774" s="359">
        <f>(D772+D773)</f>
        <v>690.5</v>
      </c>
      <c r="D774" s="687"/>
      <c r="E774" s="688"/>
      <c r="F774" s="359" t="s">
        <v>706</v>
      </c>
      <c r="G774" s="359"/>
      <c r="H774" s="359"/>
      <c r="I774" s="359">
        <f>(C774/1000)*100</f>
        <v>69.05</v>
      </c>
      <c r="J774" s="359" t="s">
        <v>707</v>
      </c>
      <c r="K774" s="359"/>
      <c r="L774" s="687" t="str">
        <f>IF(I774&gt;=91,"A1",IF(I774&gt;=81,"A2",IF(I774&gt;=71,"B1",IF(I774&gt;=61,"B2",IF(I774&gt;=51,"C1",IF(I774&gt;=41,"C2",IF(I774&gt;=33,"D","E")))))))</f>
        <v>B2</v>
      </c>
      <c r="M774" s="688" t="str">
        <f t="shared" si="86"/>
        <v>E</v>
      </c>
    </row>
    <row r="775" spans="1:13">
      <c r="A775" s="689" t="s">
        <v>423</v>
      </c>
      <c r="B775" s="690"/>
      <c r="C775" s="690"/>
      <c r="D775" s="690"/>
      <c r="E775" s="690"/>
      <c r="F775" s="690"/>
      <c r="G775" s="690"/>
      <c r="H775" s="690"/>
      <c r="I775" s="690"/>
      <c r="J775" s="690"/>
      <c r="K775" s="690"/>
      <c r="L775" s="690"/>
      <c r="M775" s="691"/>
    </row>
    <row r="776" spans="1:13">
      <c r="A776" s="677" t="s">
        <v>424</v>
      </c>
      <c r="B776" s="678"/>
      <c r="C776" s="678"/>
      <c r="D776" s="678"/>
      <c r="E776" s="678"/>
      <c r="F776" s="678"/>
      <c r="G776" s="678"/>
      <c r="H776" s="678"/>
      <c r="I776" s="678"/>
      <c r="J776" s="678"/>
      <c r="K776" s="678"/>
      <c r="L776" s="678"/>
      <c r="M776" s="679"/>
    </row>
    <row r="777" spans="1:13">
      <c r="A777" s="677" t="s">
        <v>425</v>
      </c>
      <c r="B777" s="678"/>
      <c r="C777" s="678"/>
      <c r="D777" s="678"/>
      <c r="E777" s="680"/>
      <c r="F777" s="681" t="s">
        <v>426</v>
      </c>
      <c r="G777" s="678"/>
      <c r="H777" s="678"/>
      <c r="I777" s="678"/>
      <c r="J777" s="680"/>
      <c r="K777" s="681" t="s">
        <v>708</v>
      </c>
      <c r="L777" s="678"/>
      <c r="M777" s="679"/>
    </row>
    <row r="778" spans="1:13">
      <c r="A778" s="637" t="s">
        <v>768</v>
      </c>
      <c r="B778" s="638"/>
      <c r="C778" s="638"/>
      <c r="D778" s="638"/>
      <c r="E778" s="639"/>
      <c r="F778" s="640" t="s">
        <v>433</v>
      </c>
      <c r="G778" s="641"/>
      <c r="H778" s="641"/>
      <c r="I778" s="641"/>
      <c r="J778" s="676"/>
      <c r="K778" s="640" t="s">
        <v>433</v>
      </c>
      <c r="L778" s="641"/>
      <c r="M778" s="642"/>
    </row>
    <row r="779" spans="1:13">
      <c r="A779" s="677" t="s">
        <v>429</v>
      </c>
      <c r="B779" s="678"/>
      <c r="C779" s="678"/>
      <c r="D779" s="678"/>
      <c r="E779" s="678"/>
      <c r="F779" s="678"/>
      <c r="G779" s="678"/>
      <c r="H779" s="678"/>
      <c r="I779" s="678"/>
      <c r="J779" s="678"/>
      <c r="K779" s="678"/>
      <c r="L779" s="678"/>
      <c r="M779" s="679"/>
    </row>
    <row r="780" spans="1:13">
      <c r="A780" s="677" t="s">
        <v>425</v>
      </c>
      <c r="B780" s="678"/>
      <c r="C780" s="678"/>
      <c r="D780" s="678"/>
      <c r="E780" s="680"/>
      <c r="F780" s="681" t="s">
        <v>426</v>
      </c>
      <c r="G780" s="678"/>
      <c r="H780" s="678"/>
      <c r="I780" s="678"/>
      <c r="J780" s="680"/>
      <c r="K780" s="681" t="s">
        <v>708</v>
      </c>
      <c r="L780" s="678"/>
      <c r="M780" s="679"/>
    </row>
    <row r="781" spans="1:13">
      <c r="A781" s="682" t="s">
        <v>430</v>
      </c>
      <c r="B781" s="683"/>
      <c r="C781" s="683"/>
      <c r="D781" s="683"/>
      <c r="E781" s="684"/>
      <c r="F781" s="681" t="s">
        <v>428</v>
      </c>
      <c r="G781" s="678"/>
      <c r="H781" s="678"/>
      <c r="I781" s="678"/>
      <c r="J781" s="680"/>
      <c r="K781" s="681" t="s">
        <v>433</v>
      </c>
      <c r="L781" s="678"/>
      <c r="M781" s="679"/>
    </row>
    <row r="782" spans="1:13">
      <c r="A782" s="682" t="s">
        <v>431</v>
      </c>
      <c r="B782" s="683"/>
      <c r="C782" s="683"/>
      <c r="D782" s="683"/>
      <c r="E782" s="684"/>
      <c r="F782" s="707" t="s">
        <v>428</v>
      </c>
      <c r="G782" s="708"/>
      <c r="H782" s="708"/>
      <c r="I782" s="708"/>
      <c r="J782" s="709"/>
      <c r="K782" s="640" t="s">
        <v>433</v>
      </c>
      <c r="L782" s="641"/>
      <c r="M782" s="642"/>
    </row>
    <row r="783" spans="1:13">
      <c r="A783" s="637" t="s">
        <v>432</v>
      </c>
      <c r="B783" s="638"/>
      <c r="C783" s="638"/>
      <c r="D783" s="638"/>
      <c r="E783" s="639"/>
      <c r="F783" s="707" t="s">
        <v>433</v>
      </c>
      <c r="G783" s="708"/>
      <c r="H783" s="708"/>
      <c r="I783" s="708"/>
      <c r="J783" s="709"/>
      <c r="K783" s="640" t="s">
        <v>428</v>
      </c>
      <c r="L783" s="641"/>
      <c r="M783" s="642"/>
    </row>
    <row r="784" spans="1:13">
      <c r="A784" s="637" t="s">
        <v>434</v>
      </c>
      <c r="B784" s="638"/>
      <c r="C784" s="638"/>
      <c r="D784" s="638"/>
      <c r="E784" s="639"/>
      <c r="F784" s="707" t="s">
        <v>433</v>
      </c>
      <c r="G784" s="708"/>
      <c r="H784" s="708"/>
      <c r="I784" s="708"/>
      <c r="J784" s="709"/>
      <c r="K784" s="640" t="s">
        <v>433</v>
      </c>
      <c r="L784" s="641"/>
      <c r="M784" s="642"/>
    </row>
    <row r="785" spans="1:13">
      <c r="A785" s="677" t="s">
        <v>435</v>
      </c>
      <c r="B785" s="678"/>
      <c r="C785" s="678"/>
      <c r="D785" s="678"/>
      <c r="E785" s="678"/>
      <c r="F785" s="678"/>
      <c r="G785" s="678"/>
      <c r="H785" s="678"/>
      <c r="I785" s="678"/>
      <c r="J785" s="678"/>
      <c r="K785" s="678"/>
      <c r="L785" s="678"/>
      <c r="M785" s="679"/>
    </row>
    <row r="786" spans="1:13">
      <c r="A786" s="677" t="s">
        <v>425</v>
      </c>
      <c r="B786" s="678"/>
      <c r="C786" s="678"/>
      <c r="D786" s="678"/>
      <c r="E786" s="680"/>
      <c r="F786" s="681" t="s">
        <v>426</v>
      </c>
      <c r="G786" s="678"/>
      <c r="H786" s="678"/>
      <c r="I786" s="678"/>
      <c r="J786" s="680"/>
      <c r="K786" s="681" t="s">
        <v>708</v>
      </c>
      <c r="L786" s="678"/>
      <c r="M786" s="679"/>
    </row>
    <row r="787" spans="1:13">
      <c r="A787" s="637" t="s">
        <v>401</v>
      </c>
      <c r="B787" s="638"/>
      <c r="C787" s="638"/>
      <c r="D787" s="638"/>
      <c r="E787" s="638"/>
      <c r="F787" s="639"/>
      <c r="G787" s="640"/>
      <c r="H787" s="641"/>
      <c r="I787" s="641"/>
      <c r="J787" s="641"/>
      <c r="K787" s="641"/>
      <c r="L787" s="641"/>
      <c r="M787" s="642"/>
    </row>
    <row r="788" spans="1:13">
      <c r="A788" s="356" t="s">
        <v>709</v>
      </c>
      <c r="B788" s="640"/>
      <c r="C788" s="641"/>
      <c r="D788" s="641"/>
      <c r="E788" s="641"/>
      <c r="F788" s="641"/>
      <c r="G788" s="641"/>
      <c r="H788" s="641"/>
      <c r="I788" s="641"/>
      <c r="J788" s="641"/>
      <c r="K788" s="641"/>
      <c r="L788" s="641"/>
      <c r="M788" s="642"/>
    </row>
    <row r="789" spans="1:13">
      <c r="A789" s="356" t="s">
        <v>436</v>
      </c>
      <c r="B789" s="640"/>
      <c r="C789" s="641"/>
      <c r="D789" s="641"/>
      <c r="E789" s="641"/>
      <c r="F789" s="641"/>
      <c r="G789" s="641"/>
      <c r="H789" s="641"/>
      <c r="I789" s="641"/>
      <c r="J789" s="641"/>
      <c r="K789" s="641"/>
      <c r="L789" s="641"/>
      <c r="M789" s="642"/>
    </row>
    <row r="790" spans="1:13">
      <c r="A790" s="643" t="s">
        <v>710</v>
      </c>
      <c r="B790" s="644"/>
      <c r="C790" s="645"/>
      <c r="D790" s="652"/>
      <c r="E790" s="653"/>
      <c r="F790" s="653"/>
      <c r="G790" s="653"/>
      <c r="H790" s="653"/>
      <c r="I790" s="654"/>
      <c r="J790" s="661" t="s">
        <v>711</v>
      </c>
      <c r="K790" s="644"/>
      <c r="L790" s="644"/>
      <c r="M790" s="662"/>
    </row>
    <row r="791" spans="1:13">
      <c r="A791" s="646"/>
      <c r="B791" s="647"/>
      <c r="C791" s="648"/>
      <c r="D791" s="655"/>
      <c r="E791" s="656"/>
      <c r="F791" s="656"/>
      <c r="G791" s="656"/>
      <c r="H791" s="656"/>
      <c r="I791" s="657"/>
      <c r="J791" s="663"/>
      <c r="K791" s="647"/>
      <c r="L791" s="647"/>
      <c r="M791" s="664"/>
    </row>
    <row r="792" spans="1:13">
      <c r="A792" s="646"/>
      <c r="B792" s="647"/>
      <c r="C792" s="648"/>
      <c r="D792" s="655"/>
      <c r="E792" s="656"/>
      <c r="F792" s="656"/>
      <c r="G792" s="656"/>
      <c r="H792" s="656"/>
      <c r="I792" s="657"/>
      <c r="J792" s="663"/>
      <c r="K792" s="647"/>
      <c r="L792" s="647"/>
      <c r="M792" s="664"/>
    </row>
    <row r="793" spans="1:13">
      <c r="A793" s="649"/>
      <c r="B793" s="650"/>
      <c r="C793" s="651"/>
      <c r="D793" s="658"/>
      <c r="E793" s="659"/>
      <c r="F793" s="659"/>
      <c r="G793" s="659"/>
      <c r="H793" s="659"/>
      <c r="I793" s="660"/>
      <c r="J793" s="665"/>
      <c r="K793" s="650"/>
      <c r="L793" s="650"/>
      <c r="M793" s="666"/>
    </row>
    <row r="794" spans="1:13">
      <c r="A794" s="671" t="s">
        <v>437</v>
      </c>
      <c r="B794" s="672"/>
      <c r="C794" s="672"/>
      <c r="D794" s="672"/>
      <c r="E794" s="672"/>
      <c r="F794" s="672"/>
      <c r="G794" s="673"/>
      <c r="H794" s="674" t="s">
        <v>438</v>
      </c>
      <c r="I794" s="672"/>
      <c r="J794" s="672"/>
      <c r="K794" s="672"/>
      <c r="L794" s="672"/>
      <c r="M794" s="675"/>
    </row>
    <row r="795" spans="1:13">
      <c r="A795" s="341" t="s">
        <v>439</v>
      </c>
      <c r="B795" s="674" t="s">
        <v>254</v>
      </c>
      <c r="C795" s="673"/>
      <c r="D795" s="193" t="s">
        <v>439</v>
      </c>
      <c r="E795" s="338"/>
      <c r="F795" s="674" t="s">
        <v>254</v>
      </c>
      <c r="G795" s="673"/>
      <c r="H795" s="195"/>
      <c r="I795" s="195"/>
      <c r="J795" s="196" t="s">
        <v>440</v>
      </c>
      <c r="K795" s="195"/>
      <c r="L795" s="196" t="s">
        <v>254</v>
      </c>
      <c r="M795" s="197"/>
    </row>
    <row r="796" spans="1:13">
      <c r="A796" s="198" t="s">
        <v>441</v>
      </c>
      <c r="B796" s="669" t="s">
        <v>442</v>
      </c>
      <c r="C796" s="670"/>
      <c r="D796" s="669" t="s">
        <v>443</v>
      </c>
      <c r="E796" s="670"/>
      <c r="F796" s="669" t="s">
        <v>444</v>
      </c>
      <c r="G796" s="670"/>
      <c r="H796" s="195"/>
      <c r="I796" s="195"/>
      <c r="J796" s="669">
        <v>3</v>
      </c>
      <c r="K796" s="670"/>
      <c r="L796" s="338" t="s">
        <v>433</v>
      </c>
      <c r="M796" s="197"/>
    </row>
    <row r="797" spans="1:13">
      <c r="A797" s="198" t="s">
        <v>445</v>
      </c>
      <c r="B797" s="669" t="s">
        <v>446</v>
      </c>
      <c r="C797" s="670"/>
      <c r="D797" s="669" t="s">
        <v>447</v>
      </c>
      <c r="E797" s="670"/>
      <c r="F797" s="669" t="s">
        <v>448</v>
      </c>
      <c r="G797" s="670"/>
      <c r="H797" s="195"/>
      <c r="I797" s="195"/>
      <c r="J797" s="669">
        <v>2</v>
      </c>
      <c r="K797" s="670"/>
      <c r="L797" s="338" t="s">
        <v>428</v>
      </c>
      <c r="M797" s="197"/>
    </row>
    <row r="798" spans="1:13">
      <c r="A798" s="198" t="s">
        <v>449</v>
      </c>
      <c r="B798" s="669" t="s">
        <v>450</v>
      </c>
      <c r="C798" s="670"/>
      <c r="D798" s="669" t="s">
        <v>451</v>
      </c>
      <c r="E798" s="670"/>
      <c r="F798" s="669" t="s">
        <v>452</v>
      </c>
      <c r="G798" s="670"/>
      <c r="H798" s="195"/>
      <c r="I798" s="195"/>
      <c r="J798" s="669">
        <v>1</v>
      </c>
      <c r="K798" s="670"/>
      <c r="L798" s="338" t="s">
        <v>453</v>
      </c>
      <c r="M798" s="197"/>
    </row>
    <row r="799" spans="1:13" ht="15.75" thickBot="1">
      <c r="A799" s="199" t="s">
        <v>454</v>
      </c>
      <c r="B799" s="667" t="s">
        <v>455</v>
      </c>
      <c r="C799" s="668"/>
      <c r="D799" s="667" t="s">
        <v>456</v>
      </c>
      <c r="E799" s="668"/>
      <c r="F799" s="667" t="s">
        <v>457</v>
      </c>
      <c r="G799" s="668"/>
      <c r="H799" s="200"/>
      <c r="I799" s="200"/>
      <c r="J799" s="200"/>
      <c r="K799" s="200"/>
      <c r="L799" s="200"/>
      <c r="M799" s="201"/>
    </row>
    <row r="801" spans="1:13" ht="15.75" thickBot="1"/>
    <row r="802" spans="1:13" ht="15.75">
      <c r="A802" s="176"/>
      <c r="B802" s="703" t="s">
        <v>669</v>
      </c>
      <c r="C802" s="703"/>
      <c r="D802" s="703"/>
      <c r="E802" s="703"/>
      <c r="F802" s="703"/>
      <c r="G802" s="703"/>
      <c r="H802" s="703"/>
      <c r="I802" s="704"/>
      <c r="J802" s="705" t="s">
        <v>670</v>
      </c>
      <c r="K802" s="703"/>
      <c r="L802" s="703"/>
      <c r="M802" s="706"/>
    </row>
    <row r="803" spans="1:13" ht="21">
      <c r="A803" s="699" t="s">
        <v>671</v>
      </c>
      <c r="B803" s="700"/>
      <c r="C803" s="700"/>
      <c r="D803" s="700"/>
      <c r="E803" s="700"/>
      <c r="F803" s="700"/>
      <c r="G803" s="700"/>
      <c r="H803" s="700"/>
      <c r="I803" s="700"/>
      <c r="J803" s="700"/>
      <c r="K803" s="700"/>
      <c r="L803" s="700"/>
      <c r="M803" s="701"/>
    </row>
    <row r="804" spans="1:13" ht="21">
      <c r="A804" s="177"/>
      <c r="B804" s="678" t="s">
        <v>672</v>
      </c>
      <c r="C804" s="678"/>
      <c r="D804" s="678"/>
      <c r="E804" s="680"/>
      <c r="F804" s="178" t="s">
        <v>673</v>
      </c>
      <c r="G804" s="178"/>
      <c r="H804" s="681" t="s">
        <v>674</v>
      </c>
      <c r="I804" s="678"/>
      <c r="J804" s="680"/>
      <c r="K804" s="179" t="s">
        <v>675</v>
      </c>
      <c r="L804" s="357"/>
      <c r="M804" s="180"/>
    </row>
    <row r="805" spans="1:13">
      <c r="A805" s="677" t="s">
        <v>785</v>
      </c>
      <c r="B805" s="678"/>
      <c r="C805" s="678"/>
      <c r="D805" s="678"/>
      <c r="E805" s="678"/>
      <c r="F805" s="678"/>
      <c r="G805" s="678"/>
      <c r="H805" s="678"/>
      <c r="I805" s="678"/>
      <c r="J805" s="678"/>
      <c r="K805" s="678"/>
      <c r="L805" s="678"/>
      <c r="M805" s="679"/>
    </row>
    <row r="806" spans="1:13">
      <c r="A806" s="637" t="s">
        <v>677</v>
      </c>
      <c r="B806" s="638"/>
      <c r="C806" s="638"/>
      <c r="D806" s="638"/>
      <c r="E806" s="638"/>
      <c r="F806" s="638"/>
      <c r="G806" s="638"/>
      <c r="H806" s="638"/>
      <c r="I806" s="638"/>
      <c r="J806" s="638"/>
      <c r="K806" s="638"/>
      <c r="L806" s="638"/>
      <c r="M806" s="702"/>
    </row>
    <row r="807" spans="1:13">
      <c r="A807" s="682" t="s">
        <v>678</v>
      </c>
      <c r="B807" s="684"/>
      <c r="C807" s="697" t="s">
        <v>323</v>
      </c>
      <c r="D807" s="690"/>
      <c r="E807" s="690"/>
      <c r="F807" s="690"/>
      <c r="G807" s="698"/>
      <c r="H807" s="345" t="s">
        <v>679</v>
      </c>
      <c r="I807" s="181"/>
      <c r="J807" s="697">
        <v>17</v>
      </c>
      <c r="K807" s="690"/>
      <c r="L807" s="690"/>
      <c r="M807" s="691"/>
    </row>
    <row r="808" spans="1:13">
      <c r="A808" s="682" t="s">
        <v>680</v>
      </c>
      <c r="B808" s="684"/>
      <c r="C808" s="710" t="s">
        <v>242</v>
      </c>
      <c r="D808" s="711"/>
      <c r="E808" s="711"/>
      <c r="F808" s="711"/>
      <c r="G808" s="712"/>
      <c r="H808" s="345" t="s">
        <v>681</v>
      </c>
      <c r="I808" s="181"/>
      <c r="J808" s="697">
        <v>1138</v>
      </c>
      <c r="K808" s="690"/>
      <c r="L808" s="690"/>
      <c r="M808" s="691"/>
    </row>
    <row r="809" spans="1:13">
      <c r="A809" s="682" t="s">
        <v>682</v>
      </c>
      <c r="B809" s="684"/>
      <c r="C809" s="694">
        <v>42026</v>
      </c>
      <c r="D809" s="695"/>
      <c r="E809" s="695"/>
      <c r="F809" s="695"/>
      <c r="G809" s="696"/>
      <c r="H809" s="345" t="s">
        <v>683</v>
      </c>
      <c r="I809" s="181"/>
      <c r="J809" s="697">
        <v>6005868133</v>
      </c>
      <c r="K809" s="690"/>
      <c r="L809" s="690"/>
      <c r="M809" s="691"/>
    </row>
    <row r="810" spans="1:13">
      <c r="A810" s="682" t="s">
        <v>684</v>
      </c>
      <c r="B810" s="684"/>
      <c r="C810" s="697" t="s">
        <v>109</v>
      </c>
      <c r="D810" s="690"/>
      <c r="E810" s="690"/>
      <c r="F810" s="690"/>
      <c r="G810" s="691"/>
      <c r="H810" s="637" t="s">
        <v>412</v>
      </c>
      <c r="I810" s="639"/>
      <c r="J810" s="697" t="s">
        <v>111</v>
      </c>
      <c r="K810" s="690"/>
      <c r="L810" s="690"/>
      <c r="M810" s="691"/>
    </row>
    <row r="811" spans="1:13">
      <c r="A811" s="677" t="s">
        <v>685</v>
      </c>
      <c r="B811" s="678"/>
      <c r="C811" s="678"/>
      <c r="D811" s="678"/>
      <c r="E811" s="678"/>
      <c r="F811" s="678"/>
      <c r="G811" s="678"/>
      <c r="H811" s="678"/>
      <c r="I811" s="678"/>
      <c r="J811" s="678"/>
      <c r="K811" s="678"/>
      <c r="L811" s="678"/>
      <c r="M811" s="679"/>
    </row>
    <row r="812" spans="1:13">
      <c r="A812" s="692" t="s">
        <v>686</v>
      </c>
      <c r="B812" s="681" t="s">
        <v>687</v>
      </c>
      <c r="C812" s="678"/>
      <c r="D812" s="678"/>
      <c r="E812" s="678"/>
      <c r="F812" s="678"/>
      <c r="G812" s="680"/>
      <c r="H812" s="681" t="s">
        <v>688</v>
      </c>
      <c r="I812" s="678"/>
      <c r="J812" s="678"/>
      <c r="K812" s="678"/>
      <c r="L812" s="678"/>
      <c r="M812" s="679"/>
    </row>
    <row r="813" spans="1:13" ht="30">
      <c r="A813" s="693"/>
      <c r="B813" s="105" t="s">
        <v>689</v>
      </c>
      <c r="C813" s="105" t="s">
        <v>690</v>
      </c>
      <c r="D813" s="105" t="s">
        <v>691</v>
      </c>
      <c r="E813" s="105" t="s">
        <v>692</v>
      </c>
      <c r="F813" s="105">
        <v>100</v>
      </c>
      <c r="G813" s="104" t="s">
        <v>232</v>
      </c>
      <c r="H813" s="105" t="s">
        <v>693</v>
      </c>
      <c r="I813" s="105" t="s">
        <v>690</v>
      </c>
      <c r="J813" s="105" t="s">
        <v>691</v>
      </c>
      <c r="K813" s="105" t="s">
        <v>694</v>
      </c>
      <c r="L813" s="105">
        <v>100</v>
      </c>
      <c r="M813" s="182" t="s">
        <v>232</v>
      </c>
    </row>
    <row r="814" spans="1:13">
      <c r="A814" s="356" t="s">
        <v>256</v>
      </c>
      <c r="B814" s="91">
        <v>8.75</v>
      </c>
      <c r="C814" s="337">
        <v>4</v>
      </c>
      <c r="D814" s="337">
        <v>4</v>
      </c>
      <c r="E814" s="91">
        <v>52</v>
      </c>
      <c r="F814" s="89">
        <f t="shared" ref="F814" si="87">SUM(A814:E814)</f>
        <v>68.75</v>
      </c>
      <c r="G814" s="89" t="str">
        <f t="shared" ref="G814:G818" si="88">IF(F814&gt;=91,"A1",IF(F814&gt;=81,"A2",IF(F814&gt;=71,"B1",IF(F814&gt;=61,"B2",IF(F814&gt;=51,"C1",IF(F814&gt;=41,"C2",IF(F814&gt;=33,"D","E")))))))</f>
        <v>B2</v>
      </c>
      <c r="H814" s="337">
        <v>9</v>
      </c>
      <c r="I814" s="337">
        <v>5</v>
      </c>
      <c r="J814" s="337">
        <v>5</v>
      </c>
      <c r="K814" s="170">
        <v>66.5</v>
      </c>
      <c r="L814" s="170">
        <f t="shared" ref="L814" si="89">SUM(H814:K814)</f>
        <v>85.5</v>
      </c>
      <c r="M814" s="360" t="str">
        <f t="shared" ref="M814:M818" si="90">IF(L814&gt;=91,"A1",IF(L814&gt;=81,"A2",IF(L814&gt;=71,"B1",IF(L814&gt;=61,"B2",IF(L814&gt;=51,"C1",IF(L814&gt;=41,"C2",IF(L814&gt;=33,"D","E")))))))</f>
        <v>A2</v>
      </c>
    </row>
    <row r="815" spans="1:13" ht="15.75">
      <c r="A815" s="356" t="s">
        <v>258</v>
      </c>
      <c r="B815" s="14">
        <v>7.5</v>
      </c>
      <c r="C815" s="337">
        <v>4</v>
      </c>
      <c r="D815" s="337">
        <v>4</v>
      </c>
      <c r="E815" s="337">
        <v>57</v>
      </c>
      <c r="F815" s="88">
        <v>72.5</v>
      </c>
      <c r="G815" s="88" t="str">
        <f t="shared" si="88"/>
        <v>B1</v>
      </c>
      <c r="H815" s="337">
        <v>8.75</v>
      </c>
      <c r="I815" s="337">
        <v>5</v>
      </c>
      <c r="J815" s="337">
        <v>5</v>
      </c>
      <c r="K815" s="17">
        <v>60</v>
      </c>
      <c r="L815" s="30">
        <f t="shared" ref="L815:L818" si="91">SUM(H815:K815)</f>
        <v>78.75</v>
      </c>
      <c r="M815" s="351" t="str">
        <f t="shared" si="90"/>
        <v>B1</v>
      </c>
    </row>
    <row r="816" spans="1:13">
      <c r="A816" s="356" t="s">
        <v>695</v>
      </c>
      <c r="B816" s="337">
        <v>9.5</v>
      </c>
      <c r="C816" s="337">
        <v>5</v>
      </c>
      <c r="D816" s="337">
        <v>4</v>
      </c>
      <c r="E816" s="337">
        <v>41.5</v>
      </c>
      <c r="F816" s="88">
        <v>60</v>
      </c>
      <c r="G816" s="88" t="str">
        <f t="shared" si="88"/>
        <v>C1</v>
      </c>
      <c r="H816" s="337">
        <v>9.75</v>
      </c>
      <c r="I816" s="337">
        <v>5</v>
      </c>
      <c r="J816" s="337">
        <v>5</v>
      </c>
      <c r="K816" s="17">
        <v>50.5</v>
      </c>
      <c r="L816" s="30">
        <f t="shared" si="91"/>
        <v>70.25</v>
      </c>
      <c r="M816" s="350" t="str">
        <f t="shared" si="90"/>
        <v>B2</v>
      </c>
    </row>
    <row r="817" spans="1:17" ht="15.75">
      <c r="A817" s="356" t="s">
        <v>260</v>
      </c>
      <c r="B817" s="337">
        <v>7.25</v>
      </c>
      <c r="C817" s="337">
        <v>4.5</v>
      </c>
      <c r="D817" s="337">
        <v>5</v>
      </c>
      <c r="E817" s="337">
        <v>51.5</v>
      </c>
      <c r="F817" s="88">
        <v>68.25</v>
      </c>
      <c r="G817" s="88" t="str">
        <f t="shared" si="88"/>
        <v>B2</v>
      </c>
      <c r="H817" s="14">
        <v>8.5</v>
      </c>
      <c r="I817" s="214">
        <v>5</v>
      </c>
      <c r="J817" s="100">
        <v>4</v>
      </c>
      <c r="K817" s="17">
        <v>71</v>
      </c>
      <c r="L817" s="30">
        <f t="shared" si="91"/>
        <v>88.5</v>
      </c>
      <c r="M817" s="239" t="str">
        <f t="shared" si="90"/>
        <v>A2</v>
      </c>
    </row>
    <row r="818" spans="1:17" ht="15.75">
      <c r="A818" s="356" t="s">
        <v>416</v>
      </c>
      <c r="B818" s="337">
        <v>7.5</v>
      </c>
      <c r="C818" s="337">
        <v>5</v>
      </c>
      <c r="D818" s="337">
        <v>5</v>
      </c>
      <c r="E818" s="337">
        <v>45.5</v>
      </c>
      <c r="F818" s="88">
        <v>63</v>
      </c>
      <c r="G818" s="88" t="str">
        <f t="shared" si="88"/>
        <v>B2</v>
      </c>
      <c r="H818" s="14">
        <v>8.75</v>
      </c>
      <c r="I818" s="337">
        <v>5</v>
      </c>
      <c r="J818" s="337">
        <v>5</v>
      </c>
      <c r="K818" s="17">
        <v>66.5</v>
      </c>
      <c r="L818" s="30">
        <f t="shared" si="91"/>
        <v>85.25</v>
      </c>
      <c r="M818" s="350" t="str">
        <f t="shared" si="90"/>
        <v>A2</v>
      </c>
      <c r="Q818" t="s">
        <v>715</v>
      </c>
    </row>
    <row r="819" spans="1:17" ht="15.75">
      <c r="A819" s="356" t="s">
        <v>643</v>
      </c>
      <c r="B819" s="337"/>
      <c r="C819" s="337"/>
      <c r="D819" s="337"/>
      <c r="E819" s="173"/>
      <c r="F819" s="18">
        <v>37.5</v>
      </c>
      <c r="G819" s="337"/>
      <c r="H819" s="337"/>
      <c r="I819" s="337"/>
      <c r="J819" s="337"/>
      <c r="K819" s="337">
        <v>46.5</v>
      </c>
      <c r="L819" s="337"/>
      <c r="M819" s="346"/>
    </row>
    <row r="820" spans="1:17">
      <c r="A820" s="356" t="s">
        <v>661</v>
      </c>
      <c r="B820" s="337"/>
      <c r="C820" s="337"/>
      <c r="D820" s="337"/>
      <c r="E820" s="29"/>
      <c r="F820" s="337" t="s">
        <v>272</v>
      </c>
      <c r="G820" s="337"/>
      <c r="H820" s="337"/>
      <c r="I820" s="337"/>
      <c r="J820" s="337"/>
      <c r="K820" s="29">
        <v>49</v>
      </c>
      <c r="L820" s="337"/>
      <c r="M820" s="346"/>
    </row>
    <row r="821" spans="1:17">
      <c r="A821" s="356" t="s">
        <v>696</v>
      </c>
      <c r="B821" s="337"/>
      <c r="C821" s="337"/>
      <c r="D821" s="337"/>
      <c r="E821" s="337"/>
      <c r="F821" s="337" t="s">
        <v>272</v>
      </c>
      <c r="G821" s="337"/>
      <c r="H821" s="337"/>
      <c r="I821" s="337"/>
      <c r="J821" s="337"/>
      <c r="K821" s="337">
        <v>42.5</v>
      </c>
      <c r="L821" s="337"/>
      <c r="M821" s="346"/>
    </row>
    <row r="822" spans="1:17" ht="26.25">
      <c r="A822" s="357" t="s">
        <v>697</v>
      </c>
      <c r="B822" s="357"/>
      <c r="C822" s="358" t="s">
        <v>698</v>
      </c>
      <c r="D822" s="186">
        <f>(F814+F815+F816+F817+F818)</f>
        <v>332.5</v>
      </c>
      <c r="E822" s="186"/>
      <c r="F822" s="358" t="s">
        <v>699</v>
      </c>
      <c r="G822" s="186">
        <f>(D822/500)*100</f>
        <v>66.5</v>
      </c>
      <c r="H822" s="186"/>
      <c r="I822" s="187"/>
      <c r="J822" s="685" t="s">
        <v>700</v>
      </c>
      <c r="K822" s="686"/>
      <c r="L822" s="640" t="str">
        <f>IF(G822&gt;=91,"A1",IF(G822&gt;=81,"A2",IF(G822&gt;=71,"B1",IF(G822&gt;=61,"B2",IF(G822&gt;=51,"C1",IF(G822&gt;=41,"C2",IF(G822&gt;=33,"D","E")))))))</f>
        <v>B2</v>
      </c>
      <c r="M822" s="676" t="str">
        <f t="shared" ref="M822:M824" si="92">IF(K822&gt;=91,"A1",IF(K822&gt;=81,"A2",IF(K822&gt;=71,"B1",IF(K822&gt;=61,"B2",IF(K822&gt;=51,"C1",IF(K822&gt;=41,"C2",IF(K822&gt;=33,"D","E")))))))</f>
        <v>E</v>
      </c>
    </row>
    <row r="823" spans="1:17" ht="26.25">
      <c r="A823" s="188" t="s">
        <v>701</v>
      </c>
      <c r="B823" s="357"/>
      <c r="C823" s="358" t="s">
        <v>702</v>
      </c>
      <c r="D823" s="186">
        <f>(L814+L815+L816+L817+L818)</f>
        <v>408.25</v>
      </c>
      <c r="E823" s="186"/>
      <c r="F823" s="358" t="s">
        <v>703</v>
      </c>
      <c r="G823" s="189">
        <f>D823/500*100</f>
        <v>81.650000000000006</v>
      </c>
      <c r="H823" s="189"/>
      <c r="I823" s="190"/>
      <c r="J823" s="685" t="s">
        <v>704</v>
      </c>
      <c r="K823" s="686"/>
      <c r="L823" s="640" t="str">
        <f>IF(G823&gt;=91,"A1",IF(G823&gt;=81,"A2",IF(G823&gt;=71,"B1",IF(G823&gt;=61,"B2",IF(G823&gt;=51,"C1",IF(G823&gt;=41,"C2",IF(G823&gt;=33,"D","E")))))))</f>
        <v>A2</v>
      </c>
      <c r="M823" s="676" t="str">
        <f t="shared" si="92"/>
        <v>E</v>
      </c>
    </row>
    <row r="824" spans="1:17">
      <c r="A824" s="359" t="s">
        <v>705</v>
      </c>
      <c r="B824" s="359"/>
      <c r="C824" s="359">
        <f>(D822+D823)</f>
        <v>740.75</v>
      </c>
      <c r="D824" s="687"/>
      <c r="E824" s="688"/>
      <c r="F824" s="359" t="s">
        <v>706</v>
      </c>
      <c r="G824" s="359"/>
      <c r="H824" s="359"/>
      <c r="I824" s="359">
        <f>(C824/1000)*100</f>
        <v>74.075000000000003</v>
      </c>
      <c r="J824" s="359" t="s">
        <v>707</v>
      </c>
      <c r="K824" s="359"/>
      <c r="L824" s="687" t="str">
        <f>IF(I824&gt;=91,"A1",IF(I824&gt;=81,"A2",IF(I824&gt;=71,"B1",IF(I824&gt;=61,"B2",IF(I824&gt;=51,"C1",IF(I824&gt;=41,"C2",IF(I824&gt;=33,"D","E")))))))</f>
        <v>B1</v>
      </c>
      <c r="M824" s="688" t="str">
        <f t="shared" si="92"/>
        <v>E</v>
      </c>
    </row>
    <row r="825" spans="1:17">
      <c r="A825" s="689" t="s">
        <v>423</v>
      </c>
      <c r="B825" s="690"/>
      <c r="C825" s="690"/>
      <c r="D825" s="690"/>
      <c r="E825" s="690"/>
      <c r="F825" s="690"/>
      <c r="G825" s="690"/>
      <c r="H825" s="690"/>
      <c r="I825" s="690"/>
      <c r="J825" s="690"/>
      <c r="K825" s="690"/>
      <c r="L825" s="690"/>
      <c r="M825" s="691"/>
    </row>
    <row r="826" spans="1:17">
      <c r="A826" s="677" t="s">
        <v>424</v>
      </c>
      <c r="B826" s="678"/>
      <c r="C826" s="678"/>
      <c r="D826" s="678"/>
      <c r="E826" s="678"/>
      <c r="F826" s="678"/>
      <c r="G826" s="678"/>
      <c r="H826" s="678"/>
      <c r="I826" s="678"/>
      <c r="J826" s="678"/>
      <c r="K826" s="678"/>
      <c r="L826" s="678"/>
      <c r="M826" s="679"/>
    </row>
    <row r="827" spans="1:17">
      <c r="A827" s="677" t="s">
        <v>425</v>
      </c>
      <c r="B827" s="678"/>
      <c r="C827" s="678"/>
      <c r="D827" s="678"/>
      <c r="E827" s="680"/>
      <c r="F827" s="681" t="s">
        <v>426</v>
      </c>
      <c r="G827" s="678"/>
      <c r="H827" s="678"/>
      <c r="I827" s="678"/>
      <c r="J827" s="680"/>
      <c r="K827" s="681" t="s">
        <v>708</v>
      </c>
      <c r="L827" s="678"/>
      <c r="M827" s="679"/>
    </row>
    <row r="828" spans="1:17">
      <c r="A828" s="637" t="s">
        <v>761</v>
      </c>
      <c r="B828" s="638"/>
      <c r="C828" s="638"/>
      <c r="D828" s="638"/>
      <c r="E828" s="639"/>
      <c r="F828" s="640" t="s">
        <v>433</v>
      </c>
      <c r="G828" s="641"/>
      <c r="H828" s="641"/>
      <c r="I828" s="641"/>
      <c r="J828" s="676"/>
      <c r="K828" s="640" t="s">
        <v>433</v>
      </c>
      <c r="L828" s="641"/>
      <c r="M828" s="642"/>
    </row>
    <row r="829" spans="1:17">
      <c r="A829" s="677" t="s">
        <v>429</v>
      </c>
      <c r="B829" s="678"/>
      <c r="C829" s="678"/>
      <c r="D829" s="678"/>
      <c r="E829" s="678"/>
      <c r="F829" s="678"/>
      <c r="G829" s="678"/>
      <c r="H829" s="678"/>
      <c r="I829" s="678"/>
      <c r="J829" s="678"/>
      <c r="K829" s="678"/>
      <c r="L829" s="678"/>
      <c r="M829" s="679"/>
    </row>
    <row r="830" spans="1:17">
      <c r="A830" s="677" t="s">
        <v>425</v>
      </c>
      <c r="B830" s="678"/>
      <c r="C830" s="678"/>
      <c r="D830" s="678"/>
      <c r="E830" s="680"/>
      <c r="F830" s="681" t="s">
        <v>426</v>
      </c>
      <c r="G830" s="678"/>
      <c r="H830" s="678"/>
      <c r="I830" s="678"/>
      <c r="J830" s="680"/>
      <c r="K830" s="681" t="s">
        <v>708</v>
      </c>
      <c r="L830" s="678"/>
      <c r="M830" s="679"/>
    </row>
    <row r="831" spans="1:17">
      <c r="A831" s="682" t="s">
        <v>430</v>
      </c>
      <c r="B831" s="683"/>
      <c r="C831" s="683"/>
      <c r="D831" s="683"/>
      <c r="E831" s="684"/>
      <c r="F831" s="681" t="s">
        <v>428</v>
      </c>
      <c r="G831" s="678"/>
      <c r="H831" s="678"/>
      <c r="I831" s="678"/>
      <c r="J831" s="680"/>
      <c r="K831" s="681" t="s">
        <v>428</v>
      </c>
      <c r="L831" s="678"/>
      <c r="M831" s="679"/>
    </row>
    <row r="832" spans="1:17">
      <c r="A832" s="682" t="s">
        <v>431</v>
      </c>
      <c r="B832" s="683"/>
      <c r="C832" s="683"/>
      <c r="D832" s="683"/>
      <c r="E832" s="684"/>
      <c r="F832" s="707" t="s">
        <v>428</v>
      </c>
      <c r="G832" s="708"/>
      <c r="H832" s="708"/>
      <c r="I832" s="708"/>
      <c r="J832" s="709"/>
      <c r="K832" s="640" t="s">
        <v>433</v>
      </c>
      <c r="L832" s="641"/>
      <c r="M832" s="642"/>
    </row>
    <row r="833" spans="1:13">
      <c r="A833" s="637" t="s">
        <v>432</v>
      </c>
      <c r="B833" s="638"/>
      <c r="C833" s="638"/>
      <c r="D833" s="638"/>
      <c r="E833" s="639"/>
      <c r="F833" s="707" t="s">
        <v>433</v>
      </c>
      <c r="G833" s="708"/>
      <c r="H833" s="708"/>
      <c r="I833" s="708"/>
      <c r="J833" s="709"/>
      <c r="K833" s="640" t="s">
        <v>433</v>
      </c>
      <c r="L833" s="641"/>
      <c r="M833" s="642"/>
    </row>
    <row r="834" spans="1:13">
      <c r="A834" s="637" t="s">
        <v>434</v>
      </c>
      <c r="B834" s="638"/>
      <c r="C834" s="638"/>
      <c r="D834" s="638"/>
      <c r="E834" s="639"/>
      <c r="F834" s="707" t="s">
        <v>433</v>
      </c>
      <c r="G834" s="708"/>
      <c r="H834" s="708"/>
      <c r="I834" s="708"/>
      <c r="J834" s="709"/>
      <c r="K834" s="640" t="s">
        <v>746</v>
      </c>
      <c r="L834" s="641"/>
      <c r="M834" s="642"/>
    </row>
    <row r="835" spans="1:13">
      <c r="A835" s="677" t="s">
        <v>435</v>
      </c>
      <c r="B835" s="678"/>
      <c r="C835" s="678"/>
      <c r="D835" s="678"/>
      <c r="E835" s="678"/>
      <c r="F835" s="678"/>
      <c r="G835" s="678"/>
      <c r="H835" s="678"/>
      <c r="I835" s="678"/>
      <c r="J835" s="678"/>
      <c r="K835" s="678"/>
      <c r="L835" s="678"/>
      <c r="M835" s="679"/>
    </row>
    <row r="836" spans="1:13">
      <c r="A836" s="677" t="s">
        <v>425</v>
      </c>
      <c r="B836" s="678"/>
      <c r="C836" s="678"/>
      <c r="D836" s="678"/>
      <c r="E836" s="680"/>
      <c r="F836" s="681" t="s">
        <v>426</v>
      </c>
      <c r="G836" s="678"/>
      <c r="H836" s="678"/>
      <c r="I836" s="678"/>
      <c r="J836" s="680"/>
      <c r="K836" s="681" t="s">
        <v>708</v>
      </c>
      <c r="L836" s="678"/>
      <c r="M836" s="679"/>
    </row>
    <row r="837" spans="1:13">
      <c r="A837" s="637" t="s">
        <v>401</v>
      </c>
      <c r="B837" s="638"/>
      <c r="C837" s="638"/>
      <c r="D837" s="638"/>
      <c r="E837" s="638"/>
      <c r="F837" s="639"/>
      <c r="G837" s="640"/>
      <c r="H837" s="641"/>
      <c r="I837" s="641"/>
      <c r="J837" s="641"/>
      <c r="K837" s="641"/>
      <c r="L837" s="641"/>
      <c r="M837" s="642"/>
    </row>
    <row r="838" spans="1:13">
      <c r="A838" s="356" t="s">
        <v>709</v>
      </c>
      <c r="B838" s="640"/>
      <c r="C838" s="641"/>
      <c r="D838" s="641"/>
      <c r="E838" s="641"/>
      <c r="F838" s="641"/>
      <c r="G838" s="641"/>
      <c r="H838" s="641"/>
      <c r="I838" s="641"/>
      <c r="J838" s="641"/>
      <c r="K838" s="641"/>
      <c r="L838" s="641"/>
      <c r="M838" s="642"/>
    </row>
    <row r="839" spans="1:13">
      <c r="A839" s="356" t="s">
        <v>436</v>
      </c>
      <c r="B839" s="640"/>
      <c r="C839" s="641"/>
      <c r="D839" s="641"/>
      <c r="E839" s="641"/>
      <c r="F839" s="641"/>
      <c r="G839" s="641"/>
      <c r="H839" s="641"/>
      <c r="I839" s="641"/>
      <c r="J839" s="641"/>
      <c r="K839" s="641"/>
      <c r="L839" s="641"/>
      <c r="M839" s="642"/>
    </row>
    <row r="840" spans="1:13">
      <c r="A840" s="643" t="s">
        <v>710</v>
      </c>
      <c r="B840" s="644"/>
      <c r="C840" s="645"/>
      <c r="D840" s="652"/>
      <c r="E840" s="653"/>
      <c r="F840" s="653"/>
      <c r="G840" s="653"/>
      <c r="H840" s="653"/>
      <c r="I840" s="654"/>
      <c r="J840" s="661" t="s">
        <v>711</v>
      </c>
      <c r="K840" s="644"/>
      <c r="L840" s="644"/>
      <c r="M840" s="662"/>
    </row>
    <row r="841" spans="1:13">
      <c r="A841" s="646"/>
      <c r="B841" s="647"/>
      <c r="C841" s="648"/>
      <c r="D841" s="655"/>
      <c r="E841" s="656"/>
      <c r="F841" s="656"/>
      <c r="G841" s="656"/>
      <c r="H841" s="656"/>
      <c r="I841" s="657"/>
      <c r="J841" s="663"/>
      <c r="K841" s="647"/>
      <c r="L841" s="647"/>
      <c r="M841" s="664"/>
    </row>
    <row r="842" spans="1:13">
      <c r="A842" s="646"/>
      <c r="B842" s="647"/>
      <c r="C842" s="648"/>
      <c r="D842" s="655"/>
      <c r="E842" s="656"/>
      <c r="F842" s="656"/>
      <c r="G842" s="656"/>
      <c r="H842" s="656"/>
      <c r="I842" s="657"/>
      <c r="J842" s="663"/>
      <c r="K842" s="647"/>
      <c r="L842" s="647"/>
      <c r="M842" s="664"/>
    </row>
    <row r="843" spans="1:13">
      <c r="A843" s="649"/>
      <c r="B843" s="650"/>
      <c r="C843" s="651"/>
      <c r="D843" s="658"/>
      <c r="E843" s="659"/>
      <c r="F843" s="659"/>
      <c r="G843" s="659"/>
      <c r="H843" s="659"/>
      <c r="I843" s="660"/>
      <c r="J843" s="665"/>
      <c r="K843" s="650"/>
      <c r="L843" s="650"/>
      <c r="M843" s="666"/>
    </row>
    <row r="844" spans="1:13">
      <c r="A844" s="671" t="s">
        <v>437</v>
      </c>
      <c r="B844" s="672"/>
      <c r="C844" s="672"/>
      <c r="D844" s="672"/>
      <c r="E844" s="672"/>
      <c r="F844" s="672"/>
      <c r="G844" s="673"/>
      <c r="H844" s="674" t="s">
        <v>438</v>
      </c>
      <c r="I844" s="672"/>
      <c r="J844" s="672"/>
      <c r="K844" s="672"/>
      <c r="L844" s="672"/>
      <c r="M844" s="675"/>
    </row>
    <row r="845" spans="1:13">
      <c r="A845" s="341" t="s">
        <v>439</v>
      </c>
      <c r="B845" s="674" t="s">
        <v>254</v>
      </c>
      <c r="C845" s="673"/>
      <c r="D845" s="193" t="s">
        <v>439</v>
      </c>
      <c r="E845" s="338"/>
      <c r="F845" s="674" t="s">
        <v>254</v>
      </c>
      <c r="G845" s="673"/>
      <c r="H845" s="195"/>
      <c r="I845" s="195"/>
      <c r="J845" s="196" t="s">
        <v>440</v>
      </c>
      <c r="K845" s="195"/>
      <c r="L845" s="196" t="s">
        <v>254</v>
      </c>
      <c r="M845" s="197"/>
    </row>
    <row r="846" spans="1:13">
      <c r="A846" s="198" t="s">
        <v>441</v>
      </c>
      <c r="B846" s="669" t="s">
        <v>442</v>
      </c>
      <c r="C846" s="670"/>
      <c r="D846" s="669" t="s">
        <v>443</v>
      </c>
      <c r="E846" s="670"/>
      <c r="F846" s="669" t="s">
        <v>444</v>
      </c>
      <c r="G846" s="670"/>
      <c r="H846" s="195"/>
      <c r="I846" s="195"/>
      <c r="J846" s="669">
        <v>3</v>
      </c>
      <c r="K846" s="670"/>
      <c r="L846" s="338" t="s">
        <v>433</v>
      </c>
      <c r="M846" s="197"/>
    </row>
    <row r="847" spans="1:13">
      <c r="A847" s="198" t="s">
        <v>445</v>
      </c>
      <c r="B847" s="669" t="s">
        <v>446</v>
      </c>
      <c r="C847" s="670"/>
      <c r="D847" s="669" t="s">
        <v>447</v>
      </c>
      <c r="E847" s="670"/>
      <c r="F847" s="669" t="s">
        <v>448</v>
      </c>
      <c r="G847" s="670"/>
      <c r="H847" s="195"/>
      <c r="I847" s="195"/>
      <c r="J847" s="669">
        <v>2</v>
      </c>
      <c r="K847" s="670"/>
      <c r="L847" s="338" t="s">
        <v>428</v>
      </c>
      <c r="M847" s="197"/>
    </row>
    <row r="848" spans="1:13">
      <c r="A848" s="198" t="s">
        <v>449</v>
      </c>
      <c r="B848" s="669" t="s">
        <v>450</v>
      </c>
      <c r="C848" s="670"/>
      <c r="D848" s="669" t="s">
        <v>451</v>
      </c>
      <c r="E848" s="670"/>
      <c r="F848" s="669" t="s">
        <v>452</v>
      </c>
      <c r="G848" s="670"/>
      <c r="H848" s="195"/>
      <c r="I848" s="195"/>
      <c r="J848" s="669">
        <v>1</v>
      </c>
      <c r="K848" s="670"/>
      <c r="L848" s="338" t="s">
        <v>453</v>
      </c>
      <c r="M848" s="197"/>
    </row>
    <row r="849" spans="1:13" ht="15.75" thickBot="1">
      <c r="A849" s="199" t="s">
        <v>454</v>
      </c>
      <c r="B849" s="667" t="s">
        <v>455</v>
      </c>
      <c r="C849" s="668"/>
      <c r="D849" s="667" t="s">
        <v>456</v>
      </c>
      <c r="E849" s="668"/>
      <c r="F849" s="667" t="s">
        <v>457</v>
      </c>
      <c r="G849" s="668"/>
      <c r="H849" s="200"/>
      <c r="I849" s="200"/>
      <c r="J849" s="200"/>
      <c r="K849" s="200"/>
      <c r="L849" s="200"/>
      <c r="M849" s="201"/>
    </row>
    <row r="851" spans="1:13" ht="15.75" thickBot="1"/>
    <row r="852" spans="1:13" ht="15.75">
      <c r="A852" s="176"/>
      <c r="B852" s="703" t="s">
        <v>669</v>
      </c>
      <c r="C852" s="703"/>
      <c r="D852" s="703"/>
      <c r="E852" s="703"/>
      <c r="F852" s="703"/>
      <c r="G852" s="703"/>
      <c r="H852" s="703"/>
      <c r="I852" s="704"/>
      <c r="J852" s="705" t="s">
        <v>670</v>
      </c>
      <c r="K852" s="703"/>
      <c r="L852" s="703"/>
      <c r="M852" s="706"/>
    </row>
    <row r="853" spans="1:13" ht="21">
      <c r="A853" s="699" t="s">
        <v>671</v>
      </c>
      <c r="B853" s="700"/>
      <c r="C853" s="700"/>
      <c r="D853" s="700"/>
      <c r="E853" s="700"/>
      <c r="F853" s="700"/>
      <c r="G853" s="700"/>
      <c r="H853" s="700"/>
      <c r="I853" s="700"/>
      <c r="J853" s="700"/>
      <c r="K853" s="700"/>
      <c r="L853" s="700"/>
      <c r="M853" s="701"/>
    </row>
    <row r="854" spans="1:13" ht="21">
      <c r="A854" s="177"/>
      <c r="B854" s="678" t="s">
        <v>672</v>
      </c>
      <c r="C854" s="678"/>
      <c r="D854" s="678"/>
      <c r="E854" s="680"/>
      <c r="F854" s="178" t="s">
        <v>673</v>
      </c>
      <c r="G854" s="178"/>
      <c r="H854" s="681" t="s">
        <v>674</v>
      </c>
      <c r="I854" s="678"/>
      <c r="J854" s="680"/>
      <c r="K854" s="179" t="s">
        <v>675</v>
      </c>
      <c r="L854" s="357"/>
      <c r="M854" s="180"/>
    </row>
    <row r="855" spans="1:13">
      <c r="A855" s="677" t="s">
        <v>785</v>
      </c>
      <c r="B855" s="678"/>
      <c r="C855" s="678"/>
      <c r="D855" s="678"/>
      <c r="E855" s="678"/>
      <c r="F855" s="678"/>
      <c r="G855" s="678"/>
      <c r="H855" s="678"/>
      <c r="I855" s="678"/>
      <c r="J855" s="678"/>
      <c r="K855" s="678"/>
      <c r="L855" s="678"/>
      <c r="M855" s="679"/>
    </row>
    <row r="856" spans="1:13">
      <c r="A856" s="637" t="s">
        <v>677</v>
      </c>
      <c r="B856" s="638"/>
      <c r="C856" s="638"/>
      <c r="D856" s="638"/>
      <c r="E856" s="638"/>
      <c r="F856" s="638"/>
      <c r="G856" s="638"/>
      <c r="H856" s="638"/>
      <c r="I856" s="638"/>
      <c r="J856" s="638"/>
      <c r="K856" s="638"/>
      <c r="L856" s="638"/>
      <c r="M856" s="702"/>
    </row>
    <row r="857" spans="1:13">
      <c r="A857" s="682" t="s">
        <v>678</v>
      </c>
      <c r="B857" s="684"/>
      <c r="C857" s="697" t="s">
        <v>721</v>
      </c>
      <c r="D857" s="690"/>
      <c r="E857" s="690"/>
      <c r="F857" s="690"/>
      <c r="G857" s="698"/>
      <c r="H857" s="345" t="s">
        <v>679</v>
      </c>
      <c r="I857" s="181"/>
      <c r="J857" s="697">
        <v>18</v>
      </c>
      <c r="K857" s="690"/>
      <c r="L857" s="690"/>
      <c r="M857" s="691"/>
    </row>
    <row r="858" spans="1:13">
      <c r="A858" s="682" t="s">
        <v>680</v>
      </c>
      <c r="B858" s="684"/>
      <c r="C858" s="710" t="s">
        <v>242</v>
      </c>
      <c r="D858" s="711"/>
      <c r="E858" s="711"/>
      <c r="F858" s="711"/>
      <c r="G858" s="712"/>
      <c r="H858" s="345" t="s">
        <v>681</v>
      </c>
      <c r="I858" s="181"/>
      <c r="J858" s="697">
        <v>1293</v>
      </c>
      <c r="K858" s="690"/>
      <c r="L858" s="690"/>
      <c r="M858" s="691"/>
    </row>
    <row r="859" spans="1:13">
      <c r="A859" s="682" t="s">
        <v>682</v>
      </c>
      <c r="B859" s="684"/>
      <c r="C859" s="694">
        <v>41790</v>
      </c>
      <c r="D859" s="695"/>
      <c r="E859" s="695"/>
      <c r="F859" s="695"/>
      <c r="G859" s="696"/>
      <c r="H859" s="345" t="s">
        <v>683</v>
      </c>
      <c r="I859" s="181"/>
      <c r="J859" s="697"/>
      <c r="K859" s="690"/>
      <c r="L859" s="690"/>
      <c r="M859" s="691"/>
    </row>
    <row r="860" spans="1:13">
      <c r="A860" s="682" t="s">
        <v>684</v>
      </c>
      <c r="B860" s="684"/>
      <c r="C860" s="697" t="s">
        <v>115</v>
      </c>
      <c r="D860" s="690"/>
      <c r="E860" s="690"/>
      <c r="F860" s="690"/>
      <c r="G860" s="691"/>
      <c r="H860" s="637" t="s">
        <v>412</v>
      </c>
      <c r="I860" s="639"/>
      <c r="J860" s="697" t="s">
        <v>117</v>
      </c>
      <c r="K860" s="690"/>
      <c r="L860" s="690"/>
      <c r="M860" s="691"/>
    </row>
    <row r="861" spans="1:13">
      <c r="A861" s="677" t="s">
        <v>685</v>
      </c>
      <c r="B861" s="678"/>
      <c r="C861" s="678"/>
      <c r="D861" s="678"/>
      <c r="E861" s="678"/>
      <c r="F861" s="678"/>
      <c r="G861" s="678"/>
      <c r="H861" s="678"/>
      <c r="I861" s="678"/>
      <c r="J861" s="678"/>
      <c r="K861" s="678"/>
      <c r="L861" s="678"/>
      <c r="M861" s="679"/>
    </row>
    <row r="862" spans="1:13">
      <c r="A862" s="692" t="s">
        <v>686</v>
      </c>
      <c r="B862" s="681" t="s">
        <v>687</v>
      </c>
      <c r="C862" s="678"/>
      <c r="D862" s="678"/>
      <c r="E862" s="678"/>
      <c r="F862" s="678"/>
      <c r="G862" s="680"/>
      <c r="H862" s="681" t="s">
        <v>688</v>
      </c>
      <c r="I862" s="678"/>
      <c r="J862" s="678"/>
      <c r="K862" s="678"/>
      <c r="L862" s="678"/>
      <c r="M862" s="679"/>
    </row>
    <row r="863" spans="1:13" ht="30">
      <c r="A863" s="693"/>
      <c r="B863" s="105" t="s">
        <v>689</v>
      </c>
      <c r="C863" s="105" t="s">
        <v>690</v>
      </c>
      <c r="D863" s="105" t="s">
        <v>691</v>
      </c>
      <c r="E863" s="105" t="s">
        <v>692</v>
      </c>
      <c r="F863" s="105">
        <v>100</v>
      </c>
      <c r="G863" s="104" t="s">
        <v>232</v>
      </c>
      <c r="H863" s="105" t="s">
        <v>693</v>
      </c>
      <c r="I863" s="105" t="s">
        <v>690</v>
      </c>
      <c r="J863" s="105" t="s">
        <v>691</v>
      </c>
      <c r="K863" s="105" t="s">
        <v>694</v>
      </c>
      <c r="L863" s="105">
        <v>100</v>
      </c>
      <c r="M863" s="182" t="s">
        <v>232</v>
      </c>
    </row>
    <row r="864" spans="1:13">
      <c r="A864" s="356" t="s">
        <v>256</v>
      </c>
      <c r="B864" s="91">
        <v>7</v>
      </c>
      <c r="C864" s="337">
        <v>4</v>
      </c>
      <c r="D864" s="337">
        <v>3</v>
      </c>
      <c r="E864" s="91">
        <v>39.5</v>
      </c>
      <c r="F864" s="89">
        <f t="shared" ref="F864" si="93">SUM(A864:E864)</f>
        <v>53.5</v>
      </c>
      <c r="G864" s="89" t="str">
        <f t="shared" ref="G864:G868" si="94">IF(F864&gt;=91,"A1",IF(F864&gt;=81,"A2",IF(F864&gt;=71,"B1",IF(F864&gt;=61,"B2",IF(F864&gt;=51,"C1",IF(F864&gt;=41,"C2",IF(F864&gt;=33,"D","E")))))))</f>
        <v>C1</v>
      </c>
      <c r="H864" s="337">
        <v>5.75</v>
      </c>
      <c r="I864" s="337">
        <v>5</v>
      </c>
      <c r="J864" s="337">
        <v>4</v>
      </c>
      <c r="K864" s="170">
        <v>44</v>
      </c>
      <c r="L864" s="170">
        <f t="shared" ref="L864" si="95">SUM(H864:K864)</f>
        <v>58.75</v>
      </c>
      <c r="M864" s="360" t="str">
        <f t="shared" ref="M864" si="96">IF(L864&gt;=91,"A1",IF(L864&gt;=81,"A2",IF(L864&gt;=71,"B1",IF(L864&gt;=61,"B2",IF(L864&gt;=51,"C1",IF(L864&gt;=41,"C2",IF(L864&gt;=33,"D","E")))))))</f>
        <v>C1</v>
      </c>
    </row>
    <row r="865" spans="1:13" ht="15.75">
      <c r="A865" s="356" t="s">
        <v>258</v>
      </c>
      <c r="B865" s="47">
        <v>8</v>
      </c>
      <c r="C865" s="337">
        <v>4</v>
      </c>
      <c r="D865" s="337">
        <v>4</v>
      </c>
      <c r="E865" s="337">
        <v>54.5</v>
      </c>
      <c r="F865" s="88">
        <v>62.5</v>
      </c>
      <c r="G865" s="88" t="str">
        <f t="shared" si="94"/>
        <v>B2</v>
      </c>
      <c r="H865" s="174">
        <v>7.5</v>
      </c>
      <c r="I865" s="337">
        <v>5</v>
      </c>
      <c r="J865" s="337">
        <v>4</v>
      </c>
      <c r="K865" s="17">
        <v>53</v>
      </c>
      <c r="L865" s="30">
        <f t="shared" ref="L865:L868" si="97">SUM(H865:K865)</f>
        <v>69.5</v>
      </c>
      <c r="M865" s="346" t="s">
        <v>455</v>
      </c>
    </row>
    <row r="866" spans="1:13">
      <c r="A866" s="356" t="s">
        <v>695</v>
      </c>
      <c r="B866" s="337">
        <v>6.5</v>
      </c>
      <c r="C866" s="337">
        <v>4</v>
      </c>
      <c r="D866" s="337">
        <v>3</v>
      </c>
      <c r="E866" s="337">
        <v>27.5</v>
      </c>
      <c r="F866" s="88">
        <v>34.5</v>
      </c>
      <c r="G866" s="88" t="str">
        <f t="shared" si="94"/>
        <v>D</v>
      </c>
      <c r="H866" s="337">
        <v>6.5</v>
      </c>
      <c r="I866" s="337">
        <v>4</v>
      </c>
      <c r="J866" s="337">
        <v>4</v>
      </c>
      <c r="K866" s="17">
        <v>50.5</v>
      </c>
      <c r="L866" s="30">
        <f t="shared" si="97"/>
        <v>65</v>
      </c>
      <c r="M866" s="350" t="str">
        <f t="shared" ref="M866:M868" si="98">IF(L866&gt;=91,"A1",IF(L866&gt;=81,"A2",IF(L866&gt;=71,"B1",IF(L866&gt;=61,"B2",IF(L866&gt;=51,"C1",IF(L866&gt;=41,"C2",IF(L866&gt;=33,"D","E")))))))</f>
        <v>B2</v>
      </c>
    </row>
    <row r="867" spans="1:13" ht="15.75">
      <c r="A867" s="356" t="s">
        <v>260</v>
      </c>
      <c r="B867" s="337">
        <v>7</v>
      </c>
      <c r="C867" s="337">
        <v>4</v>
      </c>
      <c r="D867" s="337">
        <v>3</v>
      </c>
      <c r="E867" s="337">
        <v>44</v>
      </c>
      <c r="F867" s="88">
        <v>51</v>
      </c>
      <c r="G867" s="88" t="str">
        <f t="shared" si="94"/>
        <v>C1</v>
      </c>
      <c r="H867" s="14">
        <v>8</v>
      </c>
      <c r="I867" s="214">
        <v>4.5</v>
      </c>
      <c r="J867" s="100">
        <v>3.5</v>
      </c>
      <c r="K867" s="17">
        <v>56</v>
      </c>
      <c r="L867" s="30">
        <f t="shared" si="97"/>
        <v>72</v>
      </c>
      <c r="M867" s="239" t="str">
        <f t="shared" si="98"/>
        <v>B1</v>
      </c>
    </row>
    <row r="868" spans="1:13" ht="15.75">
      <c r="A868" s="356" t="s">
        <v>416</v>
      </c>
      <c r="B868" s="337">
        <v>6</v>
      </c>
      <c r="C868" s="337">
        <v>5</v>
      </c>
      <c r="D868" s="337">
        <v>4</v>
      </c>
      <c r="E868" s="337">
        <v>34.5</v>
      </c>
      <c r="F868" s="88">
        <v>43.5</v>
      </c>
      <c r="G868" s="88" t="str">
        <f t="shared" si="94"/>
        <v>C2</v>
      </c>
      <c r="H868" s="14">
        <v>6.25</v>
      </c>
      <c r="I868" s="337">
        <v>4</v>
      </c>
      <c r="J868" s="337">
        <v>4.5</v>
      </c>
      <c r="K868" s="17">
        <v>54</v>
      </c>
      <c r="L868" s="30">
        <f t="shared" si="97"/>
        <v>68.75</v>
      </c>
      <c r="M868" s="350" t="str">
        <f t="shared" si="98"/>
        <v>B2</v>
      </c>
    </row>
    <row r="869" spans="1:13" ht="15.75">
      <c r="A869" s="356" t="s">
        <v>643</v>
      </c>
      <c r="B869" s="337"/>
      <c r="C869" s="337"/>
      <c r="D869" s="337"/>
      <c r="E869" s="173"/>
      <c r="F869" s="18">
        <v>30.5</v>
      </c>
      <c r="G869" s="337"/>
      <c r="H869" s="337"/>
      <c r="I869" s="337"/>
      <c r="J869" s="337"/>
      <c r="K869" s="337">
        <v>31.5</v>
      </c>
      <c r="L869" s="337"/>
      <c r="M869" s="346"/>
    </row>
    <row r="870" spans="1:13">
      <c r="A870" s="356" t="s">
        <v>661</v>
      </c>
      <c r="B870" s="337"/>
      <c r="C870" s="337"/>
      <c r="D870" s="337"/>
      <c r="E870" s="29"/>
      <c r="F870" s="337">
        <v>31</v>
      </c>
      <c r="G870" s="337"/>
      <c r="H870" s="337"/>
      <c r="I870" s="337"/>
      <c r="J870" s="337"/>
      <c r="K870" s="29">
        <v>45</v>
      </c>
      <c r="L870" s="337"/>
      <c r="M870" s="346"/>
    </row>
    <row r="871" spans="1:13">
      <c r="A871" s="356" t="s">
        <v>696</v>
      </c>
      <c r="B871" s="337"/>
      <c r="C871" s="337"/>
      <c r="D871" s="337"/>
      <c r="E871" s="337"/>
      <c r="F871" s="337">
        <v>38</v>
      </c>
      <c r="G871" s="337"/>
      <c r="H871" s="337"/>
      <c r="I871" s="337"/>
      <c r="J871" s="337"/>
      <c r="K871" s="337">
        <v>39</v>
      </c>
      <c r="L871" s="337"/>
      <c r="M871" s="346"/>
    </row>
    <row r="872" spans="1:13" ht="26.25">
      <c r="A872" s="357" t="s">
        <v>697</v>
      </c>
      <c r="B872" s="357"/>
      <c r="C872" s="358" t="s">
        <v>698</v>
      </c>
      <c r="D872" s="186">
        <f>(F864+F865+F866+F867+F868)</f>
        <v>245</v>
      </c>
      <c r="E872" s="186"/>
      <c r="F872" s="358" t="s">
        <v>699</v>
      </c>
      <c r="G872" s="186">
        <f>(D872/500)*100</f>
        <v>49</v>
      </c>
      <c r="H872" s="186"/>
      <c r="I872" s="187"/>
      <c r="J872" s="685" t="s">
        <v>700</v>
      </c>
      <c r="K872" s="686"/>
      <c r="L872" s="640" t="str">
        <f>IF(G872&gt;=91,"A1",IF(G872&gt;=81,"A2",IF(G872&gt;=71,"B1",IF(G872&gt;=61,"B2",IF(G872&gt;=51,"C1",IF(G872&gt;=41,"C2",IF(G872&gt;=33,"D","E")))))))</f>
        <v>C2</v>
      </c>
      <c r="M872" s="676" t="str">
        <f t="shared" ref="M872:M874" si="99">IF(K872&gt;=91,"A1",IF(K872&gt;=81,"A2",IF(K872&gt;=71,"B1",IF(K872&gt;=61,"B2",IF(K872&gt;=51,"C1",IF(K872&gt;=41,"C2",IF(K872&gt;=33,"D","E")))))))</f>
        <v>E</v>
      </c>
    </row>
    <row r="873" spans="1:13" ht="26.25">
      <c r="A873" s="188" t="s">
        <v>701</v>
      </c>
      <c r="B873" s="357"/>
      <c r="C873" s="358" t="s">
        <v>702</v>
      </c>
      <c r="D873" s="186">
        <f>(L864+L865+L866+L867+L868)</f>
        <v>334</v>
      </c>
      <c r="E873" s="186"/>
      <c r="F873" s="358" t="s">
        <v>703</v>
      </c>
      <c r="G873" s="189">
        <f>D873/500*100</f>
        <v>66.8</v>
      </c>
      <c r="H873" s="189"/>
      <c r="I873" s="190"/>
      <c r="J873" s="685" t="s">
        <v>704</v>
      </c>
      <c r="K873" s="686"/>
      <c r="L873" s="640" t="str">
        <f>IF(G873&gt;=91,"A1",IF(G873&gt;=81,"A2",IF(G873&gt;=71,"B1",IF(G873&gt;=61,"B2",IF(G873&gt;=51,"C1",IF(G873&gt;=41,"C2",IF(G873&gt;=33,"D","E")))))))</f>
        <v>B2</v>
      </c>
      <c r="M873" s="676" t="str">
        <f t="shared" si="99"/>
        <v>E</v>
      </c>
    </row>
    <row r="874" spans="1:13">
      <c r="A874" s="359" t="s">
        <v>705</v>
      </c>
      <c r="B874" s="359"/>
      <c r="C874" s="359">
        <f>(D872+D873)</f>
        <v>579</v>
      </c>
      <c r="D874" s="687"/>
      <c r="E874" s="688"/>
      <c r="F874" s="359" t="s">
        <v>706</v>
      </c>
      <c r="G874" s="359"/>
      <c r="H874" s="359"/>
      <c r="I874" s="359">
        <f>(C874/1000)*100</f>
        <v>57.9</v>
      </c>
      <c r="J874" s="359" t="s">
        <v>707</v>
      </c>
      <c r="K874" s="359"/>
      <c r="L874" s="687" t="str">
        <f>IF(I874&gt;=91,"A1",IF(I874&gt;=81,"A2",IF(I874&gt;=71,"B1",IF(I874&gt;=61,"B2",IF(I874&gt;=51,"C1",IF(I874&gt;=41,"C2",IF(I874&gt;=33,"D","E")))))))</f>
        <v>C1</v>
      </c>
      <c r="M874" s="688" t="str">
        <f t="shared" si="99"/>
        <v>E</v>
      </c>
    </row>
    <row r="875" spans="1:13">
      <c r="A875" s="689" t="s">
        <v>423</v>
      </c>
      <c r="B875" s="690"/>
      <c r="C875" s="690"/>
      <c r="D875" s="690"/>
      <c r="E875" s="690"/>
      <c r="F875" s="690"/>
      <c r="G875" s="690"/>
      <c r="H875" s="690"/>
      <c r="I875" s="690"/>
      <c r="J875" s="690"/>
      <c r="K875" s="690"/>
      <c r="L875" s="690"/>
      <c r="M875" s="691"/>
    </row>
    <row r="876" spans="1:13">
      <c r="A876" s="677" t="s">
        <v>424</v>
      </c>
      <c r="B876" s="678"/>
      <c r="C876" s="678"/>
      <c r="D876" s="678"/>
      <c r="E876" s="678"/>
      <c r="F876" s="678"/>
      <c r="G876" s="678"/>
      <c r="H876" s="678"/>
      <c r="I876" s="678"/>
      <c r="J876" s="678"/>
      <c r="K876" s="678"/>
      <c r="L876" s="678"/>
      <c r="M876" s="679"/>
    </row>
    <row r="877" spans="1:13">
      <c r="A877" s="677" t="s">
        <v>425</v>
      </c>
      <c r="B877" s="678"/>
      <c r="C877" s="678"/>
      <c r="D877" s="678"/>
      <c r="E877" s="680"/>
      <c r="F877" s="681" t="s">
        <v>426</v>
      </c>
      <c r="G877" s="678"/>
      <c r="H877" s="678"/>
      <c r="I877" s="678"/>
      <c r="J877" s="680"/>
      <c r="K877" s="681" t="s">
        <v>708</v>
      </c>
      <c r="L877" s="678"/>
      <c r="M877" s="679"/>
    </row>
    <row r="878" spans="1:13">
      <c r="A878" s="637" t="s">
        <v>767</v>
      </c>
      <c r="B878" s="638"/>
      <c r="C878" s="638"/>
      <c r="D878" s="638"/>
      <c r="E878" s="639"/>
      <c r="F878" s="640" t="s">
        <v>433</v>
      </c>
      <c r="G878" s="641"/>
      <c r="H878" s="641"/>
      <c r="I878" s="641"/>
      <c r="J878" s="676"/>
      <c r="K878" s="640" t="s">
        <v>433</v>
      </c>
      <c r="L878" s="641"/>
      <c r="M878" s="642"/>
    </row>
    <row r="879" spans="1:13">
      <c r="A879" s="677" t="s">
        <v>429</v>
      </c>
      <c r="B879" s="678"/>
      <c r="C879" s="678"/>
      <c r="D879" s="678"/>
      <c r="E879" s="678"/>
      <c r="F879" s="678"/>
      <c r="G879" s="678"/>
      <c r="H879" s="678"/>
      <c r="I879" s="678"/>
      <c r="J879" s="678"/>
      <c r="K879" s="678"/>
      <c r="L879" s="678"/>
      <c r="M879" s="679"/>
    </row>
    <row r="880" spans="1:13">
      <c r="A880" s="677" t="s">
        <v>425</v>
      </c>
      <c r="B880" s="678"/>
      <c r="C880" s="678"/>
      <c r="D880" s="678"/>
      <c r="E880" s="680"/>
      <c r="F880" s="681" t="s">
        <v>426</v>
      </c>
      <c r="G880" s="678"/>
      <c r="H880" s="678"/>
      <c r="I880" s="678"/>
      <c r="J880" s="680"/>
      <c r="K880" s="681" t="s">
        <v>708</v>
      </c>
      <c r="L880" s="678"/>
      <c r="M880" s="679"/>
    </row>
    <row r="881" spans="1:13">
      <c r="A881" s="682" t="s">
        <v>430</v>
      </c>
      <c r="B881" s="683"/>
      <c r="C881" s="683"/>
      <c r="D881" s="683"/>
      <c r="E881" s="684"/>
      <c r="F881" s="681" t="s">
        <v>428</v>
      </c>
      <c r="G881" s="678"/>
      <c r="H881" s="678"/>
      <c r="I881" s="678"/>
      <c r="J881" s="680"/>
      <c r="K881" s="681" t="s">
        <v>433</v>
      </c>
      <c r="L881" s="678"/>
      <c r="M881" s="679"/>
    </row>
    <row r="882" spans="1:13">
      <c r="A882" s="682" t="s">
        <v>431</v>
      </c>
      <c r="B882" s="683"/>
      <c r="C882" s="683"/>
      <c r="D882" s="683"/>
      <c r="E882" s="684"/>
      <c r="F882" s="707" t="s">
        <v>428</v>
      </c>
      <c r="G882" s="708"/>
      <c r="H882" s="708"/>
      <c r="I882" s="708"/>
      <c r="J882" s="709"/>
      <c r="K882" s="640" t="s">
        <v>433</v>
      </c>
      <c r="L882" s="641"/>
      <c r="M882" s="642"/>
    </row>
    <row r="883" spans="1:13">
      <c r="A883" s="637" t="s">
        <v>432</v>
      </c>
      <c r="B883" s="638"/>
      <c r="C883" s="638"/>
      <c r="D883" s="638"/>
      <c r="E883" s="639"/>
      <c r="F883" s="707" t="s">
        <v>433</v>
      </c>
      <c r="G883" s="708"/>
      <c r="H883" s="708"/>
      <c r="I883" s="708"/>
      <c r="J883" s="709"/>
      <c r="K883" s="640" t="s">
        <v>433</v>
      </c>
      <c r="L883" s="641"/>
      <c r="M883" s="642"/>
    </row>
    <row r="884" spans="1:13">
      <c r="A884" s="637" t="s">
        <v>434</v>
      </c>
      <c r="B884" s="638"/>
      <c r="C884" s="638"/>
      <c r="D884" s="638"/>
      <c r="E884" s="639"/>
      <c r="F884" s="707" t="s">
        <v>433</v>
      </c>
      <c r="G884" s="708"/>
      <c r="H884" s="708"/>
      <c r="I884" s="708"/>
      <c r="J884" s="709"/>
      <c r="K884" s="640" t="s">
        <v>433</v>
      </c>
      <c r="L884" s="641"/>
      <c r="M884" s="642"/>
    </row>
    <row r="885" spans="1:13">
      <c r="A885" s="677" t="s">
        <v>435</v>
      </c>
      <c r="B885" s="678"/>
      <c r="C885" s="678"/>
      <c r="D885" s="678"/>
      <c r="E885" s="678"/>
      <c r="F885" s="678"/>
      <c r="G885" s="678"/>
      <c r="H885" s="678"/>
      <c r="I885" s="678"/>
      <c r="J885" s="678"/>
      <c r="K885" s="678"/>
      <c r="L885" s="678"/>
      <c r="M885" s="679"/>
    </row>
    <row r="886" spans="1:13">
      <c r="A886" s="677" t="s">
        <v>425</v>
      </c>
      <c r="B886" s="678"/>
      <c r="C886" s="678"/>
      <c r="D886" s="678"/>
      <c r="E886" s="680"/>
      <c r="F886" s="681" t="s">
        <v>426</v>
      </c>
      <c r="G886" s="678"/>
      <c r="H886" s="678"/>
      <c r="I886" s="678"/>
      <c r="J886" s="680"/>
      <c r="K886" s="681" t="s">
        <v>708</v>
      </c>
      <c r="L886" s="678"/>
      <c r="M886" s="679"/>
    </row>
    <row r="887" spans="1:13">
      <c r="A887" s="637" t="s">
        <v>401</v>
      </c>
      <c r="B887" s="638"/>
      <c r="C887" s="638"/>
      <c r="D887" s="638"/>
      <c r="E887" s="638"/>
      <c r="F887" s="639"/>
      <c r="G887" s="640"/>
      <c r="H887" s="641"/>
      <c r="I887" s="641"/>
      <c r="J887" s="641"/>
      <c r="K887" s="641"/>
      <c r="L887" s="641"/>
      <c r="M887" s="642"/>
    </row>
    <row r="888" spans="1:13">
      <c r="A888" s="356" t="s">
        <v>709</v>
      </c>
      <c r="B888" s="640"/>
      <c r="C888" s="641"/>
      <c r="D888" s="641"/>
      <c r="E888" s="641"/>
      <c r="F888" s="641"/>
      <c r="G888" s="641"/>
      <c r="H888" s="641"/>
      <c r="I888" s="641"/>
      <c r="J888" s="641"/>
      <c r="K888" s="641"/>
      <c r="L888" s="641"/>
      <c r="M888" s="642"/>
    </row>
    <row r="889" spans="1:13">
      <c r="A889" s="356" t="s">
        <v>436</v>
      </c>
      <c r="B889" s="640"/>
      <c r="C889" s="641"/>
      <c r="D889" s="641"/>
      <c r="E889" s="641"/>
      <c r="F889" s="641"/>
      <c r="G889" s="641"/>
      <c r="H889" s="641"/>
      <c r="I889" s="641"/>
      <c r="J889" s="641"/>
      <c r="K889" s="641"/>
      <c r="L889" s="641"/>
      <c r="M889" s="642"/>
    </row>
    <row r="890" spans="1:13">
      <c r="A890" s="643" t="s">
        <v>710</v>
      </c>
      <c r="B890" s="644"/>
      <c r="C890" s="645"/>
      <c r="D890" s="652"/>
      <c r="E890" s="653"/>
      <c r="F890" s="653"/>
      <c r="G890" s="653"/>
      <c r="H890" s="653"/>
      <c r="I890" s="654"/>
      <c r="J890" s="661" t="s">
        <v>711</v>
      </c>
      <c r="K890" s="644"/>
      <c r="L890" s="644"/>
      <c r="M890" s="662"/>
    </row>
    <row r="891" spans="1:13">
      <c r="A891" s="646"/>
      <c r="B891" s="647"/>
      <c r="C891" s="648"/>
      <c r="D891" s="655"/>
      <c r="E891" s="656"/>
      <c r="F891" s="656"/>
      <c r="G891" s="656"/>
      <c r="H891" s="656"/>
      <c r="I891" s="657"/>
      <c r="J891" s="663"/>
      <c r="K891" s="647"/>
      <c r="L891" s="647"/>
      <c r="M891" s="664"/>
    </row>
    <row r="892" spans="1:13">
      <c r="A892" s="646"/>
      <c r="B892" s="647"/>
      <c r="C892" s="648"/>
      <c r="D892" s="655"/>
      <c r="E892" s="656"/>
      <c r="F892" s="656"/>
      <c r="G892" s="656"/>
      <c r="H892" s="656"/>
      <c r="I892" s="657"/>
      <c r="J892" s="663"/>
      <c r="K892" s="647"/>
      <c r="L892" s="647"/>
      <c r="M892" s="664"/>
    </row>
    <row r="893" spans="1:13">
      <c r="A893" s="649"/>
      <c r="B893" s="650"/>
      <c r="C893" s="651"/>
      <c r="D893" s="658"/>
      <c r="E893" s="659"/>
      <c r="F893" s="659"/>
      <c r="G893" s="659"/>
      <c r="H893" s="659"/>
      <c r="I893" s="660"/>
      <c r="J893" s="665"/>
      <c r="K893" s="650"/>
      <c r="L893" s="650"/>
      <c r="M893" s="666"/>
    </row>
    <row r="894" spans="1:13">
      <c r="A894" s="671" t="s">
        <v>437</v>
      </c>
      <c r="B894" s="672"/>
      <c r="C894" s="672"/>
      <c r="D894" s="672"/>
      <c r="E894" s="672"/>
      <c r="F894" s="672"/>
      <c r="G894" s="673"/>
      <c r="H894" s="674" t="s">
        <v>438</v>
      </c>
      <c r="I894" s="672"/>
      <c r="J894" s="672"/>
      <c r="K894" s="672"/>
      <c r="L894" s="672"/>
      <c r="M894" s="675"/>
    </row>
    <row r="895" spans="1:13">
      <c r="A895" s="341" t="s">
        <v>439</v>
      </c>
      <c r="B895" s="674" t="s">
        <v>254</v>
      </c>
      <c r="C895" s="673"/>
      <c r="D895" s="193" t="s">
        <v>439</v>
      </c>
      <c r="E895" s="338"/>
      <c r="F895" s="674" t="s">
        <v>254</v>
      </c>
      <c r="G895" s="673"/>
      <c r="H895" s="195"/>
      <c r="I895" s="195"/>
      <c r="J895" s="196" t="s">
        <v>440</v>
      </c>
      <c r="K895" s="195"/>
      <c r="L895" s="196" t="s">
        <v>254</v>
      </c>
      <c r="M895" s="197"/>
    </row>
    <row r="896" spans="1:13">
      <c r="A896" s="198" t="s">
        <v>441</v>
      </c>
      <c r="B896" s="669" t="s">
        <v>442</v>
      </c>
      <c r="C896" s="670"/>
      <c r="D896" s="669" t="s">
        <v>443</v>
      </c>
      <c r="E896" s="670"/>
      <c r="F896" s="669" t="s">
        <v>444</v>
      </c>
      <c r="G896" s="670"/>
      <c r="H896" s="195"/>
      <c r="I896" s="195"/>
      <c r="J896" s="669">
        <v>3</v>
      </c>
      <c r="K896" s="670"/>
      <c r="L896" s="338" t="s">
        <v>433</v>
      </c>
      <c r="M896" s="197"/>
    </row>
    <row r="897" spans="1:13">
      <c r="A897" s="198" t="s">
        <v>445</v>
      </c>
      <c r="B897" s="669" t="s">
        <v>446</v>
      </c>
      <c r="C897" s="670"/>
      <c r="D897" s="669" t="s">
        <v>447</v>
      </c>
      <c r="E897" s="670"/>
      <c r="F897" s="669" t="s">
        <v>448</v>
      </c>
      <c r="G897" s="670"/>
      <c r="H897" s="195"/>
      <c r="I897" s="195"/>
      <c r="J897" s="669">
        <v>2</v>
      </c>
      <c r="K897" s="670"/>
      <c r="L897" s="338" t="s">
        <v>428</v>
      </c>
      <c r="M897" s="197"/>
    </row>
    <row r="898" spans="1:13">
      <c r="A898" s="198" t="s">
        <v>449</v>
      </c>
      <c r="B898" s="669" t="s">
        <v>450</v>
      </c>
      <c r="C898" s="670"/>
      <c r="D898" s="669" t="s">
        <v>451</v>
      </c>
      <c r="E898" s="670"/>
      <c r="F898" s="669" t="s">
        <v>452</v>
      </c>
      <c r="G898" s="670"/>
      <c r="H898" s="195"/>
      <c r="I898" s="195"/>
      <c r="J898" s="669">
        <v>1</v>
      </c>
      <c r="K898" s="670"/>
      <c r="L898" s="338" t="s">
        <v>453</v>
      </c>
      <c r="M898" s="197"/>
    </row>
    <row r="899" spans="1:13" ht="15.75" thickBot="1">
      <c r="A899" s="199" t="s">
        <v>454</v>
      </c>
      <c r="B899" s="667" t="s">
        <v>455</v>
      </c>
      <c r="C899" s="668"/>
      <c r="D899" s="667" t="s">
        <v>456</v>
      </c>
      <c r="E899" s="668"/>
      <c r="F899" s="667" t="s">
        <v>457</v>
      </c>
      <c r="G899" s="668"/>
      <c r="H899" s="200"/>
      <c r="I899" s="200"/>
      <c r="J899" s="200"/>
      <c r="K899" s="200"/>
      <c r="L899" s="200"/>
      <c r="M899" s="201"/>
    </row>
    <row r="901" spans="1:13" ht="15.75" thickBot="1"/>
    <row r="902" spans="1:13" ht="15.75">
      <c r="A902" s="176"/>
      <c r="B902" s="703" t="s">
        <v>669</v>
      </c>
      <c r="C902" s="703"/>
      <c r="D902" s="703"/>
      <c r="E902" s="703"/>
      <c r="F902" s="703"/>
      <c r="G902" s="703"/>
      <c r="H902" s="703"/>
      <c r="I902" s="704"/>
      <c r="J902" s="705" t="s">
        <v>670</v>
      </c>
      <c r="K902" s="703"/>
      <c r="L902" s="703"/>
      <c r="M902" s="706"/>
    </row>
    <row r="903" spans="1:13" ht="21">
      <c r="A903" s="699" t="s">
        <v>671</v>
      </c>
      <c r="B903" s="700"/>
      <c r="C903" s="700"/>
      <c r="D903" s="700"/>
      <c r="E903" s="700"/>
      <c r="F903" s="700"/>
      <c r="G903" s="700"/>
      <c r="H903" s="700"/>
      <c r="I903" s="700"/>
      <c r="J903" s="700"/>
      <c r="K903" s="700"/>
      <c r="L903" s="700"/>
      <c r="M903" s="701"/>
    </row>
    <row r="904" spans="1:13" ht="21">
      <c r="A904" s="177"/>
      <c r="B904" s="678" t="s">
        <v>672</v>
      </c>
      <c r="C904" s="678"/>
      <c r="D904" s="678"/>
      <c r="E904" s="680"/>
      <c r="F904" s="178" t="s">
        <v>673</v>
      </c>
      <c r="G904" s="178"/>
      <c r="H904" s="681" t="s">
        <v>674</v>
      </c>
      <c r="I904" s="678"/>
      <c r="J904" s="680"/>
      <c r="K904" s="179" t="s">
        <v>675</v>
      </c>
      <c r="L904" s="357"/>
      <c r="M904" s="180"/>
    </row>
    <row r="905" spans="1:13">
      <c r="A905" s="677" t="s">
        <v>785</v>
      </c>
      <c r="B905" s="678"/>
      <c r="C905" s="678"/>
      <c r="D905" s="678"/>
      <c r="E905" s="678"/>
      <c r="F905" s="678"/>
      <c r="G905" s="678"/>
      <c r="H905" s="678"/>
      <c r="I905" s="678"/>
      <c r="J905" s="678"/>
      <c r="K905" s="678"/>
      <c r="L905" s="678"/>
      <c r="M905" s="679"/>
    </row>
    <row r="906" spans="1:13">
      <c r="A906" s="637" t="s">
        <v>677</v>
      </c>
      <c r="B906" s="638"/>
      <c r="C906" s="638"/>
      <c r="D906" s="638"/>
      <c r="E906" s="638"/>
      <c r="F906" s="638"/>
      <c r="G906" s="638"/>
      <c r="H906" s="638"/>
      <c r="I906" s="638"/>
      <c r="J906" s="638"/>
      <c r="K906" s="638"/>
      <c r="L906" s="638"/>
      <c r="M906" s="702"/>
    </row>
    <row r="907" spans="1:13">
      <c r="A907" s="682" t="s">
        <v>678</v>
      </c>
      <c r="B907" s="684"/>
      <c r="C907" s="697" t="s">
        <v>327</v>
      </c>
      <c r="D907" s="690"/>
      <c r="E907" s="690"/>
      <c r="F907" s="690"/>
      <c r="G907" s="698"/>
      <c r="H907" s="345" t="s">
        <v>679</v>
      </c>
      <c r="I907" s="181"/>
      <c r="J907" s="697">
        <v>19</v>
      </c>
      <c r="K907" s="690"/>
      <c r="L907" s="690"/>
      <c r="M907" s="691"/>
    </row>
    <row r="908" spans="1:13">
      <c r="A908" s="682" t="s">
        <v>680</v>
      </c>
      <c r="B908" s="684"/>
      <c r="C908" s="710" t="s">
        <v>242</v>
      </c>
      <c r="D908" s="711"/>
      <c r="E908" s="711"/>
      <c r="F908" s="711"/>
      <c r="G908" s="712"/>
      <c r="H908" s="345" t="s">
        <v>681</v>
      </c>
      <c r="I908" s="181"/>
      <c r="J908" s="697">
        <v>1506</v>
      </c>
      <c r="K908" s="690"/>
      <c r="L908" s="690"/>
      <c r="M908" s="691"/>
    </row>
    <row r="909" spans="1:13">
      <c r="A909" s="682" t="s">
        <v>682</v>
      </c>
      <c r="B909" s="684"/>
      <c r="C909" s="694">
        <v>41730</v>
      </c>
      <c r="D909" s="695"/>
      <c r="E909" s="695"/>
      <c r="F909" s="695"/>
      <c r="G909" s="696"/>
      <c r="H909" s="345" t="s">
        <v>683</v>
      </c>
      <c r="I909" s="181"/>
      <c r="J909" s="697">
        <v>8491853740</v>
      </c>
      <c r="K909" s="690"/>
      <c r="L909" s="690"/>
      <c r="M909" s="691"/>
    </row>
    <row r="910" spans="1:13">
      <c r="A910" s="682" t="s">
        <v>684</v>
      </c>
      <c r="B910" s="684"/>
      <c r="C910" s="697" t="s">
        <v>121</v>
      </c>
      <c r="D910" s="690"/>
      <c r="E910" s="690"/>
      <c r="F910" s="690"/>
      <c r="G910" s="691"/>
      <c r="H910" s="637" t="s">
        <v>412</v>
      </c>
      <c r="I910" s="639"/>
      <c r="J910" s="697" t="s">
        <v>122</v>
      </c>
      <c r="K910" s="690"/>
      <c r="L910" s="690"/>
      <c r="M910" s="691"/>
    </row>
    <row r="911" spans="1:13">
      <c r="A911" s="677" t="s">
        <v>685</v>
      </c>
      <c r="B911" s="678"/>
      <c r="C911" s="678"/>
      <c r="D911" s="678"/>
      <c r="E911" s="678"/>
      <c r="F911" s="678"/>
      <c r="G911" s="678"/>
      <c r="H911" s="678"/>
      <c r="I911" s="678"/>
      <c r="J911" s="678"/>
      <c r="K911" s="678"/>
      <c r="L911" s="678"/>
      <c r="M911" s="679"/>
    </row>
    <row r="912" spans="1:13">
      <c r="A912" s="692" t="s">
        <v>686</v>
      </c>
      <c r="B912" s="681" t="s">
        <v>687</v>
      </c>
      <c r="C912" s="678"/>
      <c r="D912" s="678"/>
      <c r="E912" s="678"/>
      <c r="F912" s="678"/>
      <c r="G912" s="680"/>
      <c r="H912" s="681" t="s">
        <v>688</v>
      </c>
      <c r="I912" s="678"/>
      <c r="J912" s="678"/>
      <c r="K912" s="678"/>
      <c r="L912" s="678"/>
      <c r="M912" s="679"/>
    </row>
    <row r="913" spans="1:16" ht="30">
      <c r="A913" s="693"/>
      <c r="B913" s="105" t="s">
        <v>689</v>
      </c>
      <c r="C913" s="105" t="s">
        <v>690</v>
      </c>
      <c r="D913" s="105" t="s">
        <v>691</v>
      </c>
      <c r="E913" s="105" t="s">
        <v>692</v>
      </c>
      <c r="F913" s="105">
        <v>100</v>
      </c>
      <c r="G913" s="104" t="s">
        <v>232</v>
      </c>
      <c r="H913" s="105" t="s">
        <v>693</v>
      </c>
      <c r="I913" s="105" t="s">
        <v>690</v>
      </c>
      <c r="J913" s="105" t="s">
        <v>691</v>
      </c>
      <c r="K913" s="105" t="s">
        <v>694</v>
      </c>
      <c r="L913" s="105">
        <v>100</v>
      </c>
      <c r="M913" s="182" t="s">
        <v>232</v>
      </c>
      <c r="P913" t="s">
        <v>715</v>
      </c>
    </row>
    <row r="914" spans="1:16">
      <c r="A914" s="356" t="s">
        <v>256</v>
      </c>
      <c r="B914" s="91">
        <v>5</v>
      </c>
      <c r="C914" s="337">
        <v>3</v>
      </c>
      <c r="D914" s="337">
        <v>3</v>
      </c>
      <c r="E914" s="91">
        <v>13.5</v>
      </c>
      <c r="F914" s="89">
        <f t="shared" ref="F914" si="100">SUM(A914:E914)</f>
        <v>24.5</v>
      </c>
      <c r="G914" s="89" t="str">
        <f t="shared" ref="G914:G918" si="101">IF(F914&gt;=91,"A1",IF(F914&gt;=81,"A2",IF(F914&gt;=71,"B1",IF(F914&gt;=61,"B2",IF(F914&gt;=51,"C1",IF(F914&gt;=41,"C2",IF(F914&gt;=33,"D","E")))))))</f>
        <v>E</v>
      </c>
      <c r="H914" s="337">
        <v>3.5</v>
      </c>
      <c r="I914" s="337">
        <v>4</v>
      </c>
      <c r="J914" s="337">
        <v>4</v>
      </c>
      <c r="K914" s="170">
        <v>29.5</v>
      </c>
      <c r="L914" s="170">
        <f t="shared" ref="L914" si="102">SUM(H914:K914)</f>
        <v>41</v>
      </c>
      <c r="M914" s="360" t="str">
        <f t="shared" ref="M914:M918" si="103">IF(L914&gt;=91,"A1",IF(L914&gt;=81,"A2",IF(L914&gt;=71,"B1",IF(L914&gt;=61,"B2",IF(L914&gt;=51,"C1",IF(L914&gt;=41,"C2",IF(L914&gt;=33,"D","E")))))))</f>
        <v>C2</v>
      </c>
    </row>
    <row r="915" spans="1:16" ht="15.75">
      <c r="A915" s="356" t="s">
        <v>258</v>
      </c>
      <c r="B915" s="14">
        <v>6</v>
      </c>
      <c r="C915" s="337">
        <v>3</v>
      </c>
      <c r="D915" s="337">
        <v>4</v>
      </c>
      <c r="E915" s="337">
        <v>46.5</v>
      </c>
      <c r="F915" s="88">
        <v>59.5</v>
      </c>
      <c r="G915" s="88" t="str">
        <f t="shared" si="101"/>
        <v>C1</v>
      </c>
      <c r="H915" s="17">
        <v>4.75</v>
      </c>
      <c r="I915" s="337">
        <v>5</v>
      </c>
      <c r="J915" s="337">
        <v>4</v>
      </c>
      <c r="K915" s="17">
        <v>47</v>
      </c>
      <c r="L915" s="30">
        <f t="shared" ref="L915:L918" si="104">SUM(H915:K915)</f>
        <v>60.75</v>
      </c>
      <c r="M915" s="351" t="str">
        <f t="shared" si="103"/>
        <v>C1</v>
      </c>
    </row>
    <row r="916" spans="1:16">
      <c r="A916" s="356" t="s">
        <v>695</v>
      </c>
      <c r="B916" s="337">
        <v>5</v>
      </c>
      <c r="C916" s="337">
        <v>3</v>
      </c>
      <c r="D916" s="337">
        <v>3</v>
      </c>
      <c r="E916" s="337">
        <v>12.5</v>
      </c>
      <c r="F916" s="88">
        <v>23.5</v>
      </c>
      <c r="G916" s="88" t="str">
        <f t="shared" si="101"/>
        <v>E</v>
      </c>
      <c r="H916" s="337">
        <v>5</v>
      </c>
      <c r="I916" s="337">
        <v>4</v>
      </c>
      <c r="J916" s="337">
        <v>3</v>
      </c>
      <c r="K916" s="17">
        <v>38.5</v>
      </c>
      <c r="L916" s="30">
        <f t="shared" si="104"/>
        <v>50.5</v>
      </c>
      <c r="M916" s="350" t="str">
        <f t="shared" si="103"/>
        <v>C2</v>
      </c>
    </row>
    <row r="917" spans="1:16" ht="15.75">
      <c r="A917" s="356" t="s">
        <v>260</v>
      </c>
      <c r="B917" s="337">
        <v>4.5</v>
      </c>
      <c r="C917" s="337">
        <v>4</v>
      </c>
      <c r="D917" s="337">
        <v>3</v>
      </c>
      <c r="E917" s="337">
        <v>28.5</v>
      </c>
      <c r="F917" s="88">
        <v>40</v>
      </c>
      <c r="G917" s="88" t="str">
        <f t="shared" si="101"/>
        <v>D</v>
      </c>
      <c r="H917" s="14">
        <v>4.5</v>
      </c>
      <c r="I917" s="214">
        <v>3</v>
      </c>
      <c r="J917" s="100">
        <v>3</v>
      </c>
      <c r="K917" s="17">
        <v>39</v>
      </c>
      <c r="L917" s="30">
        <f t="shared" si="104"/>
        <v>49.5</v>
      </c>
      <c r="M917" s="239" t="str">
        <f t="shared" si="103"/>
        <v>C2</v>
      </c>
    </row>
    <row r="918" spans="1:16" ht="15.75">
      <c r="A918" s="356" t="s">
        <v>416</v>
      </c>
      <c r="B918" s="337">
        <v>1.75</v>
      </c>
      <c r="C918" s="337">
        <v>4</v>
      </c>
      <c r="D918" s="337">
        <v>4</v>
      </c>
      <c r="E918" s="337">
        <v>17.5</v>
      </c>
      <c r="F918" s="88">
        <v>27.25</v>
      </c>
      <c r="G918" s="88" t="str">
        <f t="shared" si="101"/>
        <v>E</v>
      </c>
      <c r="H918" s="14">
        <v>5.25</v>
      </c>
      <c r="I918" s="337">
        <v>5</v>
      </c>
      <c r="J918" s="337">
        <v>5</v>
      </c>
      <c r="K918" s="17">
        <v>36.5</v>
      </c>
      <c r="L918" s="30">
        <f t="shared" si="104"/>
        <v>51.75</v>
      </c>
      <c r="M918" s="350" t="str">
        <f t="shared" si="103"/>
        <v>C1</v>
      </c>
    </row>
    <row r="919" spans="1:16" ht="15.75">
      <c r="A919" s="356" t="s">
        <v>643</v>
      </c>
      <c r="B919" s="337"/>
      <c r="C919" s="337"/>
      <c r="D919" s="337"/>
      <c r="E919" s="173"/>
      <c r="F919" s="18">
        <v>28</v>
      </c>
      <c r="G919" s="337"/>
      <c r="H919" s="337"/>
      <c r="I919" s="337"/>
      <c r="J919" s="337"/>
      <c r="K919" s="337">
        <v>21</v>
      </c>
      <c r="L919" s="337"/>
      <c r="M919" s="346"/>
    </row>
    <row r="920" spans="1:16">
      <c r="A920" s="356" t="s">
        <v>661</v>
      </c>
      <c r="B920" s="337"/>
      <c r="C920" s="337"/>
      <c r="D920" s="337"/>
      <c r="E920" s="29"/>
      <c r="F920" s="337">
        <v>16</v>
      </c>
      <c r="G920" s="337"/>
      <c r="H920" s="337"/>
      <c r="I920" s="337"/>
      <c r="J920" s="337"/>
      <c r="K920" s="29">
        <v>25</v>
      </c>
      <c r="L920" s="337"/>
      <c r="M920" s="346"/>
    </row>
    <row r="921" spans="1:16">
      <c r="A921" s="356" t="s">
        <v>696</v>
      </c>
      <c r="B921" s="337"/>
      <c r="C921" s="337"/>
      <c r="D921" s="337"/>
      <c r="E921" s="337"/>
      <c r="F921" s="337">
        <v>21</v>
      </c>
      <c r="G921" s="337"/>
      <c r="H921" s="337"/>
      <c r="I921" s="337"/>
      <c r="J921" s="337"/>
      <c r="K921" s="337">
        <v>30.5</v>
      </c>
      <c r="L921" s="337"/>
      <c r="M921" s="346"/>
    </row>
    <row r="922" spans="1:16" ht="26.25">
      <c r="A922" s="357" t="s">
        <v>697</v>
      </c>
      <c r="B922" s="357"/>
      <c r="C922" s="358" t="s">
        <v>698</v>
      </c>
      <c r="D922" s="186">
        <f>(F914+F915+F916+F917+F918)</f>
        <v>174.75</v>
      </c>
      <c r="E922" s="186"/>
      <c r="F922" s="358" t="s">
        <v>699</v>
      </c>
      <c r="G922" s="186">
        <f>(D922/500)*100</f>
        <v>34.949999999999996</v>
      </c>
      <c r="H922" s="186"/>
      <c r="I922" s="187"/>
      <c r="J922" s="685" t="s">
        <v>700</v>
      </c>
      <c r="K922" s="686"/>
      <c r="L922" s="640" t="str">
        <f>IF(G922&gt;=91,"A1",IF(G922&gt;=81,"A2",IF(G922&gt;=71,"B1",IF(G922&gt;=61,"B2",IF(G922&gt;=51,"C1",IF(G922&gt;=41,"C2",IF(G922&gt;=33,"D","E")))))))</f>
        <v>D</v>
      </c>
      <c r="M922" s="676" t="str">
        <f t="shared" ref="M922:M924" si="105">IF(K922&gt;=91,"A1",IF(K922&gt;=81,"A2",IF(K922&gt;=71,"B1",IF(K922&gt;=61,"B2",IF(K922&gt;=51,"C1",IF(K922&gt;=41,"C2",IF(K922&gt;=33,"D","E")))))))</f>
        <v>E</v>
      </c>
    </row>
    <row r="923" spans="1:16" ht="26.25">
      <c r="A923" s="188" t="s">
        <v>701</v>
      </c>
      <c r="B923" s="357"/>
      <c r="C923" s="358" t="s">
        <v>702</v>
      </c>
      <c r="D923" s="186">
        <f>(L914+L915+L916+L917+L918)</f>
        <v>253.5</v>
      </c>
      <c r="E923" s="186"/>
      <c r="F923" s="358" t="s">
        <v>703</v>
      </c>
      <c r="G923" s="189">
        <f>D923/500*100</f>
        <v>50.7</v>
      </c>
      <c r="H923" s="189"/>
      <c r="I923" s="190"/>
      <c r="J923" s="685" t="s">
        <v>704</v>
      </c>
      <c r="K923" s="686"/>
      <c r="L923" s="640" t="str">
        <f>IF(G923&gt;=91,"A1",IF(G923&gt;=81,"A2",IF(G923&gt;=71,"B1",IF(G923&gt;=61,"B2",IF(G923&gt;=51,"C1",IF(G923&gt;=41,"C2",IF(G923&gt;=33,"D","E")))))))</f>
        <v>C2</v>
      </c>
      <c r="M923" s="676" t="str">
        <f t="shared" si="105"/>
        <v>E</v>
      </c>
    </row>
    <row r="924" spans="1:16">
      <c r="A924" s="359" t="s">
        <v>705</v>
      </c>
      <c r="B924" s="359"/>
      <c r="C924" s="359">
        <f>(D922+D923)</f>
        <v>428.25</v>
      </c>
      <c r="D924" s="687"/>
      <c r="E924" s="688"/>
      <c r="F924" s="359" t="s">
        <v>706</v>
      </c>
      <c r="G924" s="359"/>
      <c r="H924" s="359"/>
      <c r="I924" s="359">
        <f>(C924/1000)*100</f>
        <v>42.825000000000003</v>
      </c>
      <c r="J924" s="359" t="s">
        <v>707</v>
      </c>
      <c r="K924" s="359"/>
      <c r="L924" s="687" t="str">
        <f>IF(I924&gt;=91,"A1",IF(I924&gt;=81,"A2",IF(I924&gt;=71,"B1",IF(I924&gt;=61,"B2",IF(I924&gt;=51,"C1",IF(I924&gt;=41,"C2",IF(I924&gt;=33,"D","E")))))))</f>
        <v>C2</v>
      </c>
      <c r="M924" s="688" t="str">
        <f t="shared" si="105"/>
        <v>E</v>
      </c>
    </row>
    <row r="925" spans="1:16">
      <c r="A925" s="689" t="s">
        <v>423</v>
      </c>
      <c r="B925" s="690"/>
      <c r="C925" s="690"/>
      <c r="D925" s="690"/>
      <c r="E925" s="690"/>
      <c r="F925" s="690"/>
      <c r="G925" s="690"/>
      <c r="H925" s="690"/>
      <c r="I925" s="690"/>
      <c r="J925" s="690"/>
      <c r="K925" s="690"/>
      <c r="L925" s="690"/>
      <c r="M925" s="691"/>
    </row>
    <row r="926" spans="1:16">
      <c r="A926" s="677" t="s">
        <v>424</v>
      </c>
      <c r="B926" s="678"/>
      <c r="C926" s="678"/>
      <c r="D926" s="678"/>
      <c r="E926" s="678"/>
      <c r="F926" s="678"/>
      <c r="G926" s="678"/>
      <c r="H926" s="678"/>
      <c r="I926" s="678"/>
      <c r="J926" s="678"/>
      <c r="K926" s="678"/>
      <c r="L926" s="678"/>
      <c r="M926" s="679"/>
    </row>
    <row r="927" spans="1:16">
      <c r="A927" s="677" t="s">
        <v>425</v>
      </c>
      <c r="B927" s="678"/>
      <c r="C927" s="678"/>
      <c r="D927" s="678"/>
      <c r="E927" s="680"/>
      <c r="F927" s="681" t="s">
        <v>426</v>
      </c>
      <c r="G927" s="678"/>
      <c r="H927" s="678"/>
      <c r="I927" s="678"/>
      <c r="J927" s="680"/>
      <c r="K927" s="681" t="s">
        <v>708</v>
      </c>
      <c r="L927" s="678"/>
      <c r="M927" s="679"/>
    </row>
    <row r="928" spans="1:16">
      <c r="A928" s="637" t="s">
        <v>763</v>
      </c>
      <c r="B928" s="638"/>
      <c r="C928" s="638"/>
      <c r="D928" s="638"/>
      <c r="E928" s="639"/>
      <c r="F928" s="640" t="s">
        <v>433</v>
      </c>
      <c r="G928" s="641"/>
      <c r="H928" s="641"/>
      <c r="I928" s="641"/>
      <c r="J928" s="676"/>
      <c r="K928" s="640" t="s">
        <v>433</v>
      </c>
      <c r="L928" s="641"/>
      <c r="M928" s="642"/>
    </row>
    <row r="929" spans="1:13">
      <c r="A929" s="677" t="s">
        <v>429</v>
      </c>
      <c r="B929" s="678"/>
      <c r="C929" s="678"/>
      <c r="D929" s="678"/>
      <c r="E929" s="678"/>
      <c r="F929" s="678"/>
      <c r="G929" s="678"/>
      <c r="H929" s="678"/>
      <c r="I929" s="678"/>
      <c r="J929" s="678"/>
      <c r="K929" s="678"/>
      <c r="L929" s="678"/>
      <c r="M929" s="679"/>
    </row>
    <row r="930" spans="1:13">
      <c r="A930" s="677" t="s">
        <v>425</v>
      </c>
      <c r="B930" s="678"/>
      <c r="C930" s="678"/>
      <c r="D930" s="678"/>
      <c r="E930" s="680"/>
      <c r="F930" s="681" t="s">
        <v>426</v>
      </c>
      <c r="G930" s="678"/>
      <c r="H930" s="678"/>
      <c r="I930" s="678"/>
      <c r="J930" s="680"/>
      <c r="K930" s="681" t="s">
        <v>708</v>
      </c>
      <c r="L930" s="678"/>
      <c r="M930" s="679"/>
    </row>
    <row r="931" spans="1:13">
      <c r="A931" s="682" t="s">
        <v>430</v>
      </c>
      <c r="B931" s="683"/>
      <c r="C931" s="683"/>
      <c r="D931" s="683"/>
      <c r="E931" s="684"/>
      <c r="F931" s="681" t="s">
        <v>428</v>
      </c>
      <c r="G931" s="678"/>
      <c r="H931" s="678"/>
      <c r="I931" s="678"/>
      <c r="J931" s="680"/>
      <c r="K931" s="681" t="s">
        <v>433</v>
      </c>
      <c r="L931" s="678"/>
      <c r="M931" s="679"/>
    </row>
    <row r="932" spans="1:13">
      <c r="A932" s="682" t="s">
        <v>431</v>
      </c>
      <c r="B932" s="683"/>
      <c r="C932" s="683"/>
      <c r="D932" s="683"/>
      <c r="E932" s="684"/>
      <c r="F932" s="707" t="s">
        <v>428</v>
      </c>
      <c r="G932" s="708"/>
      <c r="H932" s="708"/>
      <c r="I932" s="708"/>
      <c r="J932" s="709"/>
      <c r="K932" s="640" t="s">
        <v>433</v>
      </c>
      <c r="L932" s="641"/>
      <c r="M932" s="642"/>
    </row>
    <row r="933" spans="1:13">
      <c r="A933" s="637" t="s">
        <v>432</v>
      </c>
      <c r="B933" s="638"/>
      <c r="C933" s="638"/>
      <c r="D933" s="638"/>
      <c r="E933" s="639"/>
      <c r="F933" s="707" t="s">
        <v>433</v>
      </c>
      <c r="G933" s="708"/>
      <c r="H933" s="708"/>
      <c r="I933" s="708"/>
      <c r="J933" s="709"/>
      <c r="K933" s="640" t="s">
        <v>433</v>
      </c>
      <c r="L933" s="641"/>
      <c r="M933" s="642"/>
    </row>
    <row r="934" spans="1:13">
      <c r="A934" s="637" t="s">
        <v>434</v>
      </c>
      <c r="B934" s="638"/>
      <c r="C934" s="638"/>
      <c r="D934" s="638"/>
      <c r="E934" s="639"/>
      <c r="F934" s="707" t="s">
        <v>433</v>
      </c>
      <c r="G934" s="708"/>
      <c r="H934" s="708"/>
      <c r="I934" s="708"/>
      <c r="J934" s="709"/>
      <c r="K934" s="640" t="s">
        <v>433</v>
      </c>
      <c r="L934" s="641"/>
      <c r="M934" s="642"/>
    </row>
    <row r="935" spans="1:13">
      <c r="A935" s="677" t="s">
        <v>435</v>
      </c>
      <c r="B935" s="678"/>
      <c r="C935" s="678"/>
      <c r="D935" s="678"/>
      <c r="E935" s="678"/>
      <c r="F935" s="678"/>
      <c r="G935" s="678"/>
      <c r="H935" s="678"/>
      <c r="I935" s="678"/>
      <c r="J935" s="678"/>
      <c r="K935" s="678"/>
      <c r="L935" s="678"/>
      <c r="M935" s="679"/>
    </row>
    <row r="936" spans="1:13">
      <c r="A936" s="677" t="s">
        <v>425</v>
      </c>
      <c r="B936" s="678"/>
      <c r="C936" s="678"/>
      <c r="D936" s="678"/>
      <c r="E936" s="680"/>
      <c r="F936" s="681" t="s">
        <v>426</v>
      </c>
      <c r="G936" s="678"/>
      <c r="H936" s="678"/>
      <c r="I936" s="678"/>
      <c r="J936" s="680"/>
      <c r="K936" s="681" t="s">
        <v>708</v>
      </c>
      <c r="L936" s="678"/>
      <c r="M936" s="679"/>
    </row>
    <row r="937" spans="1:13">
      <c r="A937" s="637" t="s">
        <v>401</v>
      </c>
      <c r="B937" s="638"/>
      <c r="C937" s="638"/>
      <c r="D937" s="638"/>
      <c r="E937" s="638"/>
      <c r="F937" s="639"/>
      <c r="G937" s="640"/>
      <c r="H937" s="641"/>
      <c r="I937" s="641"/>
      <c r="J937" s="641"/>
      <c r="K937" s="641"/>
      <c r="L937" s="641"/>
      <c r="M937" s="642"/>
    </row>
    <row r="938" spans="1:13">
      <c r="A938" s="356" t="s">
        <v>709</v>
      </c>
      <c r="B938" s="640"/>
      <c r="C938" s="641"/>
      <c r="D938" s="641"/>
      <c r="E938" s="641"/>
      <c r="F938" s="641"/>
      <c r="G938" s="641"/>
      <c r="H938" s="641"/>
      <c r="I938" s="641"/>
      <c r="J938" s="641"/>
      <c r="K938" s="641"/>
      <c r="L938" s="641"/>
      <c r="M938" s="642"/>
    </row>
    <row r="939" spans="1:13">
      <c r="A939" s="356" t="s">
        <v>436</v>
      </c>
      <c r="B939" s="640"/>
      <c r="C939" s="641"/>
      <c r="D939" s="641"/>
      <c r="E939" s="641"/>
      <c r="F939" s="641"/>
      <c r="G939" s="641"/>
      <c r="H939" s="641"/>
      <c r="I939" s="641"/>
      <c r="J939" s="641"/>
      <c r="K939" s="641"/>
      <c r="L939" s="641"/>
      <c r="M939" s="642"/>
    </row>
    <row r="940" spans="1:13">
      <c r="A940" s="643" t="s">
        <v>710</v>
      </c>
      <c r="B940" s="644"/>
      <c r="C940" s="645"/>
      <c r="D940" s="652"/>
      <c r="E940" s="653"/>
      <c r="F940" s="653"/>
      <c r="G940" s="653"/>
      <c r="H940" s="653"/>
      <c r="I940" s="654"/>
      <c r="J940" s="661" t="s">
        <v>711</v>
      </c>
      <c r="K940" s="644"/>
      <c r="L940" s="644"/>
      <c r="M940" s="662"/>
    </row>
    <row r="941" spans="1:13">
      <c r="A941" s="646"/>
      <c r="B941" s="647"/>
      <c r="C941" s="648"/>
      <c r="D941" s="655"/>
      <c r="E941" s="656"/>
      <c r="F941" s="656"/>
      <c r="G941" s="656"/>
      <c r="H941" s="656"/>
      <c r="I941" s="657"/>
      <c r="J941" s="663"/>
      <c r="K941" s="647"/>
      <c r="L941" s="647"/>
      <c r="M941" s="664"/>
    </row>
    <row r="942" spans="1:13">
      <c r="A942" s="646"/>
      <c r="B942" s="647"/>
      <c r="C942" s="648"/>
      <c r="D942" s="655"/>
      <c r="E942" s="656"/>
      <c r="F942" s="656"/>
      <c r="G942" s="656"/>
      <c r="H942" s="656"/>
      <c r="I942" s="657"/>
      <c r="J942" s="663"/>
      <c r="K942" s="647"/>
      <c r="L942" s="647"/>
      <c r="M942" s="664"/>
    </row>
    <row r="943" spans="1:13">
      <c r="A943" s="649"/>
      <c r="B943" s="650"/>
      <c r="C943" s="651"/>
      <c r="D943" s="658"/>
      <c r="E943" s="659"/>
      <c r="F943" s="659"/>
      <c r="G943" s="659"/>
      <c r="H943" s="659"/>
      <c r="I943" s="660"/>
      <c r="J943" s="665"/>
      <c r="K943" s="650"/>
      <c r="L943" s="650"/>
      <c r="M943" s="666"/>
    </row>
    <row r="944" spans="1:13">
      <c r="A944" s="671" t="s">
        <v>437</v>
      </c>
      <c r="B944" s="672"/>
      <c r="C944" s="672"/>
      <c r="D944" s="672"/>
      <c r="E944" s="672"/>
      <c r="F944" s="672"/>
      <c r="G944" s="673"/>
      <c r="H944" s="674" t="s">
        <v>438</v>
      </c>
      <c r="I944" s="672"/>
      <c r="J944" s="672"/>
      <c r="K944" s="672"/>
      <c r="L944" s="672"/>
      <c r="M944" s="675"/>
    </row>
    <row r="945" spans="1:13">
      <c r="A945" s="341" t="s">
        <v>439</v>
      </c>
      <c r="B945" s="674" t="s">
        <v>254</v>
      </c>
      <c r="C945" s="673"/>
      <c r="D945" s="193" t="s">
        <v>439</v>
      </c>
      <c r="E945" s="338"/>
      <c r="F945" s="674" t="s">
        <v>254</v>
      </c>
      <c r="G945" s="673"/>
      <c r="H945" s="195"/>
      <c r="I945" s="195"/>
      <c r="J945" s="196" t="s">
        <v>440</v>
      </c>
      <c r="K945" s="195"/>
      <c r="L945" s="196" t="s">
        <v>254</v>
      </c>
      <c r="M945" s="197"/>
    </row>
    <row r="946" spans="1:13">
      <c r="A946" s="198" t="s">
        <v>441</v>
      </c>
      <c r="B946" s="669" t="s">
        <v>442</v>
      </c>
      <c r="C946" s="670"/>
      <c r="D946" s="669" t="s">
        <v>443</v>
      </c>
      <c r="E946" s="670"/>
      <c r="F946" s="669" t="s">
        <v>444</v>
      </c>
      <c r="G946" s="670"/>
      <c r="H946" s="195"/>
      <c r="I946" s="195"/>
      <c r="J946" s="669">
        <v>3</v>
      </c>
      <c r="K946" s="670"/>
      <c r="L946" s="338" t="s">
        <v>433</v>
      </c>
      <c r="M946" s="197"/>
    </row>
    <row r="947" spans="1:13">
      <c r="A947" s="198" t="s">
        <v>445</v>
      </c>
      <c r="B947" s="669" t="s">
        <v>446</v>
      </c>
      <c r="C947" s="670"/>
      <c r="D947" s="669" t="s">
        <v>447</v>
      </c>
      <c r="E947" s="670"/>
      <c r="F947" s="669" t="s">
        <v>448</v>
      </c>
      <c r="G947" s="670"/>
      <c r="H947" s="195"/>
      <c r="I947" s="195"/>
      <c r="J947" s="669">
        <v>2</v>
      </c>
      <c r="K947" s="670"/>
      <c r="L947" s="338" t="s">
        <v>428</v>
      </c>
      <c r="M947" s="197"/>
    </row>
    <row r="948" spans="1:13">
      <c r="A948" s="198" t="s">
        <v>449</v>
      </c>
      <c r="B948" s="669" t="s">
        <v>450</v>
      </c>
      <c r="C948" s="670"/>
      <c r="D948" s="669" t="s">
        <v>451</v>
      </c>
      <c r="E948" s="670"/>
      <c r="F948" s="669" t="s">
        <v>452</v>
      </c>
      <c r="G948" s="670"/>
      <c r="H948" s="195"/>
      <c r="I948" s="195"/>
      <c r="J948" s="669">
        <v>1</v>
      </c>
      <c r="K948" s="670"/>
      <c r="L948" s="338" t="s">
        <v>453</v>
      </c>
      <c r="M948" s="197"/>
    </row>
    <row r="949" spans="1:13" ht="15.75" thickBot="1">
      <c r="A949" s="199" t="s">
        <v>454</v>
      </c>
      <c r="B949" s="667" t="s">
        <v>455</v>
      </c>
      <c r="C949" s="668"/>
      <c r="D949" s="667" t="s">
        <v>456</v>
      </c>
      <c r="E949" s="668"/>
      <c r="F949" s="667" t="s">
        <v>457</v>
      </c>
      <c r="G949" s="668"/>
      <c r="H949" s="200"/>
      <c r="I949" s="200"/>
      <c r="J949" s="200"/>
      <c r="K949" s="200"/>
      <c r="L949" s="200"/>
      <c r="M949" s="201"/>
    </row>
    <row r="951" spans="1:13" ht="15.75" thickBot="1"/>
    <row r="952" spans="1:13" ht="15.75">
      <c r="A952" s="176"/>
      <c r="B952" s="703" t="s">
        <v>669</v>
      </c>
      <c r="C952" s="703"/>
      <c r="D952" s="703"/>
      <c r="E952" s="703"/>
      <c r="F952" s="703"/>
      <c r="G952" s="703"/>
      <c r="H952" s="703"/>
      <c r="I952" s="704"/>
      <c r="J952" s="705" t="s">
        <v>670</v>
      </c>
      <c r="K952" s="703"/>
      <c r="L952" s="703"/>
      <c r="M952" s="706"/>
    </row>
    <row r="953" spans="1:13" ht="21">
      <c r="A953" s="699" t="s">
        <v>671</v>
      </c>
      <c r="B953" s="700"/>
      <c r="C953" s="700"/>
      <c r="D953" s="700"/>
      <c r="E953" s="700"/>
      <c r="F953" s="700"/>
      <c r="G953" s="700"/>
      <c r="H953" s="700"/>
      <c r="I953" s="700"/>
      <c r="J953" s="700"/>
      <c r="K953" s="700"/>
      <c r="L953" s="700"/>
      <c r="M953" s="701"/>
    </row>
    <row r="954" spans="1:13" ht="21">
      <c r="A954" s="177"/>
      <c r="B954" s="678" t="s">
        <v>672</v>
      </c>
      <c r="C954" s="678"/>
      <c r="D954" s="678"/>
      <c r="E954" s="680"/>
      <c r="F954" s="178" t="s">
        <v>673</v>
      </c>
      <c r="G954" s="178"/>
      <c r="H954" s="681" t="s">
        <v>674</v>
      </c>
      <c r="I954" s="678"/>
      <c r="J954" s="680"/>
      <c r="K954" s="179" t="s">
        <v>675</v>
      </c>
      <c r="L954" s="357"/>
      <c r="M954" s="180"/>
    </row>
    <row r="955" spans="1:13">
      <c r="A955" s="677" t="s">
        <v>785</v>
      </c>
      <c r="B955" s="678"/>
      <c r="C955" s="678"/>
      <c r="D955" s="678"/>
      <c r="E955" s="678"/>
      <c r="F955" s="678"/>
      <c r="G955" s="678"/>
      <c r="H955" s="678"/>
      <c r="I955" s="678"/>
      <c r="J955" s="678"/>
      <c r="K955" s="678"/>
      <c r="L955" s="678"/>
      <c r="M955" s="679"/>
    </row>
    <row r="956" spans="1:13">
      <c r="A956" s="637" t="s">
        <v>677</v>
      </c>
      <c r="B956" s="638"/>
      <c r="C956" s="638"/>
      <c r="D956" s="638"/>
      <c r="E956" s="638"/>
      <c r="F956" s="638"/>
      <c r="G956" s="638"/>
      <c r="H956" s="638"/>
      <c r="I956" s="638"/>
      <c r="J956" s="638"/>
      <c r="K956" s="638"/>
      <c r="L956" s="638"/>
      <c r="M956" s="702"/>
    </row>
    <row r="957" spans="1:13">
      <c r="A957" s="682" t="s">
        <v>678</v>
      </c>
      <c r="B957" s="684"/>
      <c r="C957" s="697" t="s">
        <v>722</v>
      </c>
      <c r="D957" s="690"/>
      <c r="E957" s="690"/>
      <c r="F957" s="690"/>
      <c r="G957" s="698"/>
      <c r="H957" s="345" t="s">
        <v>679</v>
      </c>
      <c r="I957" s="181"/>
      <c r="J957" s="697">
        <v>20</v>
      </c>
      <c r="K957" s="690"/>
      <c r="L957" s="690"/>
      <c r="M957" s="691"/>
    </row>
    <row r="958" spans="1:13">
      <c r="A958" s="682" t="s">
        <v>680</v>
      </c>
      <c r="B958" s="684"/>
      <c r="C958" s="710" t="s">
        <v>242</v>
      </c>
      <c r="D958" s="711"/>
      <c r="E958" s="711"/>
      <c r="F958" s="711"/>
      <c r="G958" s="712"/>
      <c r="H958" s="345" t="s">
        <v>681</v>
      </c>
      <c r="I958" s="181"/>
      <c r="J958" s="697">
        <v>1307</v>
      </c>
      <c r="K958" s="690"/>
      <c r="L958" s="690"/>
      <c r="M958" s="691"/>
    </row>
    <row r="959" spans="1:13">
      <c r="A959" s="682" t="s">
        <v>682</v>
      </c>
      <c r="B959" s="684"/>
      <c r="C959" s="694">
        <v>41795</v>
      </c>
      <c r="D959" s="695"/>
      <c r="E959" s="695"/>
      <c r="F959" s="695"/>
      <c r="G959" s="696"/>
      <c r="H959" s="345" t="s">
        <v>683</v>
      </c>
      <c r="I959" s="181"/>
      <c r="J959" s="697">
        <v>7889493785</v>
      </c>
      <c r="K959" s="690"/>
      <c r="L959" s="690"/>
      <c r="M959" s="691"/>
    </row>
    <row r="960" spans="1:13">
      <c r="A960" s="682" t="s">
        <v>684</v>
      </c>
      <c r="B960" s="684"/>
      <c r="C960" s="697" t="s">
        <v>127</v>
      </c>
      <c r="D960" s="690"/>
      <c r="E960" s="690"/>
      <c r="F960" s="690"/>
      <c r="G960" s="691"/>
      <c r="H960" s="637" t="s">
        <v>412</v>
      </c>
      <c r="I960" s="639"/>
      <c r="J960" s="697" t="s">
        <v>129</v>
      </c>
      <c r="K960" s="690"/>
      <c r="L960" s="690"/>
      <c r="M960" s="691"/>
    </row>
    <row r="961" spans="1:18">
      <c r="A961" s="677" t="s">
        <v>685</v>
      </c>
      <c r="B961" s="678"/>
      <c r="C961" s="678"/>
      <c r="D961" s="678"/>
      <c r="E961" s="678"/>
      <c r="F961" s="678"/>
      <c r="G961" s="678"/>
      <c r="H961" s="678"/>
      <c r="I961" s="678"/>
      <c r="J961" s="678"/>
      <c r="K961" s="678"/>
      <c r="L961" s="678"/>
      <c r="M961" s="679"/>
    </row>
    <row r="962" spans="1:18">
      <c r="A962" s="692" t="s">
        <v>686</v>
      </c>
      <c r="B962" s="681" t="s">
        <v>687</v>
      </c>
      <c r="C962" s="678"/>
      <c r="D962" s="678"/>
      <c r="E962" s="678"/>
      <c r="F962" s="678"/>
      <c r="G962" s="680"/>
      <c r="H962" s="681" t="s">
        <v>688</v>
      </c>
      <c r="I962" s="678"/>
      <c r="J962" s="678"/>
      <c r="K962" s="678"/>
      <c r="L962" s="678"/>
      <c r="M962" s="679"/>
    </row>
    <row r="963" spans="1:18" ht="30">
      <c r="A963" s="693"/>
      <c r="B963" s="105" t="s">
        <v>689</v>
      </c>
      <c r="C963" s="105" t="s">
        <v>690</v>
      </c>
      <c r="D963" s="105" t="s">
        <v>691</v>
      </c>
      <c r="E963" s="105" t="s">
        <v>692</v>
      </c>
      <c r="F963" s="105">
        <v>100</v>
      </c>
      <c r="G963" s="104" t="s">
        <v>232</v>
      </c>
      <c r="H963" s="105" t="s">
        <v>693</v>
      </c>
      <c r="I963" s="105" t="s">
        <v>690</v>
      </c>
      <c r="J963" s="105" t="s">
        <v>691</v>
      </c>
      <c r="K963" s="105" t="s">
        <v>694</v>
      </c>
      <c r="L963" s="105">
        <v>100</v>
      </c>
      <c r="M963" s="182" t="s">
        <v>232</v>
      </c>
    </row>
    <row r="964" spans="1:18" ht="15.75">
      <c r="A964" s="356" t="s">
        <v>256</v>
      </c>
      <c r="B964" s="91">
        <v>9.25</v>
      </c>
      <c r="C964" s="337">
        <v>5</v>
      </c>
      <c r="D964" s="337">
        <v>5</v>
      </c>
      <c r="E964" s="91">
        <v>72</v>
      </c>
      <c r="F964" s="89">
        <f t="shared" ref="F964" si="106">SUM(A964:E964)</f>
        <v>91.25</v>
      </c>
      <c r="G964" s="89" t="str">
        <f t="shared" ref="G964:G968" si="107">IF(F964&gt;=91,"A1",IF(F964&gt;=81,"A2",IF(F964&gt;=71,"B1",IF(F964&gt;=61,"B2",IF(F964&gt;=51,"C1",IF(F964&gt;=41,"C2",IF(F964&gt;=33,"D","E")))))))</f>
        <v>A1</v>
      </c>
      <c r="H964" s="337">
        <v>9.5</v>
      </c>
      <c r="I964" s="337">
        <v>5</v>
      </c>
      <c r="J964" s="337">
        <v>5</v>
      </c>
      <c r="K964" s="170">
        <v>73.5</v>
      </c>
      <c r="L964" s="257">
        <f t="shared" ref="L964" si="108">SUM(H964:K964)</f>
        <v>93</v>
      </c>
      <c r="M964" s="350" t="str">
        <f t="shared" ref="M964:M968" si="109">IF(L964&gt;=91,"A1",IF(L964&gt;=81,"A2",IF(L964&gt;=71,"B1",IF(L964&gt;=61,"B2",IF(L964&gt;=51,"C1",IF(L964&gt;=41,"C2",IF(L964&gt;=33,"D","E")))))))</f>
        <v>A1</v>
      </c>
      <c r="N964" s="14"/>
    </row>
    <row r="965" spans="1:18" ht="15.75">
      <c r="A965" s="356" t="s">
        <v>258</v>
      </c>
      <c r="B965" s="14">
        <v>9.25</v>
      </c>
      <c r="C965" s="337">
        <v>5</v>
      </c>
      <c r="D965" s="337">
        <v>5</v>
      </c>
      <c r="E965" s="337">
        <v>77</v>
      </c>
      <c r="F965" s="256">
        <v>96.25</v>
      </c>
      <c r="G965" s="88" t="str">
        <f t="shared" si="107"/>
        <v>A1</v>
      </c>
      <c r="H965" s="337">
        <v>9.5</v>
      </c>
      <c r="I965" s="337">
        <v>5</v>
      </c>
      <c r="J965" s="337">
        <v>5</v>
      </c>
      <c r="K965" s="17">
        <v>77.5</v>
      </c>
      <c r="L965" s="30">
        <f t="shared" ref="L965:L968" si="110">SUM(H965:K965)</f>
        <v>97</v>
      </c>
      <c r="M965" s="351" t="str">
        <f t="shared" si="109"/>
        <v>A1</v>
      </c>
    </row>
    <row r="966" spans="1:18">
      <c r="A966" s="356" t="s">
        <v>695</v>
      </c>
      <c r="B966" s="337">
        <v>10</v>
      </c>
      <c r="C966" s="337">
        <v>5</v>
      </c>
      <c r="D966" s="337">
        <v>5</v>
      </c>
      <c r="E966" s="337">
        <v>71</v>
      </c>
      <c r="F966" s="256">
        <v>91</v>
      </c>
      <c r="G966" s="88" t="str">
        <f t="shared" si="107"/>
        <v>A1</v>
      </c>
      <c r="H966" s="337">
        <v>10</v>
      </c>
      <c r="I966" s="337">
        <v>5</v>
      </c>
      <c r="J966" s="337">
        <v>5</v>
      </c>
      <c r="K966" s="17">
        <v>79</v>
      </c>
      <c r="L966" s="30">
        <f t="shared" si="110"/>
        <v>99</v>
      </c>
      <c r="M966" s="350" t="str">
        <f t="shared" si="109"/>
        <v>A1</v>
      </c>
    </row>
    <row r="967" spans="1:18" ht="15.75">
      <c r="A967" s="356" t="s">
        <v>260</v>
      </c>
      <c r="B967" s="337">
        <v>9.5</v>
      </c>
      <c r="C967" s="337">
        <v>5</v>
      </c>
      <c r="D967" s="337">
        <v>5</v>
      </c>
      <c r="E967" s="337">
        <v>78.5</v>
      </c>
      <c r="F967" s="256">
        <v>98</v>
      </c>
      <c r="G967" s="88" t="str">
        <f t="shared" si="107"/>
        <v>A1</v>
      </c>
      <c r="H967" s="14">
        <v>10</v>
      </c>
      <c r="I967" s="214">
        <v>5</v>
      </c>
      <c r="J967" s="100">
        <v>5</v>
      </c>
      <c r="K967" s="17">
        <v>78.5</v>
      </c>
      <c r="L967" s="30">
        <f t="shared" si="110"/>
        <v>98.5</v>
      </c>
      <c r="M967" s="239" t="str">
        <f t="shared" si="109"/>
        <v>A1</v>
      </c>
    </row>
    <row r="968" spans="1:18" ht="15.75">
      <c r="A968" s="356" t="s">
        <v>416</v>
      </c>
      <c r="B968" s="337">
        <v>10</v>
      </c>
      <c r="C968" s="337">
        <v>5</v>
      </c>
      <c r="D968" s="337">
        <v>5</v>
      </c>
      <c r="E968" s="337">
        <v>77</v>
      </c>
      <c r="F968" s="256">
        <v>97</v>
      </c>
      <c r="G968" s="88" t="str">
        <f t="shared" si="107"/>
        <v>A1</v>
      </c>
      <c r="H968" s="14">
        <v>10</v>
      </c>
      <c r="I968" s="337">
        <v>5</v>
      </c>
      <c r="J968" s="337">
        <v>5</v>
      </c>
      <c r="K968" s="17">
        <v>79</v>
      </c>
      <c r="L968" s="30">
        <f t="shared" si="110"/>
        <v>99</v>
      </c>
      <c r="M968" s="350" t="str">
        <f t="shared" si="109"/>
        <v>A1</v>
      </c>
    </row>
    <row r="969" spans="1:18" ht="15.75">
      <c r="A969" s="356" t="s">
        <v>643</v>
      </c>
      <c r="B969" s="337"/>
      <c r="C969" s="337"/>
      <c r="D969" s="337"/>
      <c r="E969" s="173">
        <v>46.5</v>
      </c>
      <c r="F969" s="18"/>
      <c r="G969" s="337"/>
      <c r="H969" s="337"/>
      <c r="I969" s="337"/>
      <c r="J969" s="337"/>
      <c r="K969" s="337">
        <v>48</v>
      </c>
      <c r="L969" s="337"/>
      <c r="M969" s="346"/>
    </row>
    <row r="970" spans="1:18">
      <c r="A970" s="356" t="s">
        <v>661</v>
      </c>
      <c r="B970" s="337"/>
      <c r="C970" s="337"/>
      <c r="D970" s="337"/>
      <c r="E970" s="29">
        <v>49</v>
      </c>
      <c r="F970" s="337"/>
      <c r="G970" s="337"/>
      <c r="H970" s="337"/>
      <c r="I970" s="337"/>
      <c r="J970" s="337"/>
      <c r="K970" s="29">
        <v>49</v>
      </c>
      <c r="L970" s="337"/>
      <c r="M970" s="346"/>
    </row>
    <row r="971" spans="1:18">
      <c r="A971" s="356" t="s">
        <v>696</v>
      </c>
      <c r="B971" s="337"/>
      <c r="C971" s="337"/>
      <c r="D971" s="337"/>
      <c r="E971" s="337">
        <v>50</v>
      </c>
      <c r="F971" s="337"/>
      <c r="G971" s="337"/>
      <c r="H971" s="337"/>
      <c r="I971" s="337"/>
      <c r="J971" s="337"/>
      <c r="K971" s="337">
        <v>50</v>
      </c>
      <c r="L971" s="337"/>
      <c r="M971" s="346"/>
      <c r="R971" t="s">
        <v>715</v>
      </c>
    </row>
    <row r="972" spans="1:18" ht="26.25">
      <c r="A972" s="357" t="s">
        <v>697</v>
      </c>
      <c r="B972" s="357"/>
      <c r="C972" s="358" t="s">
        <v>698</v>
      </c>
      <c r="D972" s="186">
        <f>(F964+F965+F966+F967+F968)</f>
        <v>473.5</v>
      </c>
      <c r="E972" s="186"/>
      <c r="F972" s="358" t="s">
        <v>699</v>
      </c>
      <c r="G972" s="186">
        <f>(D972/500)*100</f>
        <v>94.699999999999989</v>
      </c>
      <c r="H972" s="186"/>
      <c r="I972" s="187"/>
      <c r="J972" s="685" t="s">
        <v>700</v>
      </c>
      <c r="K972" s="686"/>
      <c r="L972" s="640" t="str">
        <f>IF(G972&gt;=91,"A1",IF(G972&gt;=81,"A2",IF(G972&gt;=71,"B1",IF(G972&gt;=61,"B2",IF(G972&gt;=51,"C1",IF(G972&gt;=41,"C2",IF(G972&gt;=33,"D","E")))))))</f>
        <v>A1</v>
      </c>
      <c r="M972" s="676" t="str">
        <f t="shared" ref="M972:M974" si="111">IF(K972&gt;=91,"A1",IF(K972&gt;=81,"A2",IF(K972&gt;=71,"B1",IF(K972&gt;=61,"B2",IF(K972&gt;=51,"C1",IF(K972&gt;=41,"C2",IF(K972&gt;=33,"D","E")))))))</f>
        <v>E</v>
      </c>
    </row>
    <row r="973" spans="1:18" ht="26.25">
      <c r="A973" s="188" t="s">
        <v>701</v>
      </c>
      <c r="B973" s="357"/>
      <c r="C973" s="358" t="s">
        <v>702</v>
      </c>
      <c r="D973" s="186">
        <f>(L964+L965+L966+L967+L968)</f>
        <v>486.5</v>
      </c>
      <c r="E973" s="186"/>
      <c r="F973" s="358" t="s">
        <v>703</v>
      </c>
      <c r="G973" s="189">
        <f>D973/500*100</f>
        <v>97.3</v>
      </c>
      <c r="H973" s="189"/>
      <c r="I973" s="190"/>
      <c r="J973" s="685" t="s">
        <v>704</v>
      </c>
      <c r="K973" s="686"/>
      <c r="L973" s="640" t="str">
        <f>IF(G973&gt;=91,"A1",IF(G973&gt;=81,"A2",IF(G973&gt;=71,"B1",IF(G973&gt;=61,"B2",IF(G973&gt;=51,"C1",IF(G973&gt;=41,"C2",IF(G973&gt;=33,"D","E")))))))</f>
        <v>A1</v>
      </c>
      <c r="M973" s="676" t="str">
        <f t="shared" si="111"/>
        <v>E</v>
      </c>
    </row>
    <row r="974" spans="1:18">
      <c r="A974" s="359" t="s">
        <v>705</v>
      </c>
      <c r="B974" s="359"/>
      <c r="C974" s="359">
        <f>(D972+D973)</f>
        <v>960</v>
      </c>
      <c r="D974" s="687"/>
      <c r="E974" s="688"/>
      <c r="F974" s="359" t="s">
        <v>706</v>
      </c>
      <c r="G974" s="359"/>
      <c r="H974" s="359"/>
      <c r="I974" s="359">
        <f>(C974/1000)*100</f>
        <v>96</v>
      </c>
      <c r="J974" s="359" t="s">
        <v>707</v>
      </c>
      <c r="K974" s="359"/>
      <c r="L974" s="687" t="str">
        <f>IF(I974&gt;=91,"A1",IF(I974&gt;=81,"A2",IF(I974&gt;=71,"B1",IF(I974&gt;=61,"B2",IF(I974&gt;=51,"C1",IF(I974&gt;=41,"C2",IF(I974&gt;=33,"D","E")))))))</f>
        <v>A1</v>
      </c>
      <c r="M974" s="688" t="str">
        <f t="shared" si="111"/>
        <v>E</v>
      </c>
    </row>
    <row r="975" spans="1:18">
      <c r="A975" s="689" t="s">
        <v>423</v>
      </c>
      <c r="B975" s="690"/>
      <c r="C975" s="690"/>
      <c r="D975" s="690"/>
      <c r="E975" s="690"/>
      <c r="F975" s="690"/>
      <c r="G975" s="690"/>
      <c r="H975" s="690"/>
      <c r="I975" s="690"/>
      <c r="J975" s="690"/>
      <c r="K975" s="690"/>
      <c r="L975" s="690"/>
      <c r="M975" s="691"/>
    </row>
    <row r="976" spans="1:18">
      <c r="A976" s="677" t="s">
        <v>424</v>
      </c>
      <c r="B976" s="678"/>
      <c r="C976" s="678"/>
      <c r="D976" s="678"/>
      <c r="E976" s="678"/>
      <c r="F976" s="678"/>
      <c r="G976" s="678"/>
      <c r="H976" s="678"/>
      <c r="I976" s="678"/>
      <c r="J976" s="678"/>
      <c r="K976" s="678"/>
      <c r="L976" s="678"/>
      <c r="M976" s="679"/>
    </row>
    <row r="977" spans="1:13">
      <c r="A977" s="677" t="s">
        <v>425</v>
      </c>
      <c r="B977" s="678"/>
      <c r="C977" s="678"/>
      <c r="D977" s="678"/>
      <c r="E977" s="680"/>
      <c r="F977" s="681" t="s">
        <v>426</v>
      </c>
      <c r="G977" s="678"/>
      <c r="H977" s="678"/>
      <c r="I977" s="678"/>
      <c r="J977" s="680"/>
      <c r="K977" s="681" t="s">
        <v>708</v>
      </c>
      <c r="L977" s="678"/>
      <c r="M977" s="679"/>
    </row>
    <row r="978" spans="1:13">
      <c r="A978" s="637" t="s">
        <v>763</v>
      </c>
      <c r="B978" s="638"/>
      <c r="C978" s="638"/>
      <c r="D978" s="638"/>
      <c r="E978" s="639"/>
      <c r="F978" s="640" t="s">
        <v>433</v>
      </c>
      <c r="G978" s="641"/>
      <c r="H978" s="641"/>
      <c r="I978" s="641"/>
      <c r="J978" s="676"/>
      <c r="K978" s="640" t="s">
        <v>433</v>
      </c>
      <c r="L978" s="641"/>
      <c r="M978" s="642"/>
    </row>
    <row r="979" spans="1:13">
      <c r="A979" s="677" t="s">
        <v>429</v>
      </c>
      <c r="B979" s="678"/>
      <c r="C979" s="678"/>
      <c r="D979" s="678"/>
      <c r="E979" s="678"/>
      <c r="F979" s="678"/>
      <c r="G979" s="678"/>
      <c r="H979" s="678"/>
      <c r="I979" s="678"/>
      <c r="J979" s="678"/>
      <c r="K979" s="678"/>
      <c r="L979" s="678"/>
      <c r="M979" s="679"/>
    </row>
    <row r="980" spans="1:13">
      <c r="A980" s="677" t="s">
        <v>425</v>
      </c>
      <c r="B980" s="678"/>
      <c r="C980" s="678"/>
      <c r="D980" s="678"/>
      <c r="E980" s="680"/>
      <c r="F980" s="681" t="s">
        <v>426</v>
      </c>
      <c r="G980" s="678"/>
      <c r="H980" s="678"/>
      <c r="I980" s="678"/>
      <c r="J980" s="680"/>
      <c r="K980" s="681" t="s">
        <v>708</v>
      </c>
      <c r="L980" s="678"/>
      <c r="M980" s="679"/>
    </row>
    <row r="981" spans="1:13">
      <c r="A981" s="682" t="s">
        <v>430</v>
      </c>
      <c r="B981" s="683"/>
      <c r="C981" s="683"/>
      <c r="D981" s="683"/>
      <c r="E981" s="684"/>
      <c r="F981" s="681" t="s">
        <v>433</v>
      </c>
      <c r="G981" s="678"/>
      <c r="H981" s="678"/>
      <c r="I981" s="678"/>
      <c r="J981" s="680"/>
      <c r="K981" s="681" t="s">
        <v>433</v>
      </c>
      <c r="L981" s="678"/>
      <c r="M981" s="679"/>
    </row>
    <row r="982" spans="1:13">
      <c r="A982" s="682" t="s">
        <v>431</v>
      </c>
      <c r="B982" s="683"/>
      <c r="C982" s="683"/>
      <c r="D982" s="683"/>
      <c r="E982" s="684"/>
      <c r="F982" s="707" t="s">
        <v>433</v>
      </c>
      <c r="G982" s="708"/>
      <c r="H982" s="708"/>
      <c r="I982" s="708"/>
      <c r="J982" s="709"/>
      <c r="K982" s="640" t="s">
        <v>433</v>
      </c>
      <c r="L982" s="641"/>
      <c r="M982" s="642"/>
    </row>
    <row r="983" spans="1:13">
      <c r="A983" s="637" t="s">
        <v>432</v>
      </c>
      <c r="B983" s="638"/>
      <c r="C983" s="638"/>
      <c r="D983" s="638"/>
      <c r="E983" s="639"/>
      <c r="F983" s="707" t="s">
        <v>433</v>
      </c>
      <c r="G983" s="708"/>
      <c r="H983" s="708"/>
      <c r="I983" s="708"/>
      <c r="J983" s="709"/>
      <c r="K983" s="640" t="s">
        <v>433</v>
      </c>
      <c r="L983" s="641"/>
      <c r="M983" s="642"/>
    </row>
    <row r="984" spans="1:13">
      <c r="A984" s="637" t="s">
        <v>434</v>
      </c>
      <c r="B984" s="638"/>
      <c r="C984" s="638"/>
      <c r="D984" s="638"/>
      <c r="E984" s="639"/>
      <c r="F984" s="707" t="s">
        <v>433</v>
      </c>
      <c r="G984" s="708"/>
      <c r="H984" s="708"/>
      <c r="I984" s="708"/>
      <c r="J984" s="709"/>
      <c r="K984" s="640" t="s">
        <v>746</v>
      </c>
      <c r="L984" s="641"/>
      <c r="M984" s="642"/>
    </row>
    <row r="985" spans="1:13">
      <c r="A985" s="677" t="s">
        <v>435</v>
      </c>
      <c r="B985" s="678"/>
      <c r="C985" s="678"/>
      <c r="D985" s="678"/>
      <c r="E985" s="678"/>
      <c r="F985" s="678"/>
      <c r="G985" s="678"/>
      <c r="H985" s="678"/>
      <c r="I985" s="678"/>
      <c r="J985" s="678"/>
      <c r="K985" s="678"/>
      <c r="L985" s="678"/>
      <c r="M985" s="679"/>
    </row>
    <row r="986" spans="1:13">
      <c r="A986" s="677" t="s">
        <v>425</v>
      </c>
      <c r="B986" s="678"/>
      <c r="C986" s="678"/>
      <c r="D986" s="678"/>
      <c r="E986" s="680"/>
      <c r="F986" s="681" t="s">
        <v>426</v>
      </c>
      <c r="G986" s="678"/>
      <c r="H986" s="678"/>
      <c r="I986" s="678"/>
      <c r="J986" s="680"/>
      <c r="K986" s="681" t="s">
        <v>708</v>
      </c>
      <c r="L986" s="678"/>
      <c r="M986" s="679"/>
    </row>
    <row r="987" spans="1:13">
      <c r="A987" s="637" t="s">
        <v>401</v>
      </c>
      <c r="B987" s="638"/>
      <c r="C987" s="638"/>
      <c r="D987" s="638"/>
      <c r="E987" s="638"/>
      <c r="F987" s="639"/>
      <c r="G987" s="640"/>
      <c r="H987" s="641"/>
      <c r="I987" s="641"/>
      <c r="J987" s="641"/>
      <c r="K987" s="641"/>
      <c r="L987" s="641"/>
      <c r="M987" s="642"/>
    </row>
    <row r="988" spans="1:13">
      <c r="A988" s="356" t="s">
        <v>709</v>
      </c>
      <c r="B988" s="640"/>
      <c r="C988" s="641"/>
      <c r="D988" s="641"/>
      <c r="E988" s="641"/>
      <c r="F988" s="641"/>
      <c r="G988" s="641"/>
      <c r="H988" s="641"/>
      <c r="I988" s="641"/>
      <c r="J988" s="641"/>
      <c r="K988" s="641"/>
      <c r="L988" s="641"/>
      <c r="M988" s="642"/>
    </row>
    <row r="989" spans="1:13">
      <c r="A989" s="356" t="s">
        <v>436</v>
      </c>
      <c r="B989" s="640"/>
      <c r="C989" s="641"/>
      <c r="D989" s="641"/>
      <c r="E989" s="641"/>
      <c r="F989" s="641"/>
      <c r="G989" s="641"/>
      <c r="H989" s="641"/>
      <c r="I989" s="641"/>
      <c r="J989" s="641"/>
      <c r="K989" s="641"/>
      <c r="L989" s="641"/>
      <c r="M989" s="642"/>
    </row>
    <row r="990" spans="1:13">
      <c r="A990" s="643" t="s">
        <v>710</v>
      </c>
      <c r="B990" s="644"/>
      <c r="C990" s="645"/>
      <c r="D990" s="652"/>
      <c r="E990" s="653"/>
      <c r="F990" s="653"/>
      <c r="G990" s="653"/>
      <c r="H990" s="653"/>
      <c r="I990" s="654"/>
      <c r="J990" s="661" t="s">
        <v>711</v>
      </c>
      <c r="K990" s="644"/>
      <c r="L990" s="644"/>
      <c r="M990" s="662"/>
    </row>
    <row r="991" spans="1:13">
      <c r="A991" s="646"/>
      <c r="B991" s="647"/>
      <c r="C991" s="648"/>
      <c r="D991" s="655"/>
      <c r="E991" s="656"/>
      <c r="F991" s="656"/>
      <c r="G991" s="656"/>
      <c r="H991" s="656"/>
      <c r="I991" s="657"/>
      <c r="J991" s="663"/>
      <c r="K991" s="647"/>
      <c r="L991" s="647"/>
      <c r="M991" s="664"/>
    </row>
    <row r="992" spans="1:13">
      <c r="A992" s="646"/>
      <c r="B992" s="647"/>
      <c r="C992" s="648"/>
      <c r="D992" s="655"/>
      <c r="E992" s="656"/>
      <c r="F992" s="656"/>
      <c r="G992" s="656"/>
      <c r="H992" s="656"/>
      <c r="I992" s="657"/>
      <c r="J992" s="663"/>
      <c r="K992" s="647"/>
      <c r="L992" s="647"/>
      <c r="M992" s="664"/>
    </row>
    <row r="993" spans="1:13">
      <c r="A993" s="649"/>
      <c r="B993" s="650"/>
      <c r="C993" s="651"/>
      <c r="D993" s="658"/>
      <c r="E993" s="659"/>
      <c r="F993" s="659"/>
      <c r="G993" s="659"/>
      <c r="H993" s="659"/>
      <c r="I993" s="660"/>
      <c r="J993" s="665"/>
      <c r="K993" s="650"/>
      <c r="L993" s="650"/>
      <c r="M993" s="666"/>
    </row>
    <row r="994" spans="1:13">
      <c r="A994" s="671" t="s">
        <v>437</v>
      </c>
      <c r="B994" s="672"/>
      <c r="C994" s="672"/>
      <c r="D994" s="672"/>
      <c r="E994" s="672"/>
      <c r="F994" s="672"/>
      <c r="G994" s="673"/>
      <c r="H994" s="674" t="s">
        <v>438</v>
      </c>
      <c r="I994" s="672"/>
      <c r="J994" s="672"/>
      <c r="K994" s="672"/>
      <c r="L994" s="672"/>
      <c r="M994" s="675"/>
    </row>
    <row r="995" spans="1:13">
      <c r="A995" s="341" t="s">
        <v>439</v>
      </c>
      <c r="B995" s="674" t="s">
        <v>254</v>
      </c>
      <c r="C995" s="673"/>
      <c r="D995" s="193" t="s">
        <v>439</v>
      </c>
      <c r="E995" s="338"/>
      <c r="F995" s="674" t="s">
        <v>254</v>
      </c>
      <c r="G995" s="673"/>
      <c r="H995" s="195"/>
      <c r="I995" s="195"/>
      <c r="J995" s="196" t="s">
        <v>440</v>
      </c>
      <c r="K995" s="195"/>
      <c r="L995" s="196" t="s">
        <v>254</v>
      </c>
      <c r="M995" s="197"/>
    </row>
    <row r="996" spans="1:13">
      <c r="A996" s="198" t="s">
        <v>441</v>
      </c>
      <c r="B996" s="669" t="s">
        <v>442</v>
      </c>
      <c r="C996" s="670"/>
      <c r="D996" s="669" t="s">
        <v>443</v>
      </c>
      <c r="E996" s="670"/>
      <c r="F996" s="669" t="s">
        <v>444</v>
      </c>
      <c r="G996" s="670"/>
      <c r="H996" s="195"/>
      <c r="I996" s="195"/>
      <c r="J996" s="669">
        <v>3</v>
      </c>
      <c r="K996" s="670"/>
      <c r="L996" s="338" t="s">
        <v>433</v>
      </c>
      <c r="M996" s="197"/>
    </row>
    <row r="997" spans="1:13">
      <c r="A997" s="198" t="s">
        <v>445</v>
      </c>
      <c r="B997" s="669" t="s">
        <v>446</v>
      </c>
      <c r="C997" s="670"/>
      <c r="D997" s="669" t="s">
        <v>447</v>
      </c>
      <c r="E997" s="670"/>
      <c r="F997" s="669" t="s">
        <v>448</v>
      </c>
      <c r="G997" s="670"/>
      <c r="H997" s="195"/>
      <c r="I997" s="195"/>
      <c r="J997" s="669">
        <v>2</v>
      </c>
      <c r="K997" s="670"/>
      <c r="L997" s="338" t="s">
        <v>428</v>
      </c>
      <c r="M997" s="197"/>
    </row>
    <row r="998" spans="1:13">
      <c r="A998" s="198" t="s">
        <v>449</v>
      </c>
      <c r="B998" s="669" t="s">
        <v>450</v>
      </c>
      <c r="C998" s="670"/>
      <c r="D998" s="669" t="s">
        <v>451</v>
      </c>
      <c r="E998" s="670"/>
      <c r="F998" s="669" t="s">
        <v>452</v>
      </c>
      <c r="G998" s="670"/>
      <c r="H998" s="195"/>
      <c r="I998" s="195"/>
      <c r="J998" s="669">
        <v>1</v>
      </c>
      <c r="K998" s="670"/>
      <c r="L998" s="338" t="s">
        <v>453</v>
      </c>
      <c r="M998" s="197"/>
    </row>
    <row r="999" spans="1:13" ht="15.75" thickBot="1">
      <c r="A999" s="199" t="s">
        <v>454</v>
      </c>
      <c r="B999" s="667" t="s">
        <v>455</v>
      </c>
      <c r="C999" s="668"/>
      <c r="D999" s="667" t="s">
        <v>456</v>
      </c>
      <c r="E999" s="668"/>
      <c r="F999" s="667" t="s">
        <v>457</v>
      </c>
      <c r="G999" s="668"/>
      <c r="H999" s="200"/>
      <c r="I999" s="200"/>
      <c r="J999" s="200"/>
      <c r="K999" s="200"/>
      <c r="L999" s="200"/>
      <c r="M999" s="201"/>
    </row>
    <row r="1001" spans="1:13" ht="15.75" thickBot="1"/>
    <row r="1002" spans="1:13" ht="15.75">
      <c r="A1002" s="176"/>
      <c r="B1002" s="703" t="s">
        <v>669</v>
      </c>
      <c r="C1002" s="703"/>
      <c r="D1002" s="703"/>
      <c r="E1002" s="703"/>
      <c r="F1002" s="703"/>
      <c r="G1002" s="703"/>
      <c r="H1002" s="703"/>
      <c r="I1002" s="704"/>
      <c r="J1002" s="705" t="s">
        <v>670</v>
      </c>
      <c r="K1002" s="703"/>
      <c r="L1002" s="703"/>
      <c r="M1002" s="706"/>
    </row>
    <row r="1003" spans="1:13" ht="21">
      <c r="A1003" s="699" t="s">
        <v>671</v>
      </c>
      <c r="B1003" s="700"/>
      <c r="C1003" s="700"/>
      <c r="D1003" s="700"/>
      <c r="E1003" s="700"/>
      <c r="F1003" s="700"/>
      <c r="G1003" s="700"/>
      <c r="H1003" s="700"/>
      <c r="I1003" s="700"/>
      <c r="J1003" s="700"/>
      <c r="K1003" s="700"/>
      <c r="L1003" s="700"/>
      <c r="M1003" s="701"/>
    </row>
    <row r="1004" spans="1:13" ht="21">
      <c r="A1004" s="177"/>
      <c r="B1004" s="678" t="s">
        <v>672</v>
      </c>
      <c r="C1004" s="678"/>
      <c r="D1004" s="678"/>
      <c r="E1004" s="680"/>
      <c r="F1004" s="178" t="s">
        <v>673</v>
      </c>
      <c r="G1004" s="178"/>
      <c r="H1004" s="681" t="s">
        <v>674</v>
      </c>
      <c r="I1004" s="678"/>
      <c r="J1004" s="680"/>
      <c r="K1004" s="179" t="s">
        <v>675</v>
      </c>
      <c r="L1004" s="357"/>
      <c r="M1004" s="180"/>
    </row>
    <row r="1005" spans="1:13">
      <c r="A1005" s="677" t="s">
        <v>785</v>
      </c>
      <c r="B1005" s="678"/>
      <c r="C1005" s="678"/>
      <c r="D1005" s="678"/>
      <c r="E1005" s="678"/>
      <c r="F1005" s="678"/>
      <c r="G1005" s="678"/>
      <c r="H1005" s="678"/>
      <c r="I1005" s="678"/>
      <c r="J1005" s="678"/>
      <c r="K1005" s="678"/>
      <c r="L1005" s="678"/>
      <c r="M1005" s="679"/>
    </row>
    <row r="1006" spans="1:13">
      <c r="A1006" s="637" t="s">
        <v>677</v>
      </c>
      <c r="B1006" s="638"/>
      <c r="C1006" s="638"/>
      <c r="D1006" s="638"/>
      <c r="E1006" s="638"/>
      <c r="F1006" s="638"/>
      <c r="G1006" s="638"/>
      <c r="H1006" s="638"/>
      <c r="I1006" s="638"/>
      <c r="J1006" s="638"/>
      <c r="K1006" s="638"/>
      <c r="L1006" s="638"/>
      <c r="M1006" s="702"/>
    </row>
    <row r="1007" spans="1:13">
      <c r="A1007" s="682" t="s">
        <v>678</v>
      </c>
      <c r="B1007" s="684"/>
      <c r="C1007" s="697" t="s">
        <v>333</v>
      </c>
      <c r="D1007" s="690"/>
      <c r="E1007" s="690"/>
      <c r="F1007" s="690"/>
      <c r="G1007" s="698"/>
      <c r="H1007" s="345" t="s">
        <v>679</v>
      </c>
      <c r="I1007" s="181"/>
      <c r="J1007" s="697">
        <v>21</v>
      </c>
      <c r="K1007" s="690"/>
      <c r="L1007" s="690"/>
      <c r="M1007" s="691"/>
    </row>
    <row r="1008" spans="1:13">
      <c r="A1008" s="682" t="s">
        <v>680</v>
      </c>
      <c r="B1008" s="684"/>
      <c r="C1008" s="710" t="s">
        <v>242</v>
      </c>
      <c r="D1008" s="711"/>
      <c r="E1008" s="711"/>
      <c r="F1008" s="711"/>
      <c r="G1008" s="712"/>
      <c r="H1008" s="345" t="s">
        <v>681</v>
      </c>
      <c r="I1008" s="181"/>
      <c r="J1008" s="697">
        <v>1280</v>
      </c>
      <c r="K1008" s="690"/>
      <c r="L1008" s="690"/>
      <c r="M1008" s="691"/>
    </row>
    <row r="1009" spans="1:13">
      <c r="A1009" s="682" t="s">
        <v>682</v>
      </c>
      <c r="B1009" s="684"/>
      <c r="C1009" s="694">
        <v>41611</v>
      </c>
      <c r="D1009" s="695"/>
      <c r="E1009" s="695"/>
      <c r="F1009" s="695"/>
      <c r="G1009" s="696"/>
      <c r="H1009" s="345" t="s">
        <v>683</v>
      </c>
      <c r="I1009" s="181"/>
      <c r="J1009" s="697">
        <v>9797431637</v>
      </c>
      <c r="K1009" s="690"/>
      <c r="L1009" s="690"/>
      <c r="M1009" s="691"/>
    </row>
    <row r="1010" spans="1:13">
      <c r="A1010" s="682" t="s">
        <v>684</v>
      </c>
      <c r="B1010" s="684"/>
      <c r="C1010" s="697" t="s">
        <v>133</v>
      </c>
      <c r="D1010" s="690"/>
      <c r="E1010" s="690"/>
      <c r="F1010" s="690"/>
      <c r="G1010" s="691"/>
      <c r="H1010" s="637" t="s">
        <v>412</v>
      </c>
      <c r="I1010" s="639"/>
      <c r="J1010" s="697" t="s">
        <v>134</v>
      </c>
      <c r="K1010" s="690"/>
      <c r="L1010" s="690"/>
      <c r="M1010" s="691"/>
    </row>
    <row r="1011" spans="1:13">
      <c r="A1011" s="677" t="s">
        <v>685</v>
      </c>
      <c r="B1011" s="678"/>
      <c r="C1011" s="678"/>
      <c r="D1011" s="678"/>
      <c r="E1011" s="678"/>
      <c r="F1011" s="678"/>
      <c r="G1011" s="678"/>
      <c r="H1011" s="678"/>
      <c r="I1011" s="678"/>
      <c r="J1011" s="678"/>
      <c r="K1011" s="678"/>
      <c r="L1011" s="678"/>
      <c r="M1011" s="679"/>
    </row>
    <row r="1012" spans="1:13">
      <c r="A1012" s="692" t="s">
        <v>686</v>
      </c>
      <c r="B1012" s="681" t="s">
        <v>687</v>
      </c>
      <c r="C1012" s="678"/>
      <c r="D1012" s="678"/>
      <c r="E1012" s="678"/>
      <c r="F1012" s="678"/>
      <c r="G1012" s="680"/>
      <c r="H1012" s="681" t="s">
        <v>688</v>
      </c>
      <c r="I1012" s="678"/>
      <c r="J1012" s="678"/>
      <c r="K1012" s="678"/>
      <c r="L1012" s="678"/>
      <c r="M1012" s="679"/>
    </row>
    <row r="1013" spans="1:13" ht="30">
      <c r="A1013" s="693"/>
      <c r="B1013" s="105" t="s">
        <v>689</v>
      </c>
      <c r="C1013" s="105" t="s">
        <v>690</v>
      </c>
      <c r="D1013" s="105" t="s">
        <v>691</v>
      </c>
      <c r="E1013" s="105" t="s">
        <v>692</v>
      </c>
      <c r="F1013" s="105">
        <v>100</v>
      </c>
      <c r="G1013" s="104" t="s">
        <v>232</v>
      </c>
      <c r="H1013" s="105" t="s">
        <v>693</v>
      </c>
      <c r="I1013" s="105" t="s">
        <v>690</v>
      </c>
      <c r="J1013" s="105" t="s">
        <v>691</v>
      </c>
      <c r="K1013" s="105" t="s">
        <v>694</v>
      </c>
      <c r="L1013" s="105">
        <v>100</v>
      </c>
      <c r="M1013" s="182" t="s">
        <v>232</v>
      </c>
    </row>
    <row r="1014" spans="1:13">
      <c r="A1014" s="356" t="s">
        <v>256</v>
      </c>
      <c r="B1014" s="91">
        <v>4.25</v>
      </c>
      <c r="C1014" s="337">
        <v>4</v>
      </c>
      <c r="D1014" s="337">
        <v>4</v>
      </c>
      <c r="E1014" s="91">
        <v>29.5</v>
      </c>
      <c r="F1014" s="89">
        <f t="shared" ref="F1014" si="112">SUM(A1014:E1014)</f>
        <v>41.75</v>
      </c>
      <c r="G1014" s="248" t="str">
        <f t="shared" ref="G1014:G1018" si="113">IF(F1014&gt;=91,"A1",IF(F1014&gt;=81,"A2",IF(F1014&gt;=71,"B1",IF(F1014&gt;=61,"B2",IF(F1014&gt;=51,"C1",IF(F1014&gt;=41,"C2",IF(F1014&gt;=33,"D","E")))))))</f>
        <v>C2</v>
      </c>
      <c r="H1014" s="204">
        <v>7.25</v>
      </c>
      <c r="I1014" s="204">
        <v>5</v>
      </c>
      <c r="J1014" s="204">
        <v>4</v>
      </c>
      <c r="K1014" s="206">
        <v>39</v>
      </c>
      <c r="L1014" s="206">
        <f t="shared" ref="L1014" si="114">SUM(H1014:K1014)</f>
        <v>55.25</v>
      </c>
      <c r="M1014" s="205" t="str">
        <f t="shared" ref="M1014:M1018" si="115">IF(L1014&gt;=91,"A1",IF(L1014&gt;=81,"A2",IF(L1014&gt;=71,"B1",IF(L1014&gt;=61,"B2",IF(L1014&gt;=51,"C1",IF(L1014&gt;=41,"C2",IF(L1014&gt;=33,"D","E")))))))</f>
        <v>C1</v>
      </c>
    </row>
    <row r="1015" spans="1:13" ht="15.75">
      <c r="A1015" s="356" t="s">
        <v>258</v>
      </c>
      <c r="B1015" s="207">
        <v>6.5</v>
      </c>
      <c r="C1015" s="204">
        <v>4</v>
      </c>
      <c r="D1015" s="204">
        <v>4</v>
      </c>
      <c r="E1015" s="204">
        <v>62.5</v>
      </c>
      <c r="F1015" s="208">
        <v>77</v>
      </c>
      <c r="G1015" s="208" t="str">
        <f t="shared" si="113"/>
        <v>B1</v>
      </c>
      <c r="H1015" s="204">
        <v>6.75</v>
      </c>
      <c r="I1015" s="204">
        <v>5</v>
      </c>
      <c r="J1015" s="204">
        <v>4</v>
      </c>
      <c r="K1015" s="19">
        <v>56</v>
      </c>
      <c r="L1015" s="210">
        <f t="shared" ref="L1015:L1018" si="116">SUM(H1015:K1015)</f>
        <v>71.75</v>
      </c>
      <c r="M1015" s="226" t="str">
        <f t="shared" si="115"/>
        <v>B1</v>
      </c>
    </row>
    <row r="1016" spans="1:13">
      <c r="A1016" s="356" t="s">
        <v>695</v>
      </c>
      <c r="B1016" s="204">
        <v>5.25</v>
      </c>
      <c r="C1016" s="204">
        <v>4</v>
      </c>
      <c r="D1016" s="204">
        <v>4</v>
      </c>
      <c r="E1016" s="204">
        <v>37</v>
      </c>
      <c r="F1016" s="208">
        <v>50.25</v>
      </c>
      <c r="G1016" s="208" t="str">
        <f t="shared" si="113"/>
        <v>C2</v>
      </c>
      <c r="H1016" s="204">
        <v>7.75</v>
      </c>
      <c r="I1016" s="204">
        <v>5</v>
      </c>
      <c r="J1016" s="204">
        <v>4</v>
      </c>
      <c r="K1016" s="19">
        <v>50</v>
      </c>
      <c r="L1016" s="210">
        <f t="shared" si="116"/>
        <v>66.75</v>
      </c>
      <c r="M1016" s="209" t="str">
        <f t="shared" si="115"/>
        <v>B2</v>
      </c>
    </row>
    <row r="1017" spans="1:13" ht="15.75">
      <c r="A1017" s="356" t="s">
        <v>260</v>
      </c>
      <c r="B1017" s="204">
        <v>5.75</v>
      </c>
      <c r="C1017" s="204">
        <v>4.5</v>
      </c>
      <c r="D1017" s="204">
        <v>4</v>
      </c>
      <c r="E1017" s="204">
        <v>32.5</v>
      </c>
      <c r="F1017" s="208">
        <v>46.75</v>
      </c>
      <c r="G1017" s="208" t="str">
        <f t="shared" si="113"/>
        <v>C2</v>
      </c>
      <c r="H1017" s="211">
        <v>7.5</v>
      </c>
      <c r="I1017" s="213">
        <v>5</v>
      </c>
      <c r="J1017" s="215">
        <v>4</v>
      </c>
      <c r="K1017" s="19">
        <v>49.5</v>
      </c>
      <c r="L1017" s="210">
        <f t="shared" si="116"/>
        <v>66</v>
      </c>
      <c r="M1017" s="240" t="str">
        <f t="shared" si="115"/>
        <v>B2</v>
      </c>
    </row>
    <row r="1018" spans="1:13" ht="15.75">
      <c r="A1018" s="356" t="s">
        <v>416</v>
      </c>
      <c r="B1018" s="204">
        <v>5.25</v>
      </c>
      <c r="C1018" s="204">
        <v>5</v>
      </c>
      <c r="D1018" s="204">
        <v>4.5</v>
      </c>
      <c r="E1018" s="204">
        <v>27</v>
      </c>
      <c r="F1018" s="208">
        <v>41.75</v>
      </c>
      <c r="G1018" s="208" t="str">
        <f t="shared" si="113"/>
        <v>C2</v>
      </c>
      <c r="H1018" s="211">
        <v>8.25</v>
      </c>
      <c r="I1018" s="204">
        <v>4.5</v>
      </c>
      <c r="J1018" s="204">
        <v>5</v>
      </c>
      <c r="K1018" s="19">
        <v>55</v>
      </c>
      <c r="L1018" s="210">
        <f t="shared" si="116"/>
        <v>72.75</v>
      </c>
      <c r="M1018" s="209" t="str">
        <f t="shared" si="115"/>
        <v>B1</v>
      </c>
    </row>
    <row r="1019" spans="1:13" ht="15.75">
      <c r="A1019" s="356" t="s">
        <v>643</v>
      </c>
      <c r="B1019" s="337"/>
      <c r="C1019" s="337"/>
      <c r="D1019" s="337"/>
      <c r="E1019" s="173"/>
      <c r="F1019" s="18">
        <v>39.5</v>
      </c>
      <c r="G1019" s="337"/>
      <c r="H1019" s="337"/>
      <c r="I1019" s="337"/>
      <c r="J1019" s="337"/>
      <c r="K1019" s="337">
        <v>38</v>
      </c>
      <c r="L1019" s="337"/>
      <c r="M1019" s="346"/>
    </row>
    <row r="1020" spans="1:13">
      <c r="A1020" s="356" t="s">
        <v>661</v>
      </c>
      <c r="B1020" s="337"/>
      <c r="C1020" s="337"/>
      <c r="D1020" s="337"/>
      <c r="E1020" s="29"/>
      <c r="F1020" s="337">
        <v>27</v>
      </c>
      <c r="G1020" s="337"/>
      <c r="H1020" s="337"/>
      <c r="I1020" s="337"/>
      <c r="J1020" s="337"/>
      <c r="K1020" s="29">
        <v>38</v>
      </c>
      <c r="L1020" s="337"/>
      <c r="M1020" s="346"/>
    </row>
    <row r="1021" spans="1:13">
      <c r="A1021" s="356" t="s">
        <v>696</v>
      </c>
      <c r="B1021" s="337"/>
      <c r="C1021" s="337"/>
      <c r="D1021" s="337"/>
      <c r="E1021" s="337"/>
      <c r="F1021" s="337">
        <v>25.5</v>
      </c>
      <c r="G1021" s="337"/>
      <c r="H1021" s="337"/>
      <c r="I1021" s="337"/>
      <c r="J1021" s="337"/>
      <c r="K1021" s="337">
        <v>37.5</v>
      </c>
      <c r="L1021" s="337"/>
      <c r="M1021" s="346"/>
    </row>
    <row r="1022" spans="1:13" ht="26.25">
      <c r="A1022" s="357" t="s">
        <v>697</v>
      </c>
      <c r="B1022" s="357"/>
      <c r="C1022" s="358" t="s">
        <v>698</v>
      </c>
      <c r="D1022" s="186">
        <f>(F1014+F1015+F1016+F1017+F1018)</f>
        <v>257.5</v>
      </c>
      <c r="E1022" s="186"/>
      <c r="F1022" s="358" t="s">
        <v>699</v>
      </c>
      <c r="G1022" s="186">
        <f>(D1022/500)*100</f>
        <v>51.5</v>
      </c>
      <c r="H1022" s="186"/>
      <c r="I1022" s="187"/>
      <c r="J1022" s="685" t="s">
        <v>700</v>
      </c>
      <c r="K1022" s="686"/>
      <c r="L1022" s="640" t="str">
        <f>IF(G1022&gt;=91,"A1",IF(G1022&gt;=81,"A2",IF(G1022&gt;=71,"B1",IF(G1022&gt;=61,"B2",IF(G1022&gt;=51,"C1",IF(G1022&gt;=41,"C2",IF(G1022&gt;=33,"D","E")))))))</f>
        <v>C1</v>
      </c>
      <c r="M1022" s="676" t="str">
        <f t="shared" ref="M1022:M1024" si="117">IF(K1022&gt;=91,"A1",IF(K1022&gt;=81,"A2",IF(K1022&gt;=71,"B1",IF(K1022&gt;=61,"B2",IF(K1022&gt;=51,"C1",IF(K1022&gt;=41,"C2",IF(K1022&gt;=33,"D","E")))))))</f>
        <v>E</v>
      </c>
    </row>
    <row r="1023" spans="1:13" ht="26.25">
      <c r="A1023" s="188" t="s">
        <v>701</v>
      </c>
      <c r="B1023" s="357"/>
      <c r="C1023" s="358" t="s">
        <v>702</v>
      </c>
      <c r="D1023" s="186">
        <f>(L1014+L1015+L1016+L1017+L1018)</f>
        <v>332.5</v>
      </c>
      <c r="E1023" s="186"/>
      <c r="F1023" s="358" t="s">
        <v>703</v>
      </c>
      <c r="G1023" s="189">
        <f>D1023/500*100</f>
        <v>66.5</v>
      </c>
      <c r="H1023" s="189"/>
      <c r="I1023" s="190"/>
      <c r="J1023" s="685" t="s">
        <v>704</v>
      </c>
      <c r="K1023" s="686"/>
      <c r="L1023" s="640" t="str">
        <f>IF(G1023&gt;=91,"A1",IF(G1023&gt;=81,"A2",IF(G1023&gt;=71,"B1",IF(G1023&gt;=61,"B2",IF(G1023&gt;=51,"C1",IF(G1023&gt;=41,"C2",IF(G1023&gt;=33,"D","E")))))))</f>
        <v>B2</v>
      </c>
      <c r="M1023" s="676" t="str">
        <f t="shared" si="117"/>
        <v>E</v>
      </c>
    </row>
    <row r="1024" spans="1:13">
      <c r="A1024" s="359" t="s">
        <v>705</v>
      </c>
      <c r="B1024" s="359"/>
      <c r="C1024" s="359">
        <f>(D1022+D1023)</f>
        <v>590</v>
      </c>
      <c r="D1024" s="687"/>
      <c r="E1024" s="688"/>
      <c r="F1024" s="359" t="s">
        <v>706</v>
      </c>
      <c r="G1024" s="359"/>
      <c r="H1024" s="359"/>
      <c r="I1024" s="359">
        <f>(C1024/1000)*100</f>
        <v>59</v>
      </c>
      <c r="J1024" s="359" t="s">
        <v>707</v>
      </c>
      <c r="K1024" s="359"/>
      <c r="L1024" s="687" t="str">
        <f>IF(I1024&gt;=91,"A1",IF(I1024&gt;=81,"A2",IF(I1024&gt;=71,"B1",IF(I1024&gt;=61,"B2",IF(I1024&gt;=51,"C1",IF(I1024&gt;=41,"C2",IF(I1024&gt;=33,"D","E")))))))</f>
        <v>C1</v>
      </c>
      <c r="M1024" s="688" t="str">
        <f t="shared" si="117"/>
        <v>E</v>
      </c>
    </row>
    <row r="1025" spans="1:13">
      <c r="A1025" s="689" t="s">
        <v>423</v>
      </c>
      <c r="B1025" s="690"/>
      <c r="C1025" s="690"/>
      <c r="D1025" s="690"/>
      <c r="E1025" s="690"/>
      <c r="F1025" s="690"/>
      <c r="G1025" s="690"/>
      <c r="H1025" s="690"/>
      <c r="I1025" s="690"/>
      <c r="J1025" s="690"/>
      <c r="K1025" s="690"/>
      <c r="L1025" s="690"/>
      <c r="M1025" s="691"/>
    </row>
    <row r="1026" spans="1:13">
      <c r="A1026" s="677" t="s">
        <v>424</v>
      </c>
      <c r="B1026" s="678"/>
      <c r="C1026" s="678"/>
      <c r="D1026" s="678"/>
      <c r="E1026" s="678"/>
      <c r="F1026" s="678"/>
      <c r="G1026" s="678"/>
      <c r="H1026" s="678"/>
      <c r="I1026" s="678"/>
      <c r="J1026" s="678"/>
      <c r="K1026" s="678"/>
      <c r="L1026" s="678"/>
      <c r="M1026" s="679"/>
    </row>
    <row r="1027" spans="1:13">
      <c r="A1027" s="677" t="s">
        <v>425</v>
      </c>
      <c r="B1027" s="678"/>
      <c r="C1027" s="678"/>
      <c r="D1027" s="678"/>
      <c r="E1027" s="680"/>
      <c r="F1027" s="681" t="s">
        <v>426</v>
      </c>
      <c r="G1027" s="678"/>
      <c r="H1027" s="678"/>
      <c r="I1027" s="678"/>
      <c r="J1027" s="680"/>
      <c r="K1027" s="681" t="s">
        <v>708</v>
      </c>
      <c r="L1027" s="678"/>
      <c r="M1027" s="679"/>
    </row>
    <row r="1028" spans="1:13">
      <c r="A1028" s="637" t="s">
        <v>767</v>
      </c>
      <c r="B1028" s="638"/>
      <c r="C1028" s="638"/>
      <c r="D1028" s="638"/>
      <c r="E1028" s="639"/>
      <c r="F1028" s="640" t="s">
        <v>433</v>
      </c>
      <c r="G1028" s="641"/>
      <c r="H1028" s="641"/>
      <c r="I1028" s="641"/>
      <c r="J1028" s="676"/>
      <c r="K1028" s="640" t="s">
        <v>433</v>
      </c>
      <c r="L1028" s="641"/>
      <c r="M1028" s="642"/>
    </row>
    <row r="1029" spans="1:13">
      <c r="A1029" s="677" t="s">
        <v>429</v>
      </c>
      <c r="B1029" s="678"/>
      <c r="C1029" s="678"/>
      <c r="D1029" s="678"/>
      <c r="E1029" s="678"/>
      <c r="F1029" s="678"/>
      <c r="G1029" s="678"/>
      <c r="H1029" s="678"/>
      <c r="I1029" s="678"/>
      <c r="J1029" s="678"/>
      <c r="K1029" s="678"/>
      <c r="L1029" s="678"/>
      <c r="M1029" s="679"/>
    </row>
    <row r="1030" spans="1:13">
      <c r="A1030" s="677" t="s">
        <v>425</v>
      </c>
      <c r="B1030" s="678"/>
      <c r="C1030" s="678"/>
      <c r="D1030" s="678"/>
      <c r="E1030" s="680"/>
      <c r="F1030" s="681" t="s">
        <v>426</v>
      </c>
      <c r="G1030" s="678"/>
      <c r="H1030" s="678"/>
      <c r="I1030" s="678"/>
      <c r="J1030" s="680"/>
      <c r="K1030" s="681" t="s">
        <v>708</v>
      </c>
      <c r="L1030" s="678"/>
      <c r="M1030" s="679"/>
    </row>
    <row r="1031" spans="1:13">
      <c r="A1031" s="682" t="s">
        <v>430</v>
      </c>
      <c r="B1031" s="683"/>
      <c r="C1031" s="683"/>
      <c r="D1031" s="683"/>
      <c r="E1031" s="684"/>
      <c r="F1031" s="681" t="s">
        <v>433</v>
      </c>
      <c r="G1031" s="678"/>
      <c r="H1031" s="678"/>
      <c r="I1031" s="678"/>
      <c r="J1031" s="680"/>
      <c r="K1031" s="681" t="s">
        <v>433</v>
      </c>
      <c r="L1031" s="678"/>
      <c r="M1031" s="679"/>
    </row>
    <row r="1032" spans="1:13">
      <c r="A1032" s="682" t="s">
        <v>431</v>
      </c>
      <c r="B1032" s="683"/>
      <c r="C1032" s="683"/>
      <c r="D1032" s="683"/>
      <c r="E1032" s="684"/>
      <c r="F1032" s="707" t="s">
        <v>433</v>
      </c>
      <c r="G1032" s="708"/>
      <c r="H1032" s="708"/>
      <c r="I1032" s="708"/>
      <c r="J1032" s="709"/>
      <c r="K1032" s="640" t="s">
        <v>433</v>
      </c>
      <c r="L1032" s="641"/>
      <c r="M1032" s="642"/>
    </row>
    <row r="1033" spans="1:13">
      <c r="A1033" s="637" t="s">
        <v>432</v>
      </c>
      <c r="B1033" s="638"/>
      <c r="C1033" s="638"/>
      <c r="D1033" s="638"/>
      <c r="E1033" s="639"/>
      <c r="F1033" s="707" t="s">
        <v>433</v>
      </c>
      <c r="G1033" s="708"/>
      <c r="H1033" s="708"/>
      <c r="I1033" s="708"/>
      <c r="J1033" s="709"/>
      <c r="K1033" s="640" t="s">
        <v>428</v>
      </c>
      <c r="L1033" s="641"/>
      <c r="M1033" s="642"/>
    </row>
    <row r="1034" spans="1:13">
      <c r="A1034" s="637" t="s">
        <v>434</v>
      </c>
      <c r="B1034" s="638"/>
      <c r="C1034" s="638"/>
      <c r="D1034" s="638"/>
      <c r="E1034" s="639"/>
      <c r="F1034" s="707" t="s">
        <v>433</v>
      </c>
      <c r="G1034" s="708"/>
      <c r="H1034" s="708"/>
      <c r="I1034" s="708"/>
      <c r="J1034" s="709"/>
      <c r="K1034" s="640" t="s">
        <v>433</v>
      </c>
      <c r="L1034" s="641"/>
      <c r="M1034" s="642"/>
    </row>
    <row r="1035" spans="1:13">
      <c r="A1035" s="677" t="s">
        <v>435</v>
      </c>
      <c r="B1035" s="678"/>
      <c r="C1035" s="678"/>
      <c r="D1035" s="678"/>
      <c r="E1035" s="678"/>
      <c r="F1035" s="678"/>
      <c r="G1035" s="678"/>
      <c r="H1035" s="678"/>
      <c r="I1035" s="678"/>
      <c r="J1035" s="678"/>
      <c r="K1035" s="678"/>
      <c r="L1035" s="678"/>
      <c r="M1035" s="679"/>
    </row>
    <row r="1036" spans="1:13">
      <c r="A1036" s="677" t="s">
        <v>425</v>
      </c>
      <c r="B1036" s="678"/>
      <c r="C1036" s="678"/>
      <c r="D1036" s="678"/>
      <c r="E1036" s="680"/>
      <c r="F1036" s="681" t="s">
        <v>426</v>
      </c>
      <c r="G1036" s="678"/>
      <c r="H1036" s="678"/>
      <c r="I1036" s="678"/>
      <c r="J1036" s="680"/>
      <c r="K1036" s="681" t="s">
        <v>708</v>
      </c>
      <c r="L1036" s="678"/>
      <c r="M1036" s="679"/>
    </row>
    <row r="1037" spans="1:13">
      <c r="A1037" s="637" t="s">
        <v>401</v>
      </c>
      <c r="B1037" s="638"/>
      <c r="C1037" s="638"/>
      <c r="D1037" s="638"/>
      <c r="E1037" s="638"/>
      <c r="F1037" s="639"/>
      <c r="G1037" s="640"/>
      <c r="H1037" s="641"/>
      <c r="I1037" s="641"/>
      <c r="J1037" s="641"/>
      <c r="K1037" s="641"/>
      <c r="L1037" s="641"/>
      <c r="M1037" s="642"/>
    </row>
    <row r="1038" spans="1:13">
      <c r="A1038" s="356" t="s">
        <v>709</v>
      </c>
      <c r="B1038" s="640"/>
      <c r="C1038" s="641"/>
      <c r="D1038" s="641"/>
      <c r="E1038" s="641"/>
      <c r="F1038" s="641"/>
      <c r="G1038" s="641"/>
      <c r="H1038" s="641"/>
      <c r="I1038" s="641"/>
      <c r="J1038" s="641"/>
      <c r="K1038" s="641"/>
      <c r="L1038" s="641"/>
      <c r="M1038" s="642"/>
    </row>
    <row r="1039" spans="1:13">
      <c r="A1039" s="356" t="s">
        <v>436</v>
      </c>
      <c r="B1039" s="640"/>
      <c r="C1039" s="641"/>
      <c r="D1039" s="641"/>
      <c r="E1039" s="641"/>
      <c r="F1039" s="641"/>
      <c r="G1039" s="641"/>
      <c r="H1039" s="641"/>
      <c r="I1039" s="641"/>
      <c r="J1039" s="641"/>
      <c r="K1039" s="641"/>
      <c r="L1039" s="641"/>
      <c r="M1039" s="642"/>
    </row>
    <row r="1040" spans="1:13">
      <c r="A1040" s="643" t="s">
        <v>710</v>
      </c>
      <c r="B1040" s="644"/>
      <c r="C1040" s="645"/>
      <c r="D1040" s="652"/>
      <c r="E1040" s="653"/>
      <c r="F1040" s="653"/>
      <c r="G1040" s="653"/>
      <c r="H1040" s="653"/>
      <c r="I1040" s="654"/>
      <c r="J1040" s="661" t="s">
        <v>711</v>
      </c>
      <c r="K1040" s="644"/>
      <c r="L1040" s="644"/>
      <c r="M1040" s="662"/>
    </row>
    <row r="1041" spans="1:13">
      <c r="A1041" s="646"/>
      <c r="B1041" s="647"/>
      <c r="C1041" s="648"/>
      <c r="D1041" s="655"/>
      <c r="E1041" s="656"/>
      <c r="F1041" s="656"/>
      <c r="G1041" s="656"/>
      <c r="H1041" s="656"/>
      <c r="I1041" s="657"/>
      <c r="J1041" s="663"/>
      <c r="K1041" s="647"/>
      <c r="L1041" s="647"/>
      <c r="M1041" s="664"/>
    </row>
    <row r="1042" spans="1:13">
      <c r="A1042" s="646"/>
      <c r="B1042" s="647"/>
      <c r="C1042" s="648"/>
      <c r="D1042" s="655"/>
      <c r="E1042" s="656"/>
      <c r="F1042" s="656"/>
      <c r="G1042" s="656"/>
      <c r="H1042" s="656"/>
      <c r="I1042" s="657"/>
      <c r="J1042" s="663"/>
      <c r="K1042" s="647"/>
      <c r="L1042" s="647"/>
      <c r="M1042" s="664"/>
    </row>
    <row r="1043" spans="1:13">
      <c r="A1043" s="649"/>
      <c r="B1043" s="650"/>
      <c r="C1043" s="651"/>
      <c r="D1043" s="658"/>
      <c r="E1043" s="659"/>
      <c r="F1043" s="659"/>
      <c r="G1043" s="659"/>
      <c r="H1043" s="659"/>
      <c r="I1043" s="660"/>
      <c r="J1043" s="665"/>
      <c r="K1043" s="650"/>
      <c r="L1043" s="650"/>
      <c r="M1043" s="666"/>
    </row>
    <row r="1044" spans="1:13">
      <c r="A1044" s="671" t="s">
        <v>437</v>
      </c>
      <c r="B1044" s="672"/>
      <c r="C1044" s="672"/>
      <c r="D1044" s="672"/>
      <c r="E1044" s="672"/>
      <c r="F1044" s="672"/>
      <c r="G1044" s="673"/>
      <c r="H1044" s="674" t="s">
        <v>438</v>
      </c>
      <c r="I1044" s="672"/>
      <c r="J1044" s="672"/>
      <c r="K1044" s="672"/>
      <c r="L1044" s="672"/>
      <c r="M1044" s="675"/>
    </row>
    <row r="1045" spans="1:13">
      <c r="A1045" s="341" t="s">
        <v>439</v>
      </c>
      <c r="B1045" s="674" t="s">
        <v>254</v>
      </c>
      <c r="C1045" s="673"/>
      <c r="D1045" s="193" t="s">
        <v>439</v>
      </c>
      <c r="E1045" s="338"/>
      <c r="F1045" s="674" t="s">
        <v>254</v>
      </c>
      <c r="G1045" s="673"/>
      <c r="H1045" s="195"/>
      <c r="I1045" s="195"/>
      <c r="J1045" s="196" t="s">
        <v>440</v>
      </c>
      <c r="K1045" s="195"/>
      <c r="L1045" s="196" t="s">
        <v>254</v>
      </c>
      <c r="M1045" s="197"/>
    </row>
    <row r="1046" spans="1:13">
      <c r="A1046" s="198" t="s">
        <v>441</v>
      </c>
      <c r="B1046" s="669" t="s">
        <v>442</v>
      </c>
      <c r="C1046" s="670"/>
      <c r="D1046" s="669" t="s">
        <v>443</v>
      </c>
      <c r="E1046" s="670"/>
      <c r="F1046" s="669" t="s">
        <v>444</v>
      </c>
      <c r="G1046" s="670"/>
      <c r="H1046" s="195"/>
      <c r="I1046" s="195"/>
      <c r="J1046" s="669">
        <v>3</v>
      </c>
      <c r="K1046" s="670"/>
      <c r="L1046" s="338" t="s">
        <v>433</v>
      </c>
      <c r="M1046" s="197"/>
    </row>
    <row r="1047" spans="1:13">
      <c r="A1047" s="198" t="s">
        <v>445</v>
      </c>
      <c r="B1047" s="669" t="s">
        <v>446</v>
      </c>
      <c r="C1047" s="670"/>
      <c r="D1047" s="669" t="s">
        <v>447</v>
      </c>
      <c r="E1047" s="670"/>
      <c r="F1047" s="669" t="s">
        <v>448</v>
      </c>
      <c r="G1047" s="670"/>
      <c r="H1047" s="195"/>
      <c r="I1047" s="195"/>
      <c r="J1047" s="669">
        <v>2</v>
      </c>
      <c r="K1047" s="670"/>
      <c r="L1047" s="338" t="s">
        <v>428</v>
      </c>
      <c r="M1047" s="197"/>
    </row>
    <row r="1048" spans="1:13">
      <c r="A1048" s="198" t="s">
        <v>449</v>
      </c>
      <c r="B1048" s="669" t="s">
        <v>450</v>
      </c>
      <c r="C1048" s="670"/>
      <c r="D1048" s="669" t="s">
        <v>451</v>
      </c>
      <c r="E1048" s="670"/>
      <c r="F1048" s="669" t="s">
        <v>452</v>
      </c>
      <c r="G1048" s="670"/>
      <c r="H1048" s="195"/>
      <c r="I1048" s="195"/>
      <c r="J1048" s="669">
        <v>1</v>
      </c>
      <c r="K1048" s="670"/>
      <c r="L1048" s="338" t="s">
        <v>453</v>
      </c>
      <c r="M1048" s="197"/>
    </row>
    <row r="1049" spans="1:13" ht="15.75" thickBot="1">
      <c r="A1049" s="199" t="s">
        <v>454</v>
      </c>
      <c r="B1049" s="667" t="s">
        <v>455</v>
      </c>
      <c r="C1049" s="668"/>
      <c r="D1049" s="667" t="s">
        <v>456</v>
      </c>
      <c r="E1049" s="668"/>
      <c r="F1049" s="667" t="s">
        <v>457</v>
      </c>
      <c r="G1049" s="668"/>
      <c r="H1049" s="200"/>
      <c r="I1049" s="200"/>
      <c r="J1049" s="200"/>
      <c r="K1049" s="200"/>
      <c r="L1049" s="200"/>
      <c r="M1049" s="201"/>
    </row>
    <row r="1051" spans="1:13" ht="15.75" thickBot="1"/>
    <row r="1052" spans="1:13" ht="15.75">
      <c r="A1052" s="176"/>
      <c r="B1052" s="703" t="s">
        <v>669</v>
      </c>
      <c r="C1052" s="703"/>
      <c r="D1052" s="703"/>
      <c r="E1052" s="703"/>
      <c r="F1052" s="703"/>
      <c r="G1052" s="703"/>
      <c r="H1052" s="703"/>
      <c r="I1052" s="704"/>
      <c r="J1052" s="705" t="s">
        <v>670</v>
      </c>
      <c r="K1052" s="703"/>
      <c r="L1052" s="703"/>
      <c r="M1052" s="706"/>
    </row>
    <row r="1053" spans="1:13" ht="21">
      <c r="A1053" s="699" t="s">
        <v>671</v>
      </c>
      <c r="B1053" s="700"/>
      <c r="C1053" s="700"/>
      <c r="D1053" s="700"/>
      <c r="E1053" s="700"/>
      <c r="F1053" s="700"/>
      <c r="G1053" s="700"/>
      <c r="H1053" s="700"/>
      <c r="I1053" s="700"/>
      <c r="J1053" s="700"/>
      <c r="K1053" s="700"/>
      <c r="L1053" s="700"/>
      <c r="M1053" s="701"/>
    </row>
    <row r="1054" spans="1:13" ht="21">
      <c r="A1054" s="177"/>
      <c r="B1054" s="678" t="s">
        <v>672</v>
      </c>
      <c r="C1054" s="678"/>
      <c r="D1054" s="678"/>
      <c r="E1054" s="680"/>
      <c r="F1054" s="178" t="s">
        <v>673</v>
      </c>
      <c r="G1054" s="178"/>
      <c r="H1054" s="681" t="s">
        <v>674</v>
      </c>
      <c r="I1054" s="678"/>
      <c r="J1054" s="680"/>
      <c r="K1054" s="179" t="s">
        <v>675</v>
      </c>
      <c r="L1054" s="357"/>
      <c r="M1054" s="180"/>
    </row>
    <row r="1055" spans="1:13">
      <c r="A1055" s="677" t="s">
        <v>785</v>
      </c>
      <c r="B1055" s="678"/>
      <c r="C1055" s="678"/>
      <c r="D1055" s="678"/>
      <c r="E1055" s="678"/>
      <c r="F1055" s="678"/>
      <c r="G1055" s="678"/>
      <c r="H1055" s="678"/>
      <c r="I1055" s="678"/>
      <c r="J1055" s="678"/>
      <c r="K1055" s="678"/>
      <c r="L1055" s="678"/>
      <c r="M1055" s="679"/>
    </row>
    <row r="1056" spans="1:13">
      <c r="A1056" s="637" t="s">
        <v>677</v>
      </c>
      <c r="B1056" s="638"/>
      <c r="C1056" s="638"/>
      <c r="D1056" s="638"/>
      <c r="E1056" s="638"/>
      <c r="F1056" s="638"/>
      <c r="G1056" s="638"/>
      <c r="H1056" s="638"/>
      <c r="I1056" s="638"/>
      <c r="J1056" s="638"/>
      <c r="K1056" s="638"/>
      <c r="L1056" s="638"/>
      <c r="M1056" s="702"/>
    </row>
    <row r="1057" spans="1:13">
      <c r="A1057" s="682" t="s">
        <v>678</v>
      </c>
      <c r="B1057" s="684"/>
      <c r="C1057" s="697" t="s">
        <v>743</v>
      </c>
      <c r="D1057" s="690"/>
      <c r="E1057" s="690"/>
      <c r="F1057" s="690"/>
      <c r="G1057" s="698"/>
      <c r="H1057" s="345" t="s">
        <v>679</v>
      </c>
      <c r="I1057" s="181"/>
      <c r="J1057" s="697">
        <v>22</v>
      </c>
      <c r="K1057" s="690"/>
      <c r="L1057" s="690"/>
      <c r="M1057" s="691"/>
    </row>
    <row r="1058" spans="1:13">
      <c r="A1058" s="682" t="s">
        <v>680</v>
      </c>
      <c r="B1058" s="684"/>
      <c r="C1058" s="710" t="s">
        <v>242</v>
      </c>
      <c r="D1058" s="711"/>
      <c r="E1058" s="711"/>
      <c r="F1058" s="711"/>
      <c r="G1058" s="712"/>
      <c r="H1058" s="345" t="s">
        <v>681</v>
      </c>
      <c r="I1058" s="181"/>
      <c r="J1058" s="697">
        <v>1300</v>
      </c>
      <c r="K1058" s="690"/>
      <c r="L1058" s="690"/>
      <c r="M1058" s="691"/>
    </row>
    <row r="1059" spans="1:13">
      <c r="A1059" s="682" t="s">
        <v>682</v>
      </c>
      <c r="B1059" s="684"/>
      <c r="C1059" s="694">
        <v>41446</v>
      </c>
      <c r="D1059" s="695"/>
      <c r="E1059" s="695"/>
      <c r="F1059" s="695"/>
      <c r="G1059" s="696"/>
      <c r="H1059" s="345" t="s">
        <v>683</v>
      </c>
      <c r="I1059" s="181"/>
      <c r="J1059" s="697">
        <v>9419210658</v>
      </c>
      <c r="K1059" s="690"/>
      <c r="L1059" s="690"/>
      <c r="M1059" s="691"/>
    </row>
    <row r="1060" spans="1:13">
      <c r="A1060" s="682" t="s">
        <v>684</v>
      </c>
      <c r="B1060" s="684"/>
      <c r="C1060" s="697" t="s">
        <v>139</v>
      </c>
      <c r="D1060" s="690"/>
      <c r="E1060" s="690"/>
      <c r="F1060" s="690"/>
      <c r="G1060" s="691"/>
      <c r="H1060" s="637" t="s">
        <v>412</v>
      </c>
      <c r="I1060" s="639"/>
      <c r="J1060" s="697" t="s">
        <v>141</v>
      </c>
      <c r="K1060" s="690"/>
      <c r="L1060" s="690"/>
      <c r="M1060" s="691"/>
    </row>
    <row r="1061" spans="1:13">
      <c r="A1061" s="677" t="s">
        <v>685</v>
      </c>
      <c r="B1061" s="678"/>
      <c r="C1061" s="678"/>
      <c r="D1061" s="678"/>
      <c r="E1061" s="678"/>
      <c r="F1061" s="678"/>
      <c r="G1061" s="678"/>
      <c r="H1061" s="678"/>
      <c r="I1061" s="678"/>
      <c r="J1061" s="678"/>
      <c r="K1061" s="678"/>
      <c r="L1061" s="678"/>
      <c r="M1061" s="679"/>
    </row>
    <row r="1062" spans="1:13">
      <c r="A1062" s="692" t="s">
        <v>686</v>
      </c>
      <c r="B1062" s="681" t="s">
        <v>687</v>
      </c>
      <c r="C1062" s="678"/>
      <c r="D1062" s="678"/>
      <c r="E1062" s="678"/>
      <c r="F1062" s="678"/>
      <c r="G1062" s="680"/>
      <c r="H1062" s="681" t="s">
        <v>688</v>
      </c>
      <c r="I1062" s="678"/>
      <c r="J1062" s="678"/>
      <c r="K1062" s="678"/>
      <c r="L1062" s="678"/>
      <c r="M1062" s="679"/>
    </row>
    <row r="1063" spans="1:13" ht="30">
      <c r="A1063" s="693"/>
      <c r="B1063" s="105" t="s">
        <v>689</v>
      </c>
      <c r="C1063" s="105" t="s">
        <v>690</v>
      </c>
      <c r="D1063" s="105" t="s">
        <v>691</v>
      </c>
      <c r="E1063" s="105" t="s">
        <v>692</v>
      </c>
      <c r="F1063" s="105">
        <v>100</v>
      </c>
      <c r="G1063" s="104" t="s">
        <v>232</v>
      </c>
      <c r="H1063" s="105" t="s">
        <v>693</v>
      </c>
      <c r="I1063" s="105" t="s">
        <v>690</v>
      </c>
      <c r="J1063" s="105" t="s">
        <v>691</v>
      </c>
      <c r="K1063" s="105" t="s">
        <v>694</v>
      </c>
      <c r="L1063" s="105">
        <v>100</v>
      </c>
      <c r="M1063" s="182" t="s">
        <v>232</v>
      </c>
    </row>
    <row r="1064" spans="1:13">
      <c r="A1064" s="356" t="s">
        <v>256</v>
      </c>
      <c r="B1064" s="91">
        <v>8</v>
      </c>
      <c r="C1064" s="337">
        <v>5</v>
      </c>
      <c r="D1064" s="337">
        <v>5</v>
      </c>
      <c r="E1064" s="91">
        <v>58.5</v>
      </c>
      <c r="F1064" s="89">
        <f t="shared" ref="F1064" si="118">SUM(A1064:E1064)</f>
        <v>76.5</v>
      </c>
      <c r="G1064" s="89" t="str">
        <f t="shared" ref="G1064:G1068" si="119">IF(F1064&gt;=91,"A1",IF(F1064&gt;=81,"A2",IF(F1064&gt;=71,"B1",IF(F1064&gt;=61,"B2",IF(F1064&gt;=51,"C1",IF(F1064&gt;=41,"C2",IF(F1064&gt;=33,"D","E")))))))</f>
        <v>B1</v>
      </c>
      <c r="H1064" s="337">
        <v>7.75</v>
      </c>
      <c r="I1064" s="337">
        <v>5</v>
      </c>
      <c r="J1064" s="337">
        <v>5</v>
      </c>
      <c r="K1064" s="170">
        <v>61</v>
      </c>
      <c r="L1064" s="170">
        <f t="shared" ref="L1064" si="120">SUM(H1064:K1064)</f>
        <v>78.75</v>
      </c>
      <c r="M1064" s="205" t="str">
        <f t="shared" ref="M1064:M1068" si="121">IF(L1064&gt;=91,"A1",IF(L1064&gt;=81,"A2",IF(L1064&gt;=71,"B1",IF(L1064&gt;=61,"B2",IF(L1064&gt;=51,"C1",IF(L1064&gt;=41,"C2",IF(L1064&gt;=33,"D","E")))))))</f>
        <v>B1</v>
      </c>
    </row>
    <row r="1065" spans="1:13" ht="15.75">
      <c r="A1065" s="356" t="s">
        <v>258</v>
      </c>
      <c r="B1065" s="47">
        <v>8</v>
      </c>
      <c r="C1065" s="337">
        <v>4</v>
      </c>
      <c r="D1065" s="337">
        <v>4</v>
      </c>
      <c r="E1065" s="337">
        <v>65.5</v>
      </c>
      <c r="F1065" s="88">
        <v>81.5</v>
      </c>
      <c r="G1065" s="88" t="str">
        <f t="shared" si="119"/>
        <v>A2</v>
      </c>
      <c r="H1065" s="337">
        <v>7</v>
      </c>
      <c r="I1065" s="337">
        <v>5</v>
      </c>
      <c r="J1065" s="337">
        <v>5</v>
      </c>
      <c r="K1065" s="17">
        <v>75</v>
      </c>
      <c r="L1065" s="30">
        <f t="shared" ref="L1065:L1068" si="122">SUM(H1065:K1065)</f>
        <v>92</v>
      </c>
      <c r="M1065" s="351" t="str">
        <f t="shared" si="121"/>
        <v>A1</v>
      </c>
    </row>
    <row r="1066" spans="1:13">
      <c r="A1066" s="356" t="s">
        <v>695</v>
      </c>
      <c r="B1066" s="337">
        <v>9</v>
      </c>
      <c r="C1066" s="337">
        <v>5</v>
      </c>
      <c r="D1066" s="337">
        <v>5</v>
      </c>
      <c r="E1066" s="337">
        <v>50</v>
      </c>
      <c r="F1066" s="88">
        <v>69</v>
      </c>
      <c r="G1066" s="88" t="str">
        <f t="shared" si="119"/>
        <v>B2</v>
      </c>
      <c r="H1066" s="337">
        <v>8.5</v>
      </c>
      <c r="I1066" s="337">
        <v>5</v>
      </c>
      <c r="J1066" s="337">
        <v>4</v>
      </c>
      <c r="K1066" s="17">
        <v>60</v>
      </c>
      <c r="L1066" s="30">
        <f t="shared" si="122"/>
        <v>77.5</v>
      </c>
      <c r="M1066" s="350" t="str">
        <f t="shared" si="121"/>
        <v>B1</v>
      </c>
    </row>
    <row r="1067" spans="1:13" ht="15.75">
      <c r="A1067" s="356" t="s">
        <v>260</v>
      </c>
      <c r="B1067" s="337">
        <v>8.75</v>
      </c>
      <c r="C1067" s="337">
        <v>5</v>
      </c>
      <c r="D1067" s="337">
        <v>5</v>
      </c>
      <c r="E1067" s="337">
        <v>69.5</v>
      </c>
      <c r="F1067" s="88">
        <v>88.25</v>
      </c>
      <c r="G1067" s="88" t="str">
        <f t="shared" si="119"/>
        <v>A2</v>
      </c>
      <c r="H1067" s="14">
        <v>7.25</v>
      </c>
      <c r="I1067" s="100">
        <v>5</v>
      </c>
      <c r="J1067" s="100">
        <v>4</v>
      </c>
      <c r="K1067" s="17">
        <v>70.5</v>
      </c>
      <c r="L1067" s="30">
        <f t="shared" si="122"/>
        <v>86.75</v>
      </c>
      <c r="M1067" s="239" t="str">
        <f t="shared" si="121"/>
        <v>A2</v>
      </c>
    </row>
    <row r="1068" spans="1:13" ht="15.75">
      <c r="A1068" s="356" t="s">
        <v>416</v>
      </c>
      <c r="B1068" s="337">
        <v>10</v>
      </c>
      <c r="C1068" s="337">
        <v>5</v>
      </c>
      <c r="D1068" s="337">
        <v>5</v>
      </c>
      <c r="E1068" s="337">
        <v>58.5</v>
      </c>
      <c r="F1068" s="88">
        <v>78.5</v>
      </c>
      <c r="G1068" s="88" t="str">
        <f t="shared" si="119"/>
        <v>B1</v>
      </c>
      <c r="H1068" s="14">
        <v>8.5</v>
      </c>
      <c r="I1068" s="337">
        <v>5</v>
      </c>
      <c r="J1068" s="337">
        <v>5</v>
      </c>
      <c r="K1068" s="17">
        <v>69</v>
      </c>
      <c r="L1068" s="30">
        <f t="shared" si="122"/>
        <v>87.5</v>
      </c>
      <c r="M1068" s="350" t="str">
        <f t="shared" si="121"/>
        <v>A2</v>
      </c>
    </row>
    <row r="1069" spans="1:13" ht="15.75">
      <c r="A1069" s="356" t="s">
        <v>643</v>
      </c>
      <c r="B1069" s="337"/>
      <c r="C1069" s="337"/>
      <c r="D1069" s="337"/>
      <c r="E1069" s="173"/>
      <c r="F1069" s="18">
        <v>47</v>
      </c>
      <c r="G1069" s="337"/>
      <c r="H1069" s="337"/>
      <c r="I1069" s="337"/>
      <c r="J1069" s="337"/>
      <c r="K1069" s="337">
        <v>41.5</v>
      </c>
      <c r="L1069" s="337"/>
      <c r="M1069" s="346"/>
    </row>
    <row r="1070" spans="1:13">
      <c r="A1070" s="356" t="s">
        <v>661</v>
      </c>
      <c r="B1070" s="337"/>
      <c r="C1070" s="337"/>
      <c r="D1070" s="337"/>
      <c r="E1070" s="29"/>
      <c r="F1070" s="337">
        <v>43</v>
      </c>
      <c r="G1070" s="337"/>
      <c r="H1070" s="337"/>
      <c r="I1070" s="337"/>
      <c r="J1070" s="337"/>
      <c r="K1070" s="29">
        <v>46.5</v>
      </c>
      <c r="L1070" s="337"/>
      <c r="M1070" s="346"/>
    </row>
    <row r="1071" spans="1:13">
      <c r="A1071" s="356" t="s">
        <v>696</v>
      </c>
      <c r="B1071" s="337"/>
      <c r="C1071" s="337"/>
      <c r="D1071" s="337"/>
      <c r="E1071" s="337"/>
      <c r="F1071" s="337">
        <v>38</v>
      </c>
      <c r="G1071" s="337"/>
      <c r="H1071" s="337"/>
      <c r="I1071" s="337"/>
      <c r="J1071" s="337"/>
      <c r="K1071" s="337">
        <v>46</v>
      </c>
      <c r="L1071" s="337"/>
      <c r="M1071" s="346"/>
    </row>
    <row r="1072" spans="1:13" ht="26.25">
      <c r="A1072" s="357" t="s">
        <v>697</v>
      </c>
      <c r="B1072" s="357"/>
      <c r="C1072" s="358" t="s">
        <v>698</v>
      </c>
      <c r="D1072" s="186">
        <f>(F1064+F1065+F1066+F1067+F1068)</f>
        <v>393.75</v>
      </c>
      <c r="E1072" s="186"/>
      <c r="F1072" s="358" t="s">
        <v>699</v>
      </c>
      <c r="G1072" s="186">
        <f>(D1072/500)*100</f>
        <v>78.75</v>
      </c>
      <c r="H1072" s="186"/>
      <c r="I1072" s="187"/>
      <c r="J1072" s="685" t="s">
        <v>700</v>
      </c>
      <c r="K1072" s="686"/>
      <c r="L1072" s="640" t="str">
        <f>IF(G1072&gt;=91,"A1",IF(G1072&gt;=81,"A2",IF(G1072&gt;=71,"B1",IF(G1072&gt;=61,"B2",IF(G1072&gt;=51,"C1",IF(G1072&gt;=41,"C2",IF(G1072&gt;=33,"D","E")))))))</f>
        <v>B1</v>
      </c>
      <c r="M1072" s="676" t="str">
        <f t="shared" ref="M1072:M1074" si="123">IF(K1072&gt;=91,"A1",IF(K1072&gt;=81,"A2",IF(K1072&gt;=71,"B1",IF(K1072&gt;=61,"B2",IF(K1072&gt;=51,"C1",IF(K1072&gt;=41,"C2",IF(K1072&gt;=33,"D","E")))))))</f>
        <v>E</v>
      </c>
    </row>
    <row r="1073" spans="1:13" ht="26.25">
      <c r="A1073" s="188" t="s">
        <v>701</v>
      </c>
      <c r="B1073" s="357"/>
      <c r="C1073" s="358" t="s">
        <v>702</v>
      </c>
      <c r="D1073" s="186">
        <f>(L1064+L1065+L1066+L1067+L1068)</f>
        <v>422.5</v>
      </c>
      <c r="E1073" s="186"/>
      <c r="F1073" s="358" t="s">
        <v>703</v>
      </c>
      <c r="G1073" s="189">
        <f>D1073/500*100</f>
        <v>84.5</v>
      </c>
      <c r="H1073" s="189"/>
      <c r="I1073" s="190"/>
      <c r="J1073" s="685" t="s">
        <v>704</v>
      </c>
      <c r="K1073" s="686"/>
      <c r="L1073" s="640" t="str">
        <f>IF(G1073&gt;=91,"A1",IF(G1073&gt;=81,"A2",IF(G1073&gt;=71,"B1",IF(G1073&gt;=61,"B2",IF(G1073&gt;=51,"C1",IF(G1073&gt;=41,"C2",IF(G1073&gt;=33,"D","E")))))))</f>
        <v>A2</v>
      </c>
      <c r="M1073" s="676" t="str">
        <f t="shared" si="123"/>
        <v>E</v>
      </c>
    </row>
    <row r="1074" spans="1:13">
      <c r="A1074" s="359" t="s">
        <v>705</v>
      </c>
      <c r="B1074" s="359"/>
      <c r="C1074" s="359">
        <f>(D1072+D1073)</f>
        <v>816.25</v>
      </c>
      <c r="D1074" s="687"/>
      <c r="E1074" s="688"/>
      <c r="F1074" s="359" t="s">
        <v>706</v>
      </c>
      <c r="G1074" s="359"/>
      <c r="H1074" s="359"/>
      <c r="I1074" s="359">
        <f>(C1074/1000)*100</f>
        <v>81.625</v>
      </c>
      <c r="J1074" s="359" t="s">
        <v>707</v>
      </c>
      <c r="K1074" s="359"/>
      <c r="L1074" s="687" t="str">
        <f>IF(I1074&gt;=91,"A1",IF(I1074&gt;=81,"A2",IF(I1074&gt;=71,"B1",IF(I1074&gt;=61,"B2",IF(I1074&gt;=51,"C1",IF(I1074&gt;=41,"C2",IF(I1074&gt;=33,"D","E")))))))</f>
        <v>A2</v>
      </c>
      <c r="M1074" s="688" t="str">
        <f t="shared" si="123"/>
        <v>E</v>
      </c>
    </row>
    <row r="1075" spans="1:13">
      <c r="A1075" s="689" t="s">
        <v>423</v>
      </c>
      <c r="B1075" s="690"/>
      <c r="C1075" s="690"/>
      <c r="D1075" s="690"/>
      <c r="E1075" s="690"/>
      <c r="F1075" s="690"/>
      <c r="G1075" s="690"/>
      <c r="H1075" s="690"/>
      <c r="I1075" s="690"/>
      <c r="J1075" s="690"/>
      <c r="K1075" s="690"/>
      <c r="L1075" s="690"/>
      <c r="M1075" s="691"/>
    </row>
    <row r="1076" spans="1:13">
      <c r="A1076" s="677" t="s">
        <v>424</v>
      </c>
      <c r="B1076" s="678"/>
      <c r="C1076" s="678"/>
      <c r="D1076" s="678"/>
      <c r="E1076" s="678"/>
      <c r="F1076" s="678"/>
      <c r="G1076" s="678"/>
      <c r="H1076" s="678"/>
      <c r="I1076" s="678"/>
      <c r="J1076" s="678"/>
      <c r="K1076" s="678"/>
      <c r="L1076" s="678"/>
      <c r="M1076" s="679"/>
    </row>
    <row r="1077" spans="1:13">
      <c r="A1077" s="677" t="s">
        <v>425</v>
      </c>
      <c r="B1077" s="678"/>
      <c r="C1077" s="678"/>
      <c r="D1077" s="678"/>
      <c r="E1077" s="680"/>
      <c r="F1077" s="681" t="s">
        <v>426</v>
      </c>
      <c r="G1077" s="678"/>
      <c r="H1077" s="678"/>
      <c r="I1077" s="678"/>
      <c r="J1077" s="680"/>
      <c r="K1077" s="681" t="s">
        <v>708</v>
      </c>
      <c r="L1077" s="678"/>
      <c r="M1077" s="679"/>
    </row>
    <row r="1078" spans="1:13">
      <c r="A1078" s="637" t="s">
        <v>758</v>
      </c>
      <c r="B1078" s="638"/>
      <c r="C1078" s="638"/>
      <c r="D1078" s="638"/>
      <c r="E1078" s="639"/>
      <c r="F1078" s="640" t="s">
        <v>433</v>
      </c>
      <c r="G1078" s="641"/>
      <c r="H1078" s="641"/>
      <c r="I1078" s="641"/>
      <c r="J1078" s="676"/>
      <c r="K1078" s="640" t="s">
        <v>433</v>
      </c>
      <c r="L1078" s="641"/>
      <c r="M1078" s="642"/>
    </row>
    <row r="1079" spans="1:13">
      <c r="A1079" s="677" t="s">
        <v>429</v>
      </c>
      <c r="B1079" s="678"/>
      <c r="C1079" s="678"/>
      <c r="D1079" s="678"/>
      <c r="E1079" s="678"/>
      <c r="F1079" s="678"/>
      <c r="G1079" s="678"/>
      <c r="H1079" s="678"/>
      <c r="I1079" s="678"/>
      <c r="J1079" s="678"/>
      <c r="K1079" s="678"/>
      <c r="L1079" s="678"/>
      <c r="M1079" s="679"/>
    </row>
    <row r="1080" spans="1:13">
      <c r="A1080" s="677" t="s">
        <v>425</v>
      </c>
      <c r="B1080" s="678"/>
      <c r="C1080" s="678"/>
      <c r="D1080" s="678"/>
      <c r="E1080" s="680"/>
      <c r="F1080" s="681" t="s">
        <v>426</v>
      </c>
      <c r="G1080" s="678"/>
      <c r="H1080" s="678"/>
      <c r="I1080" s="678"/>
      <c r="J1080" s="680"/>
      <c r="K1080" s="681" t="s">
        <v>708</v>
      </c>
      <c r="L1080" s="678"/>
      <c r="M1080" s="679"/>
    </row>
    <row r="1081" spans="1:13">
      <c r="A1081" s="682" t="s">
        <v>430</v>
      </c>
      <c r="B1081" s="683"/>
      <c r="C1081" s="683"/>
      <c r="D1081" s="683"/>
      <c r="E1081" s="684"/>
      <c r="F1081" s="681" t="s">
        <v>433</v>
      </c>
      <c r="G1081" s="678"/>
      <c r="H1081" s="678"/>
      <c r="I1081" s="678"/>
      <c r="J1081" s="680"/>
      <c r="K1081" s="681" t="s">
        <v>428</v>
      </c>
      <c r="L1081" s="678"/>
      <c r="M1081" s="679"/>
    </row>
    <row r="1082" spans="1:13">
      <c r="A1082" s="682" t="s">
        <v>431</v>
      </c>
      <c r="B1082" s="683"/>
      <c r="C1082" s="683"/>
      <c r="D1082" s="683"/>
      <c r="E1082" s="684"/>
      <c r="F1082" s="707" t="s">
        <v>433</v>
      </c>
      <c r="G1082" s="708"/>
      <c r="H1082" s="708"/>
      <c r="I1082" s="708"/>
      <c r="J1082" s="709"/>
      <c r="K1082" s="640" t="s">
        <v>433</v>
      </c>
      <c r="L1082" s="641"/>
      <c r="M1082" s="642"/>
    </row>
    <row r="1083" spans="1:13">
      <c r="A1083" s="637" t="s">
        <v>432</v>
      </c>
      <c r="B1083" s="638"/>
      <c r="C1083" s="638"/>
      <c r="D1083" s="638"/>
      <c r="E1083" s="639"/>
      <c r="F1083" s="707" t="s">
        <v>433</v>
      </c>
      <c r="G1083" s="708"/>
      <c r="H1083" s="708"/>
      <c r="I1083" s="708"/>
      <c r="J1083" s="709"/>
      <c r="K1083" s="640" t="s">
        <v>433</v>
      </c>
      <c r="L1083" s="641"/>
      <c r="M1083" s="642"/>
    </row>
    <row r="1084" spans="1:13">
      <c r="A1084" s="637" t="s">
        <v>434</v>
      </c>
      <c r="B1084" s="638"/>
      <c r="C1084" s="638"/>
      <c r="D1084" s="638"/>
      <c r="E1084" s="639"/>
      <c r="F1084" s="707" t="s">
        <v>433</v>
      </c>
      <c r="G1084" s="708"/>
      <c r="H1084" s="708"/>
      <c r="I1084" s="708"/>
      <c r="J1084" s="709"/>
      <c r="K1084" s="640" t="s">
        <v>746</v>
      </c>
      <c r="L1084" s="641"/>
      <c r="M1084" s="642"/>
    </row>
    <row r="1085" spans="1:13">
      <c r="A1085" s="677" t="s">
        <v>435</v>
      </c>
      <c r="B1085" s="678"/>
      <c r="C1085" s="678"/>
      <c r="D1085" s="678"/>
      <c r="E1085" s="678"/>
      <c r="F1085" s="678"/>
      <c r="G1085" s="678"/>
      <c r="H1085" s="678"/>
      <c r="I1085" s="678"/>
      <c r="J1085" s="678"/>
      <c r="K1085" s="678"/>
      <c r="L1085" s="678"/>
      <c r="M1085" s="679"/>
    </row>
    <row r="1086" spans="1:13">
      <c r="A1086" s="677" t="s">
        <v>425</v>
      </c>
      <c r="B1086" s="678"/>
      <c r="C1086" s="678"/>
      <c r="D1086" s="678"/>
      <c r="E1086" s="680"/>
      <c r="F1086" s="681" t="s">
        <v>426</v>
      </c>
      <c r="G1086" s="678"/>
      <c r="H1086" s="678"/>
      <c r="I1086" s="678"/>
      <c r="J1086" s="680"/>
      <c r="K1086" s="681" t="s">
        <v>708</v>
      </c>
      <c r="L1086" s="678"/>
      <c r="M1086" s="679"/>
    </row>
    <row r="1087" spans="1:13">
      <c r="A1087" s="637" t="s">
        <v>401</v>
      </c>
      <c r="B1087" s="638"/>
      <c r="C1087" s="638"/>
      <c r="D1087" s="638"/>
      <c r="E1087" s="638"/>
      <c r="F1087" s="639"/>
      <c r="G1087" s="640"/>
      <c r="H1087" s="641"/>
      <c r="I1087" s="641"/>
      <c r="J1087" s="641"/>
      <c r="K1087" s="641"/>
      <c r="L1087" s="641"/>
      <c r="M1087" s="642"/>
    </row>
    <row r="1088" spans="1:13">
      <c r="A1088" s="356" t="s">
        <v>709</v>
      </c>
      <c r="B1088" s="640"/>
      <c r="C1088" s="641"/>
      <c r="D1088" s="641"/>
      <c r="E1088" s="641"/>
      <c r="F1088" s="641"/>
      <c r="G1088" s="641"/>
      <c r="H1088" s="641"/>
      <c r="I1088" s="641"/>
      <c r="J1088" s="641"/>
      <c r="K1088" s="641"/>
      <c r="L1088" s="641"/>
      <c r="M1088" s="642"/>
    </row>
    <row r="1089" spans="1:13">
      <c r="A1089" s="356" t="s">
        <v>436</v>
      </c>
      <c r="B1089" s="640"/>
      <c r="C1089" s="641"/>
      <c r="D1089" s="641"/>
      <c r="E1089" s="641"/>
      <c r="F1089" s="641"/>
      <c r="G1089" s="641"/>
      <c r="H1089" s="641"/>
      <c r="I1089" s="641"/>
      <c r="J1089" s="641"/>
      <c r="K1089" s="641"/>
      <c r="L1089" s="641"/>
      <c r="M1089" s="642"/>
    </row>
    <row r="1090" spans="1:13">
      <c r="A1090" s="643" t="s">
        <v>710</v>
      </c>
      <c r="B1090" s="644"/>
      <c r="C1090" s="645"/>
      <c r="D1090" s="652"/>
      <c r="E1090" s="653"/>
      <c r="F1090" s="653"/>
      <c r="G1090" s="653"/>
      <c r="H1090" s="653"/>
      <c r="I1090" s="654"/>
      <c r="J1090" s="661" t="s">
        <v>711</v>
      </c>
      <c r="K1090" s="644"/>
      <c r="L1090" s="644"/>
      <c r="M1090" s="662"/>
    </row>
    <row r="1091" spans="1:13">
      <c r="A1091" s="646"/>
      <c r="B1091" s="647"/>
      <c r="C1091" s="648"/>
      <c r="D1091" s="655"/>
      <c r="E1091" s="656"/>
      <c r="F1091" s="656"/>
      <c r="G1091" s="656"/>
      <c r="H1091" s="656"/>
      <c r="I1091" s="657"/>
      <c r="J1091" s="663"/>
      <c r="K1091" s="647"/>
      <c r="L1091" s="647"/>
      <c r="M1091" s="664"/>
    </row>
    <row r="1092" spans="1:13">
      <c r="A1092" s="646"/>
      <c r="B1092" s="647"/>
      <c r="C1092" s="648"/>
      <c r="D1092" s="655"/>
      <c r="E1092" s="656"/>
      <c r="F1092" s="656"/>
      <c r="G1092" s="656"/>
      <c r="H1092" s="656"/>
      <c r="I1092" s="657"/>
      <c r="J1092" s="663"/>
      <c r="K1092" s="647"/>
      <c r="L1092" s="647"/>
      <c r="M1092" s="664"/>
    </row>
    <row r="1093" spans="1:13">
      <c r="A1093" s="649"/>
      <c r="B1093" s="650"/>
      <c r="C1093" s="651"/>
      <c r="D1093" s="658"/>
      <c r="E1093" s="659"/>
      <c r="F1093" s="659"/>
      <c r="G1093" s="659"/>
      <c r="H1093" s="659"/>
      <c r="I1093" s="660"/>
      <c r="J1093" s="665"/>
      <c r="K1093" s="650"/>
      <c r="L1093" s="650"/>
      <c r="M1093" s="666"/>
    </row>
    <row r="1094" spans="1:13">
      <c r="A1094" s="671" t="s">
        <v>437</v>
      </c>
      <c r="B1094" s="672"/>
      <c r="C1094" s="672"/>
      <c r="D1094" s="672"/>
      <c r="E1094" s="672"/>
      <c r="F1094" s="672"/>
      <c r="G1094" s="673"/>
      <c r="H1094" s="674" t="s">
        <v>438</v>
      </c>
      <c r="I1094" s="672"/>
      <c r="J1094" s="672"/>
      <c r="K1094" s="672"/>
      <c r="L1094" s="672"/>
      <c r="M1094" s="675"/>
    </row>
    <row r="1095" spans="1:13">
      <c r="A1095" s="341" t="s">
        <v>439</v>
      </c>
      <c r="B1095" s="674" t="s">
        <v>254</v>
      </c>
      <c r="C1095" s="673"/>
      <c r="D1095" s="193" t="s">
        <v>439</v>
      </c>
      <c r="E1095" s="338"/>
      <c r="F1095" s="674" t="s">
        <v>254</v>
      </c>
      <c r="G1095" s="673"/>
      <c r="H1095" s="195"/>
      <c r="I1095" s="195"/>
      <c r="J1095" s="196" t="s">
        <v>440</v>
      </c>
      <c r="K1095" s="195"/>
      <c r="L1095" s="196" t="s">
        <v>254</v>
      </c>
      <c r="M1095" s="197"/>
    </row>
    <row r="1096" spans="1:13">
      <c r="A1096" s="198" t="s">
        <v>441</v>
      </c>
      <c r="B1096" s="669" t="s">
        <v>442</v>
      </c>
      <c r="C1096" s="670"/>
      <c r="D1096" s="669" t="s">
        <v>443</v>
      </c>
      <c r="E1096" s="670"/>
      <c r="F1096" s="669" t="s">
        <v>444</v>
      </c>
      <c r="G1096" s="670"/>
      <c r="H1096" s="195"/>
      <c r="I1096" s="195"/>
      <c r="J1096" s="669">
        <v>3</v>
      </c>
      <c r="K1096" s="670"/>
      <c r="L1096" s="338" t="s">
        <v>433</v>
      </c>
      <c r="M1096" s="197"/>
    </row>
    <row r="1097" spans="1:13">
      <c r="A1097" s="198" t="s">
        <v>445</v>
      </c>
      <c r="B1097" s="669" t="s">
        <v>446</v>
      </c>
      <c r="C1097" s="670"/>
      <c r="D1097" s="669" t="s">
        <v>447</v>
      </c>
      <c r="E1097" s="670"/>
      <c r="F1097" s="669" t="s">
        <v>448</v>
      </c>
      <c r="G1097" s="670"/>
      <c r="H1097" s="195"/>
      <c r="I1097" s="195"/>
      <c r="J1097" s="669">
        <v>2</v>
      </c>
      <c r="K1097" s="670"/>
      <c r="L1097" s="338" t="s">
        <v>428</v>
      </c>
      <c r="M1097" s="197"/>
    </row>
    <row r="1098" spans="1:13">
      <c r="A1098" s="198" t="s">
        <v>449</v>
      </c>
      <c r="B1098" s="669" t="s">
        <v>450</v>
      </c>
      <c r="C1098" s="670"/>
      <c r="D1098" s="669" t="s">
        <v>451</v>
      </c>
      <c r="E1098" s="670"/>
      <c r="F1098" s="669" t="s">
        <v>452</v>
      </c>
      <c r="G1098" s="670"/>
      <c r="H1098" s="195"/>
      <c r="I1098" s="195"/>
      <c r="J1098" s="669">
        <v>1</v>
      </c>
      <c r="K1098" s="670"/>
      <c r="L1098" s="338" t="s">
        <v>453</v>
      </c>
      <c r="M1098" s="197"/>
    </row>
    <row r="1099" spans="1:13" ht="15.75" thickBot="1">
      <c r="A1099" s="199" t="s">
        <v>454</v>
      </c>
      <c r="B1099" s="667" t="s">
        <v>455</v>
      </c>
      <c r="C1099" s="668"/>
      <c r="D1099" s="667" t="s">
        <v>456</v>
      </c>
      <c r="E1099" s="668"/>
      <c r="F1099" s="667" t="s">
        <v>457</v>
      </c>
      <c r="G1099" s="668"/>
      <c r="H1099" s="200"/>
      <c r="I1099" s="200"/>
      <c r="J1099" s="200"/>
      <c r="K1099" s="200"/>
      <c r="L1099" s="200"/>
      <c r="M1099" s="201"/>
    </row>
    <row r="1103" spans="1:13" ht="15.75" thickBot="1"/>
    <row r="1104" spans="1:13" ht="15.75">
      <c r="A1104" s="176"/>
      <c r="B1104" s="703" t="s">
        <v>669</v>
      </c>
      <c r="C1104" s="703"/>
      <c r="D1104" s="703"/>
      <c r="E1104" s="703"/>
      <c r="F1104" s="703"/>
      <c r="G1104" s="703"/>
      <c r="H1104" s="703"/>
      <c r="I1104" s="704"/>
      <c r="J1104" s="705" t="s">
        <v>670</v>
      </c>
      <c r="K1104" s="703"/>
      <c r="L1104" s="703"/>
      <c r="M1104" s="706"/>
    </row>
    <row r="1105" spans="1:13" ht="21">
      <c r="A1105" s="699" t="s">
        <v>671</v>
      </c>
      <c r="B1105" s="700"/>
      <c r="C1105" s="700"/>
      <c r="D1105" s="700"/>
      <c r="E1105" s="700"/>
      <c r="F1105" s="700"/>
      <c r="G1105" s="700"/>
      <c r="H1105" s="700"/>
      <c r="I1105" s="700"/>
      <c r="J1105" s="700"/>
      <c r="K1105" s="700"/>
      <c r="L1105" s="700"/>
      <c r="M1105" s="701"/>
    </row>
    <row r="1106" spans="1:13" ht="21">
      <c r="A1106" s="177"/>
      <c r="B1106" s="678" t="s">
        <v>672</v>
      </c>
      <c r="C1106" s="678"/>
      <c r="D1106" s="678"/>
      <c r="E1106" s="680"/>
      <c r="F1106" s="178" t="s">
        <v>673</v>
      </c>
      <c r="G1106" s="178"/>
      <c r="H1106" s="681" t="s">
        <v>674</v>
      </c>
      <c r="I1106" s="678"/>
      <c r="J1106" s="680"/>
      <c r="K1106" s="179" t="s">
        <v>675</v>
      </c>
      <c r="L1106" s="357"/>
      <c r="M1106" s="180"/>
    </row>
    <row r="1107" spans="1:13">
      <c r="A1107" s="677" t="s">
        <v>785</v>
      </c>
      <c r="B1107" s="678"/>
      <c r="C1107" s="678"/>
      <c r="D1107" s="678"/>
      <c r="E1107" s="678"/>
      <c r="F1107" s="678"/>
      <c r="G1107" s="678"/>
      <c r="H1107" s="678"/>
      <c r="I1107" s="678"/>
      <c r="J1107" s="678"/>
      <c r="K1107" s="678"/>
      <c r="L1107" s="678"/>
      <c r="M1107" s="679"/>
    </row>
    <row r="1108" spans="1:13">
      <c r="A1108" s="637" t="s">
        <v>677</v>
      </c>
      <c r="B1108" s="638"/>
      <c r="C1108" s="638"/>
      <c r="D1108" s="638"/>
      <c r="E1108" s="638"/>
      <c r="F1108" s="638"/>
      <c r="G1108" s="638"/>
      <c r="H1108" s="638"/>
      <c r="I1108" s="638"/>
      <c r="J1108" s="638"/>
      <c r="K1108" s="638"/>
      <c r="L1108" s="638"/>
      <c r="M1108" s="702"/>
    </row>
    <row r="1109" spans="1:13">
      <c r="A1109" s="682" t="s">
        <v>678</v>
      </c>
      <c r="B1109" s="684"/>
      <c r="C1109" s="697" t="s">
        <v>723</v>
      </c>
      <c r="D1109" s="690"/>
      <c r="E1109" s="690"/>
      <c r="F1109" s="690"/>
      <c r="G1109" s="698"/>
      <c r="H1109" s="345" t="s">
        <v>679</v>
      </c>
      <c r="I1109" s="181"/>
      <c r="J1109" s="697">
        <v>23</v>
      </c>
      <c r="K1109" s="690"/>
      <c r="L1109" s="690"/>
      <c r="M1109" s="691"/>
    </row>
    <row r="1110" spans="1:13">
      <c r="A1110" s="682" t="s">
        <v>680</v>
      </c>
      <c r="B1110" s="684"/>
      <c r="C1110" s="710" t="s">
        <v>242</v>
      </c>
      <c r="D1110" s="711"/>
      <c r="E1110" s="711"/>
      <c r="F1110" s="711"/>
      <c r="G1110" s="712"/>
      <c r="H1110" s="345" t="s">
        <v>681</v>
      </c>
      <c r="I1110" s="181"/>
      <c r="J1110" s="697">
        <v>1274</v>
      </c>
      <c r="K1110" s="690"/>
      <c r="L1110" s="690"/>
      <c r="M1110" s="691"/>
    </row>
    <row r="1111" spans="1:13">
      <c r="A1111" s="682" t="s">
        <v>682</v>
      </c>
      <c r="B1111" s="684"/>
      <c r="C1111" s="694">
        <v>41552</v>
      </c>
      <c r="D1111" s="695"/>
      <c r="E1111" s="695"/>
      <c r="F1111" s="695"/>
      <c r="G1111" s="696"/>
      <c r="H1111" s="345" t="s">
        <v>683</v>
      </c>
      <c r="I1111" s="181"/>
      <c r="J1111" s="697">
        <v>9622245810</v>
      </c>
      <c r="K1111" s="690"/>
      <c r="L1111" s="690"/>
      <c r="M1111" s="691"/>
    </row>
    <row r="1112" spans="1:13">
      <c r="A1112" s="682" t="s">
        <v>684</v>
      </c>
      <c r="B1112" s="684"/>
      <c r="C1112" s="697" t="s">
        <v>144</v>
      </c>
      <c r="D1112" s="690"/>
      <c r="E1112" s="690"/>
      <c r="F1112" s="690"/>
      <c r="G1112" s="691"/>
      <c r="H1112" s="637" t="s">
        <v>412</v>
      </c>
      <c r="I1112" s="639"/>
      <c r="J1112" s="697" t="s">
        <v>146</v>
      </c>
      <c r="K1112" s="690"/>
      <c r="L1112" s="690"/>
      <c r="M1112" s="691"/>
    </row>
    <row r="1113" spans="1:13">
      <c r="A1113" s="677" t="s">
        <v>685</v>
      </c>
      <c r="B1113" s="678"/>
      <c r="C1113" s="678"/>
      <c r="D1113" s="678"/>
      <c r="E1113" s="678"/>
      <c r="F1113" s="678"/>
      <c r="G1113" s="678"/>
      <c r="H1113" s="678"/>
      <c r="I1113" s="678"/>
      <c r="J1113" s="678"/>
      <c r="K1113" s="678"/>
      <c r="L1113" s="678"/>
      <c r="M1113" s="679"/>
    </row>
    <row r="1114" spans="1:13">
      <c r="A1114" s="692" t="s">
        <v>686</v>
      </c>
      <c r="B1114" s="681" t="s">
        <v>687</v>
      </c>
      <c r="C1114" s="678"/>
      <c r="D1114" s="678"/>
      <c r="E1114" s="678"/>
      <c r="F1114" s="678"/>
      <c r="G1114" s="680"/>
      <c r="H1114" s="681" t="s">
        <v>688</v>
      </c>
      <c r="I1114" s="678"/>
      <c r="J1114" s="678"/>
      <c r="K1114" s="678"/>
      <c r="L1114" s="678"/>
      <c r="M1114" s="679"/>
    </row>
    <row r="1115" spans="1:13" ht="30">
      <c r="A1115" s="693"/>
      <c r="B1115" s="105" t="s">
        <v>689</v>
      </c>
      <c r="C1115" s="105" t="s">
        <v>690</v>
      </c>
      <c r="D1115" s="105" t="s">
        <v>691</v>
      </c>
      <c r="E1115" s="105" t="s">
        <v>692</v>
      </c>
      <c r="F1115" s="105">
        <v>100</v>
      </c>
      <c r="G1115" s="104" t="s">
        <v>232</v>
      </c>
      <c r="H1115" s="105" t="s">
        <v>693</v>
      </c>
      <c r="I1115" s="105" t="s">
        <v>690</v>
      </c>
      <c r="J1115" s="105" t="s">
        <v>691</v>
      </c>
      <c r="K1115" s="105" t="s">
        <v>694</v>
      </c>
      <c r="L1115" s="105">
        <v>100</v>
      </c>
      <c r="M1115" s="182" t="s">
        <v>232</v>
      </c>
    </row>
    <row r="1116" spans="1:13">
      <c r="A1116" s="356" t="s">
        <v>256</v>
      </c>
      <c r="B1116" s="91">
        <v>6.75</v>
      </c>
      <c r="C1116" s="337">
        <v>5</v>
      </c>
      <c r="D1116" s="337">
        <v>4</v>
      </c>
      <c r="E1116" s="91">
        <v>36.5</v>
      </c>
      <c r="F1116" s="89">
        <f t="shared" ref="F1116" si="124">SUM(A1116:E1116)</f>
        <v>52.25</v>
      </c>
      <c r="G1116" s="89" t="str">
        <f t="shared" ref="G1116:G1120" si="125">IF(F1116&gt;=91,"A1",IF(F1116&gt;=81,"A2",IF(F1116&gt;=71,"B1",IF(F1116&gt;=61,"B2",IF(F1116&gt;=51,"C1",IF(F1116&gt;=41,"C2",IF(F1116&gt;=33,"D","E")))))))</f>
        <v>C1</v>
      </c>
      <c r="H1116" s="337">
        <v>9.25</v>
      </c>
      <c r="I1116" s="337">
        <v>5</v>
      </c>
      <c r="J1116" s="337">
        <v>5</v>
      </c>
      <c r="K1116" s="170">
        <v>47.5</v>
      </c>
      <c r="L1116" s="170">
        <f t="shared" ref="L1116" si="126">SUM(H1116:K1116)</f>
        <v>66.75</v>
      </c>
      <c r="M1116" s="205" t="str">
        <f t="shared" ref="M1116:M1120" si="127">IF(L1116&gt;=91,"A1",IF(L1116&gt;=81,"A2",IF(L1116&gt;=71,"B1",IF(L1116&gt;=61,"B2",IF(L1116&gt;=51,"C1",IF(L1116&gt;=41,"C2",IF(L1116&gt;=33,"D","E")))))))</f>
        <v>B2</v>
      </c>
    </row>
    <row r="1117" spans="1:13" ht="15.75">
      <c r="A1117" s="356" t="s">
        <v>258</v>
      </c>
      <c r="B1117" s="47">
        <v>7.75</v>
      </c>
      <c r="C1117" s="337">
        <v>3</v>
      </c>
      <c r="D1117" s="337">
        <v>4</v>
      </c>
      <c r="E1117" s="337">
        <v>35</v>
      </c>
      <c r="F1117" s="88">
        <v>49.75</v>
      </c>
      <c r="G1117" s="88" t="str">
        <f t="shared" si="125"/>
        <v>C2</v>
      </c>
      <c r="H1117" s="337">
        <v>8</v>
      </c>
      <c r="I1117" s="337">
        <v>5</v>
      </c>
      <c r="J1117" s="337">
        <v>5</v>
      </c>
      <c r="K1117" s="17">
        <v>62.5</v>
      </c>
      <c r="L1117" s="30">
        <f t="shared" ref="L1117:L1120" si="128">SUM(H1117:K1117)</f>
        <v>80.5</v>
      </c>
      <c r="M1117" s="351" t="str">
        <f t="shared" si="127"/>
        <v>B1</v>
      </c>
    </row>
    <row r="1118" spans="1:13">
      <c r="A1118" s="356" t="s">
        <v>695</v>
      </c>
      <c r="B1118" s="337">
        <v>8.25</v>
      </c>
      <c r="C1118" s="337">
        <v>4</v>
      </c>
      <c r="D1118" s="337">
        <v>4</v>
      </c>
      <c r="E1118" s="337">
        <v>36.5</v>
      </c>
      <c r="F1118" s="88">
        <v>52.75</v>
      </c>
      <c r="G1118" s="88" t="str">
        <f t="shared" si="125"/>
        <v>C1</v>
      </c>
      <c r="H1118" s="337">
        <v>9.25</v>
      </c>
      <c r="I1118" s="337">
        <v>5</v>
      </c>
      <c r="J1118" s="337">
        <v>4</v>
      </c>
      <c r="K1118" s="17">
        <v>63</v>
      </c>
      <c r="L1118" s="30">
        <f t="shared" si="128"/>
        <v>81.25</v>
      </c>
      <c r="M1118" s="350" t="str">
        <f t="shared" si="127"/>
        <v>A2</v>
      </c>
    </row>
    <row r="1119" spans="1:13" ht="15.75">
      <c r="A1119" s="356" t="s">
        <v>260</v>
      </c>
      <c r="B1119" s="337">
        <v>8</v>
      </c>
      <c r="C1119" s="337">
        <v>4.5</v>
      </c>
      <c r="D1119" s="337">
        <v>3.5</v>
      </c>
      <c r="E1119" s="337">
        <v>51.5</v>
      </c>
      <c r="F1119" s="88">
        <v>67.5</v>
      </c>
      <c r="G1119" s="88" t="str">
        <f t="shared" si="125"/>
        <v>B2</v>
      </c>
      <c r="H1119" s="14">
        <v>8.5</v>
      </c>
      <c r="I1119" s="100">
        <v>4.5</v>
      </c>
      <c r="J1119" s="100">
        <v>3.5</v>
      </c>
      <c r="K1119" s="17">
        <v>57.5</v>
      </c>
      <c r="L1119" s="30">
        <f t="shared" si="128"/>
        <v>74</v>
      </c>
      <c r="M1119" s="239" t="str">
        <f t="shared" si="127"/>
        <v>B1</v>
      </c>
    </row>
    <row r="1120" spans="1:13" ht="15.75">
      <c r="A1120" s="356" t="s">
        <v>416</v>
      </c>
      <c r="B1120" s="337">
        <v>9.5</v>
      </c>
      <c r="C1120" s="337">
        <v>5</v>
      </c>
      <c r="D1120" s="337">
        <v>5</v>
      </c>
      <c r="E1120" s="337">
        <v>32</v>
      </c>
      <c r="F1120" s="88">
        <v>51.5</v>
      </c>
      <c r="G1120" s="88" t="str">
        <f t="shared" si="125"/>
        <v>C1</v>
      </c>
      <c r="H1120" s="14">
        <v>7.25</v>
      </c>
      <c r="I1120" s="337">
        <v>5</v>
      </c>
      <c r="J1120" s="337">
        <v>5</v>
      </c>
      <c r="K1120" s="17">
        <v>71</v>
      </c>
      <c r="L1120" s="30">
        <f t="shared" si="128"/>
        <v>88.25</v>
      </c>
      <c r="M1120" s="350" t="str">
        <f t="shared" si="127"/>
        <v>A2</v>
      </c>
    </row>
    <row r="1121" spans="1:13" ht="15.75">
      <c r="A1121" s="356" t="s">
        <v>643</v>
      </c>
      <c r="B1121" s="337"/>
      <c r="C1121" s="337"/>
      <c r="D1121" s="337"/>
      <c r="E1121" s="173"/>
      <c r="F1121" s="18">
        <v>24.5</v>
      </c>
      <c r="G1121" s="337"/>
      <c r="H1121" s="337"/>
      <c r="I1121" s="337"/>
      <c r="J1121" s="337"/>
      <c r="K1121" s="337">
        <v>40</v>
      </c>
      <c r="L1121" s="337"/>
      <c r="M1121" s="346"/>
    </row>
    <row r="1122" spans="1:13">
      <c r="A1122" s="356" t="s">
        <v>661</v>
      </c>
      <c r="B1122" s="337"/>
      <c r="C1122" s="337"/>
      <c r="D1122" s="337"/>
      <c r="E1122" s="29"/>
      <c r="F1122" s="337">
        <v>25</v>
      </c>
      <c r="G1122" s="337"/>
      <c r="H1122" s="337"/>
      <c r="I1122" s="337"/>
      <c r="J1122" s="337"/>
      <c r="K1122" s="29">
        <v>30.5</v>
      </c>
      <c r="L1122" s="337"/>
      <c r="M1122" s="346"/>
    </row>
    <row r="1123" spans="1:13">
      <c r="A1123" s="356" t="s">
        <v>696</v>
      </c>
      <c r="B1123" s="337"/>
      <c r="C1123" s="337"/>
      <c r="D1123" s="337"/>
      <c r="E1123" s="337"/>
      <c r="F1123" s="337">
        <v>33.5</v>
      </c>
      <c r="G1123" s="337"/>
      <c r="H1123" s="337"/>
      <c r="I1123" s="337"/>
      <c r="J1123" s="337"/>
      <c r="K1123" s="337">
        <v>42</v>
      </c>
      <c r="L1123" s="337"/>
      <c r="M1123" s="346"/>
    </row>
    <row r="1124" spans="1:13" ht="26.25">
      <c r="A1124" s="357" t="s">
        <v>697</v>
      </c>
      <c r="B1124" s="357"/>
      <c r="C1124" s="358" t="s">
        <v>698</v>
      </c>
      <c r="D1124" s="186">
        <f>(F1116+F1117+F1118+F1119+F1120)</f>
        <v>273.75</v>
      </c>
      <c r="E1124" s="186"/>
      <c r="F1124" s="358" t="s">
        <v>699</v>
      </c>
      <c r="G1124" s="186">
        <f>(D1124/500)*100</f>
        <v>54.75</v>
      </c>
      <c r="H1124" s="186"/>
      <c r="I1124" s="187"/>
      <c r="J1124" s="685" t="s">
        <v>700</v>
      </c>
      <c r="K1124" s="686"/>
      <c r="L1124" s="640" t="str">
        <f>IF(G1124&gt;=91,"A1",IF(G1124&gt;=81,"A2",IF(G1124&gt;=71,"B1",IF(G1124&gt;=61,"B2",IF(G1124&gt;=51,"C1",IF(G1124&gt;=41,"C2",IF(G1124&gt;=33,"D","E")))))))</f>
        <v>C1</v>
      </c>
      <c r="M1124" s="676" t="str">
        <f t="shared" ref="M1124:M1126" si="129">IF(K1124&gt;=91,"A1",IF(K1124&gt;=81,"A2",IF(K1124&gt;=71,"B1",IF(K1124&gt;=61,"B2",IF(K1124&gt;=51,"C1",IF(K1124&gt;=41,"C2",IF(K1124&gt;=33,"D","E")))))))</f>
        <v>E</v>
      </c>
    </row>
    <row r="1125" spans="1:13" ht="26.25">
      <c r="A1125" s="188" t="s">
        <v>701</v>
      </c>
      <c r="B1125" s="357"/>
      <c r="C1125" s="358" t="s">
        <v>702</v>
      </c>
      <c r="D1125" s="186">
        <f>(L1116+L1117+L1118+L1119+L1120)</f>
        <v>390.75</v>
      </c>
      <c r="E1125" s="186"/>
      <c r="F1125" s="358" t="s">
        <v>703</v>
      </c>
      <c r="G1125" s="189">
        <f>D1125/500*100</f>
        <v>78.149999999999991</v>
      </c>
      <c r="H1125" s="189"/>
      <c r="I1125" s="190"/>
      <c r="J1125" s="685" t="s">
        <v>704</v>
      </c>
      <c r="K1125" s="686"/>
      <c r="L1125" s="640" t="str">
        <f>IF(G1125&gt;=91,"A1",IF(G1125&gt;=81,"A2",IF(G1125&gt;=71,"B1",IF(G1125&gt;=61,"B2",IF(G1125&gt;=51,"C1",IF(G1125&gt;=41,"C2",IF(G1125&gt;=33,"D","E")))))))</f>
        <v>B1</v>
      </c>
      <c r="M1125" s="676" t="str">
        <f t="shared" si="129"/>
        <v>E</v>
      </c>
    </row>
    <row r="1126" spans="1:13">
      <c r="A1126" s="359" t="s">
        <v>705</v>
      </c>
      <c r="B1126" s="359"/>
      <c r="C1126" s="359">
        <f>(D1124+D1125)</f>
        <v>664.5</v>
      </c>
      <c r="D1126" s="687"/>
      <c r="E1126" s="688"/>
      <c r="F1126" s="359" t="s">
        <v>706</v>
      </c>
      <c r="G1126" s="359"/>
      <c r="H1126" s="359"/>
      <c r="I1126" s="359">
        <f>(C1126/1000)*100</f>
        <v>66.45</v>
      </c>
      <c r="J1126" s="359" t="s">
        <v>707</v>
      </c>
      <c r="K1126" s="359"/>
      <c r="L1126" s="687" t="str">
        <f>IF(I1126&gt;=91,"A1",IF(I1126&gt;=81,"A2",IF(I1126&gt;=71,"B1",IF(I1126&gt;=61,"B2",IF(I1126&gt;=51,"C1",IF(I1126&gt;=41,"C2",IF(I1126&gt;=33,"D","E")))))))</f>
        <v>B2</v>
      </c>
      <c r="M1126" s="688" t="str">
        <f t="shared" si="129"/>
        <v>E</v>
      </c>
    </row>
    <row r="1127" spans="1:13">
      <c r="A1127" s="689" t="s">
        <v>423</v>
      </c>
      <c r="B1127" s="690"/>
      <c r="C1127" s="690"/>
      <c r="D1127" s="690"/>
      <c r="E1127" s="690"/>
      <c r="F1127" s="690"/>
      <c r="G1127" s="690"/>
      <c r="H1127" s="690"/>
      <c r="I1127" s="690"/>
      <c r="J1127" s="690"/>
      <c r="K1127" s="690"/>
      <c r="L1127" s="690"/>
      <c r="M1127" s="691"/>
    </row>
    <row r="1128" spans="1:13">
      <c r="A1128" s="677" t="s">
        <v>424</v>
      </c>
      <c r="B1128" s="678"/>
      <c r="C1128" s="678"/>
      <c r="D1128" s="678"/>
      <c r="E1128" s="678"/>
      <c r="F1128" s="678"/>
      <c r="G1128" s="678"/>
      <c r="H1128" s="678"/>
      <c r="I1128" s="678"/>
      <c r="J1128" s="678"/>
      <c r="K1128" s="678"/>
      <c r="L1128" s="678"/>
      <c r="M1128" s="679"/>
    </row>
    <row r="1129" spans="1:13">
      <c r="A1129" s="677" t="s">
        <v>425</v>
      </c>
      <c r="B1129" s="678"/>
      <c r="C1129" s="678"/>
      <c r="D1129" s="678"/>
      <c r="E1129" s="680"/>
      <c r="F1129" s="681" t="s">
        <v>426</v>
      </c>
      <c r="G1129" s="678"/>
      <c r="H1129" s="678"/>
      <c r="I1129" s="678"/>
      <c r="J1129" s="680"/>
      <c r="K1129" s="681" t="s">
        <v>708</v>
      </c>
      <c r="L1129" s="678"/>
      <c r="M1129" s="679"/>
    </row>
    <row r="1130" spans="1:13">
      <c r="A1130" s="637" t="s">
        <v>761</v>
      </c>
      <c r="B1130" s="638"/>
      <c r="C1130" s="638"/>
      <c r="D1130" s="638"/>
      <c r="E1130" s="639"/>
      <c r="F1130" s="640" t="s">
        <v>433</v>
      </c>
      <c r="G1130" s="641"/>
      <c r="H1130" s="641"/>
      <c r="I1130" s="641"/>
      <c r="J1130" s="676"/>
      <c r="K1130" s="640" t="s">
        <v>433</v>
      </c>
      <c r="L1130" s="641"/>
      <c r="M1130" s="642"/>
    </row>
    <row r="1131" spans="1:13">
      <c r="A1131" s="677" t="s">
        <v>429</v>
      </c>
      <c r="B1131" s="678"/>
      <c r="C1131" s="678"/>
      <c r="D1131" s="678"/>
      <c r="E1131" s="678"/>
      <c r="F1131" s="678"/>
      <c r="G1131" s="678"/>
      <c r="H1131" s="678"/>
      <c r="I1131" s="678"/>
      <c r="J1131" s="678"/>
      <c r="K1131" s="678"/>
      <c r="L1131" s="678"/>
      <c r="M1131" s="679"/>
    </row>
    <row r="1132" spans="1:13">
      <c r="A1132" s="677" t="s">
        <v>425</v>
      </c>
      <c r="B1132" s="678"/>
      <c r="C1132" s="678"/>
      <c r="D1132" s="678"/>
      <c r="E1132" s="680"/>
      <c r="F1132" s="681" t="s">
        <v>426</v>
      </c>
      <c r="G1132" s="678"/>
      <c r="H1132" s="678"/>
      <c r="I1132" s="678"/>
      <c r="J1132" s="680"/>
      <c r="K1132" s="681" t="s">
        <v>708</v>
      </c>
      <c r="L1132" s="678"/>
      <c r="M1132" s="679"/>
    </row>
    <row r="1133" spans="1:13">
      <c r="A1133" s="682" t="s">
        <v>430</v>
      </c>
      <c r="B1133" s="683"/>
      <c r="C1133" s="683"/>
      <c r="D1133" s="683"/>
      <c r="E1133" s="684"/>
      <c r="F1133" s="681" t="s">
        <v>433</v>
      </c>
      <c r="G1133" s="678"/>
      <c r="H1133" s="678"/>
      <c r="I1133" s="678"/>
      <c r="J1133" s="680"/>
      <c r="K1133" s="681" t="s">
        <v>428</v>
      </c>
      <c r="L1133" s="678"/>
      <c r="M1133" s="679"/>
    </row>
    <row r="1134" spans="1:13">
      <c r="A1134" s="682" t="s">
        <v>431</v>
      </c>
      <c r="B1134" s="683"/>
      <c r="C1134" s="683"/>
      <c r="D1134" s="683"/>
      <c r="E1134" s="684"/>
      <c r="F1134" s="707" t="s">
        <v>433</v>
      </c>
      <c r="G1134" s="708"/>
      <c r="H1134" s="708"/>
      <c r="I1134" s="708"/>
      <c r="J1134" s="709"/>
      <c r="K1134" s="640" t="s">
        <v>433</v>
      </c>
      <c r="L1134" s="641"/>
      <c r="M1134" s="642"/>
    </row>
    <row r="1135" spans="1:13">
      <c r="A1135" s="637" t="s">
        <v>432</v>
      </c>
      <c r="B1135" s="638"/>
      <c r="C1135" s="638"/>
      <c r="D1135" s="638"/>
      <c r="E1135" s="639"/>
      <c r="F1135" s="707" t="s">
        <v>433</v>
      </c>
      <c r="G1135" s="708"/>
      <c r="H1135" s="708"/>
      <c r="I1135" s="708"/>
      <c r="J1135" s="709"/>
      <c r="K1135" s="640" t="s">
        <v>433</v>
      </c>
      <c r="L1135" s="641"/>
      <c r="M1135" s="642"/>
    </row>
    <row r="1136" spans="1:13">
      <c r="A1136" s="637" t="s">
        <v>434</v>
      </c>
      <c r="B1136" s="638"/>
      <c r="C1136" s="638"/>
      <c r="D1136" s="638"/>
      <c r="E1136" s="639"/>
      <c r="F1136" s="707" t="s">
        <v>433</v>
      </c>
      <c r="G1136" s="708"/>
      <c r="H1136" s="708"/>
      <c r="I1136" s="708"/>
      <c r="J1136" s="709"/>
      <c r="K1136" s="640" t="s">
        <v>433</v>
      </c>
      <c r="L1136" s="641"/>
      <c r="M1136" s="642"/>
    </row>
    <row r="1137" spans="1:13">
      <c r="A1137" s="677" t="s">
        <v>435</v>
      </c>
      <c r="B1137" s="678"/>
      <c r="C1137" s="678"/>
      <c r="D1137" s="678"/>
      <c r="E1137" s="678"/>
      <c r="F1137" s="678"/>
      <c r="G1137" s="678"/>
      <c r="H1137" s="678"/>
      <c r="I1137" s="678"/>
      <c r="J1137" s="678"/>
      <c r="K1137" s="678"/>
      <c r="L1137" s="678"/>
      <c r="M1137" s="679"/>
    </row>
    <row r="1138" spans="1:13">
      <c r="A1138" s="677" t="s">
        <v>425</v>
      </c>
      <c r="B1138" s="678"/>
      <c r="C1138" s="678"/>
      <c r="D1138" s="678"/>
      <c r="E1138" s="680"/>
      <c r="F1138" s="681" t="s">
        <v>426</v>
      </c>
      <c r="G1138" s="678"/>
      <c r="H1138" s="678"/>
      <c r="I1138" s="678"/>
      <c r="J1138" s="680"/>
      <c r="K1138" s="681" t="s">
        <v>708</v>
      </c>
      <c r="L1138" s="678"/>
      <c r="M1138" s="679"/>
    </row>
    <row r="1139" spans="1:13">
      <c r="A1139" s="637" t="s">
        <v>401</v>
      </c>
      <c r="B1139" s="638"/>
      <c r="C1139" s="638"/>
      <c r="D1139" s="638"/>
      <c r="E1139" s="638"/>
      <c r="F1139" s="639"/>
      <c r="G1139" s="640"/>
      <c r="H1139" s="641"/>
      <c r="I1139" s="641"/>
      <c r="J1139" s="641"/>
      <c r="K1139" s="641"/>
      <c r="L1139" s="641"/>
      <c r="M1139" s="642"/>
    </row>
    <row r="1140" spans="1:13">
      <c r="A1140" s="356" t="s">
        <v>709</v>
      </c>
      <c r="B1140" s="640"/>
      <c r="C1140" s="641"/>
      <c r="D1140" s="641"/>
      <c r="E1140" s="641"/>
      <c r="F1140" s="641"/>
      <c r="G1140" s="641"/>
      <c r="H1140" s="641"/>
      <c r="I1140" s="641"/>
      <c r="J1140" s="641"/>
      <c r="K1140" s="641"/>
      <c r="L1140" s="641"/>
      <c r="M1140" s="642"/>
    </row>
    <row r="1141" spans="1:13">
      <c r="A1141" s="356" t="s">
        <v>436</v>
      </c>
      <c r="B1141" s="640"/>
      <c r="C1141" s="641"/>
      <c r="D1141" s="641"/>
      <c r="E1141" s="641"/>
      <c r="F1141" s="641"/>
      <c r="G1141" s="641"/>
      <c r="H1141" s="641"/>
      <c r="I1141" s="641"/>
      <c r="J1141" s="641"/>
      <c r="K1141" s="641"/>
      <c r="L1141" s="641"/>
      <c r="M1141" s="642"/>
    </row>
    <row r="1142" spans="1:13">
      <c r="A1142" s="643" t="s">
        <v>710</v>
      </c>
      <c r="B1142" s="644"/>
      <c r="C1142" s="645"/>
      <c r="D1142" s="652"/>
      <c r="E1142" s="653"/>
      <c r="F1142" s="653"/>
      <c r="G1142" s="653"/>
      <c r="H1142" s="653"/>
      <c r="I1142" s="654"/>
      <c r="J1142" s="661" t="s">
        <v>711</v>
      </c>
      <c r="K1142" s="644"/>
      <c r="L1142" s="644"/>
      <c r="M1142" s="662"/>
    </row>
    <row r="1143" spans="1:13">
      <c r="A1143" s="646"/>
      <c r="B1143" s="647"/>
      <c r="C1143" s="648"/>
      <c r="D1143" s="655"/>
      <c r="E1143" s="656"/>
      <c r="F1143" s="656"/>
      <c r="G1143" s="656"/>
      <c r="H1143" s="656"/>
      <c r="I1143" s="657"/>
      <c r="J1143" s="663"/>
      <c r="K1143" s="647"/>
      <c r="L1143" s="647"/>
      <c r="M1143" s="664"/>
    </row>
    <row r="1144" spans="1:13">
      <c r="A1144" s="646"/>
      <c r="B1144" s="647"/>
      <c r="C1144" s="648"/>
      <c r="D1144" s="655"/>
      <c r="E1144" s="656"/>
      <c r="F1144" s="656"/>
      <c r="G1144" s="656"/>
      <c r="H1144" s="656"/>
      <c r="I1144" s="657"/>
      <c r="J1144" s="663"/>
      <c r="K1144" s="647"/>
      <c r="L1144" s="647"/>
      <c r="M1144" s="664"/>
    </row>
    <row r="1145" spans="1:13">
      <c r="A1145" s="649"/>
      <c r="B1145" s="650"/>
      <c r="C1145" s="651"/>
      <c r="D1145" s="658"/>
      <c r="E1145" s="659"/>
      <c r="F1145" s="659"/>
      <c r="G1145" s="659"/>
      <c r="H1145" s="659"/>
      <c r="I1145" s="660"/>
      <c r="J1145" s="665"/>
      <c r="K1145" s="650"/>
      <c r="L1145" s="650"/>
      <c r="M1145" s="666"/>
    </row>
    <row r="1146" spans="1:13">
      <c r="A1146" s="671" t="s">
        <v>437</v>
      </c>
      <c r="B1146" s="672"/>
      <c r="C1146" s="672"/>
      <c r="D1146" s="672"/>
      <c r="E1146" s="672"/>
      <c r="F1146" s="672"/>
      <c r="G1146" s="673"/>
      <c r="H1146" s="674" t="s">
        <v>438</v>
      </c>
      <c r="I1146" s="672"/>
      <c r="J1146" s="672"/>
      <c r="K1146" s="672"/>
      <c r="L1146" s="672"/>
      <c r="M1146" s="675"/>
    </row>
    <row r="1147" spans="1:13">
      <c r="A1147" s="341" t="s">
        <v>439</v>
      </c>
      <c r="B1147" s="674" t="s">
        <v>254</v>
      </c>
      <c r="C1147" s="673"/>
      <c r="D1147" s="193" t="s">
        <v>439</v>
      </c>
      <c r="E1147" s="338"/>
      <c r="F1147" s="674" t="s">
        <v>254</v>
      </c>
      <c r="G1147" s="673"/>
      <c r="H1147" s="195"/>
      <c r="I1147" s="195"/>
      <c r="J1147" s="196" t="s">
        <v>440</v>
      </c>
      <c r="K1147" s="195"/>
      <c r="L1147" s="196" t="s">
        <v>254</v>
      </c>
      <c r="M1147" s="197"/>
    </row>
    <row r="1148" spans="1:13">
      <c r="A1148" s="198" t="s">
        <v>441</v>
      </c>
      <c r="B1148" s="669" t="s">
        <v>442</v>
      </c>
      <c r="C1148" s="670"/>
      <c r="D1148" s="669" t="s">
        <v>443</v>
      </c>
      <c r="E1148" s="670"/>
      <c r="F1148" s="669" t="s">
        <v>444</v>
      </c>
      <c r="G1148" s="670"/>
      <c r="H1148" s="195"/>
      <c r="I1148" s="195"/>
      <c r="J1148" s="669">
        <v>3</v>
      </c>
      <c r="K1148" s="670"/>
      <c r="L1148" s="338" t="s">
        <v>433</v>
      </c>
      <c r="M1148" s="197"/>
    </row>
    <row r="1149" spans="1:13">
      <c r="A1149" s="198" t="s">
        <v>445</v>
      </c>
      <c r="B1149" s="669" t="s">
        <v>446</v>
      </c>
      <c r="C1149" s="670"/>
      <c r="D1149" s="669" t="s">
        <v>447</v>
      </c>
      <c r="E1149" s="670"/>
      <c r="F1149" s="669" t="s">
        <v>448</v>
      </c>
      <c r="G1149" s="670"/>
      <c r="H1149" s="195"/>
      <c r="I1149" s="195"/>
      <c r="J1149" s="669">
        <v>2</v>
      </c>
      <c r="K1149" s="670"/>
      <c r="L1149" s="338" t="s">
        <v>428</v>
      </c>
      <c r="M1149" s="197"/>
    </row>
    <row r="1150" spans="1:13">
      <c r="A1150" s="198" t="s">
        <v>449</v>
      </c>
      <c r="B1150" s="669" t="s">
        <v>450</v>
      </c>
      <c r="C1150" s="670"/>
      <c r="D1150" s="669" t="s">
        <v>451</v>
      </c>
      <c r="E1150" s="670"/>
      <c r="F1150" s="669" t="s">
        <v>452</v>
      </c>
      <c r="G1150" s="670"/>
      <c r="H1150" s="195"/>
      <c r="I1150" s="195"/>
      <c r="J1150" s="669">
        <v>1</v>
      </c>
      <c r="K1150" s="670"/>
      <c r="L1150" s="338" t="s">
        <v>453</v>
      </c>
      <c r="M1150" s="197"/>
    </row>
    <row r="1151" spans="1:13" ht="15.75" thickBot="1">
      <c r="A1151" s="199" t="s">
        <v>454</v>
      </c>
      <c r="B1151" s="667" t="s">
        <v>455</v>
      </c>
      <c r="C1151" s="668"/>
      <c r="D1151" s="667" t="s">
        <v>456</v>
      </c>
      <c r="E1151" s="668"/>
      <c r="F1151" s="667" t="s">
        <v>457</v>
      </c>
      <c r="G1151" s="668"/>
      <c r="H1151" s="200"/>
      <c r="I1151" s="200"/>
      <c r="J1151" s="200"/>
      <c r="K1151" s="200"/>
      <c r="L1151" s="200"/>
      <c r="M1151" s="201"/>
    </row>
    <row r="1153" spans="1:13" ht="15.75" thickBot="1"/>
    <row r="1154" spans="1:13" ht="15.75">
      <c r="A1154" s="176"/>
      <c r="B1154" s="703" t="s">
        <v>669</v>
      </c>
      <c r="C1154" s="703"/>
      <c r="D1154" s="703"/>
      <c r="E1154" s="703"/>
      <c r="F1154" s="703"/>
      <c r="G1154" s="703"/>
      <c r="H1154" s="703"/>
      <c r="I1154" s="704"/>
      <c r="J1154" s="705" t="s">
        <v>670</v>
      </c>
      <c r="K1154" s="703"/>
      <c r="L1154" s="703"/>
      <c r="M1154" s="706"/>
    </row>
    <row r="1155" spans="1:13" ht="21">
      <c r="A1155" s="699" t="s">
        <v>671</v>
      </c>
      <c r="B1155" s="700"/>
      <c r="C1155" s="700"/>
      <c r="D1155" s="700"/>
      <c r="E1155" s="700"/>
      <c r="F1155" s="700"/>
      <c r="G1155" s="700"/>
      <c r="H1155" s="700"/>
      <c r="I1155" s="700"/>
      <c r="J1155" s="700"/>
      <c r="K1155" s="700"/>
      <c r="L1155" s="700"/>
      <c r="M1155" s="701"/>
    </row>
    <row r="1156" spans="1:13" ht="21">
      <c r="A1156" s="177"/>
      <c r="B1156" s="678" t="s">
        <v>672</v>
      </c>
      <c r="C1156" s="678"/>
      <c r="D1156" s="678"/>
      <c r="E1156" s="680"/>
      <c r="F1156" s="178" t="s">
        <v>673</v>
      </c>
      <c r="G1156" s="178"/>
      <c r="H1156" s="681" t="s">
        <v>674</v>
      </c>
      <c r="I1156" s="678"/>
      <c r="J1156" s="680"/>
      <c r="K1156" s="179" t="s">
        <v>675</v>
      </c>
      <c r="L1156" s="357"/>
      <c r="M1156" s="180"/>
    </row>
    <row r="1157" spans="1:13">
      <c r="A1157" s="677" t="s">
        <v>785</v>
      </c>
      <c r="B1157" s="678"/>
      <c r="C1157" s="678"/>
      <c r="D1157" s="678"/>
      <c r="E1157" s="678"/>
      <c r="F1157" s="678"/>
      <c r="G1157" s="678"/>
      <c r="H1157" s="678"/>
      <c r="I1157" s="678"/>
      <c r="J1157" s="678"/>
      <c r="K1157" s="678"/>
      <c r="L1157" s="678"/>
      <c r="M1157" s="679"/>
    </row>
    <row r="1158" spans="1:13">
      <c r="A1158" s="637" t="s">
        <v>677</v>
      </c>
      <c r="B1158" s="638"/>
      <c r="C1158" s="638"/>
      <c r="D1158" s="638"/>
      <c r="E1158" s="638"/>
      <c r="F1158" s="638"/>
      <c r="G1158" s="638"/>
      <c r="H1158" s="638"/>
      <c r="I1158" s="638"/>
      <c r="J1158" s="638"/>
      <c r="K1158" s="638"/>
      <c r="L1158" s="638"/>
      <c r="M1158" s="702"/>
    </row>
    <row r="1159" spans="1:13">
      <c r="A1159" s="682" t="s">
        <v>678</v>
      </c>
      <c r="B1159" s="684"/>
      <c r="C1159" s="697" t="s">
        <v>342</v>
      </c>
      <c r="D1159" s="690"/>
      <c r="E1159" s="690"/>
      <c r="F1159" s="690"/>
      <c r="G1159" s="698"/>
      <c r="H1159" s="345" t="s">
        <v>679</v>
      </c>
      <c r="I1159" s="181"/>
      <c r="J1159" s="697">
        <v>24</v>
      </c>
      <c r="K1159" s="690"/>
      <c r="L1159" s="690"/>
      <c r="M1159" s="691"/>
    </row>
    <row r="1160" spans="1:13">
      <c r="A1160" s="682" t="s">
        <v>680</v>
      </c>
      <c r="B1160" s="684"/>
      <c r="C1160" s="710" t="s">
        <v>242</v>
      </c>
      <c r="D1160" s="711"/>
      <c r="E1160" s="711"/>
      <c r="F1160" s="711"/>
      <c r="G1160" s="712"/>
      <c r="H1160" s="345" t="s">
        <v>681</v>
      </c>
      <c r="I1160" s="181"/>
      <c r="J1160" s="697">
        <v>1257</v>
      </c>
      <c r="K1160" s="690"/>
      <c r="L1160" s="690"/>
      <c r="M1160" s="691"/>
    </row>
    <row r="1161" spans="1:13">
      <c r="A1161" s="682" t="s">
        <v>682</v>
      </c>
      <c r="B1161" s="684"/>
      <c r="C1161" s="694">
        <v>41287</v>
      </c>
      <c r="D1161" s="695"/>
      <c r="E1161" s="695"/>
      <c r="F1161" s="695"/>
      <c r="G1161" s="696"/>
      <c r="H1161" s="345" t="s">
        <v>683</v>
      </c>
      <c r="I1161" s="181"/>
      <c r="J1161" s="697">
        <v>6005090443</v>
      </c>
      <c r="K1161" s="690"/>
      <c r="L1161" s="690"/>
      <c r="M1161" s="691"/>
    </row>
    <row r="1162" spans="1:13">
      <c r="A1162" s="682" t="s">
        <v>684</v>
      </c>
      <c r="B1162" s="684"/>
      <c r="C1162" s="697" t="s">
        <v>150</v>
      </c>
      <c r="D1162" s="690"/>
      <c r="E1162" s="690"/>
      <c r="F1162" s="690"/>
      <c r="G1162" s="691"/>
      <c r="H1162" s="637" t="s">
        <v>412</v>
      </c>
      <c r="I1162" s="639"/>
      <c r="J1162" s="697" t="s">
        <v>151</v>
      </c>
      <c r="K1162" s="690"/>
      <c r="L1162" s="690"/>
      <c r="M1162" s="691"/>
    </row>
    <row r="1163" spans="1:13">
      <c r="A1163" s="677" t="s">
        <v>685</v>
      </c>
      <c r="B1163" s="678"/>
      <c r="C1163" s="678"/>
      <c r="D1163" s="678"/>
      <c r="E1163" s="678"/>
      <c r="F1163" s="678"/>
      <c r="G1163" s="678"/>
      <c r="H1163" s="678"/>
      <c r="I1163" s="678"/>
      <c r="J1163" s="678"/>
      <c r="K1163" s="678"/>
      <c r="L1163" s="678"/>
      <c r="M1163" s="679"/>
    </row>
    <row r="1164" spans="1:13">
      <c r="A1164" s="692" t="s">
        <v>686</v>
      </c>
      <c r="B1164" s="681" t="s">
        <v>687</v>
      </c>
      <c r="C1164" s="678"/>
      <c r="D1164" s="678"/>
      <c r="E1164" s="678"/>
      <c r="F1164" s="678"/>
      <c r="G1164" s="680"/>
      <c r="H1164" s="681" t="s">
        <v>688</v>
      </c>
      <c r="I1164" s="678"/>
      <c r="J1164" s="678"/>
      <c r="K1164" s="678"/>
      <c r="L1164" s="678"/>
      <c r="M1164" s="679"/>
    </row>
    <row r="1165" spans="1:13" ht="30">
      <c r="A1165" s="693"/>
      <c r="B1165" s="105" t="s">
        <v>689</v>
      </c>
      <c r="C1165" s="105" t="s">
        <v>690</v>
      </c>
      <c r="D1165" s="105" t="s">
        <v>691</v>
      </c>
      <c r="E1165" s="105" t="s">
        <v>692</v>
      </c>
      <c r="F1165" s="105">
        <v>100</v>
      </c>
      <c r="G1165" s="104" t="s">
        <v>232</v>
      </c>
      <c r="H1165" s="105" t="s">
        <v>693</v>
      </c>
      <c r="I1165" s="105" t="s">
        <v>690</v>
      </c>
      <c r="J1165" s="105" t="s">
        <v>691</v>
      </c>
      <c r="K1165" s="105" t="s">
        <v>694</v>
      </c>
      <c r="L1165" s="105">
        <v>100</v>
      </c>
      <c r="M1165" s="182" t="s">
        <v>232</v>
      </c>
    </row>
    <row r="1166" spans="1:13">
      <c r="A1166" s="356" t="s">
        <v>256</v>
      </c>
      <c r="B1166" s="91">
        <v>3.5</v>
      </c>
      <c r="C1166" s="337">
        <v>4</v>
      </c>
      <c r="D1166" s="337">
        <v>3</v>
      </c>
      <c r="E1166" s="91">
        <v>12</v>
      </c>
      <c r="F1166" s="89">
        <f t="shared" ref="F1166" si="130">SUM(A1166:E1166)</f>
        <v>22.5</v>
      </c>
      <c r="G1166" s="89" t="str">
        <f t="shared" ref="G1166:G1170" si="131">IF(F1166&gt;=91,"A1",IF(F1166&gt;=81,"A2",IF(F1166&gt;=71,"B1",IF(F1166&gt;=61,"B2",IF(F1166&gt;=51,"C1",IF(F1166&gt;=41,"C2",IF(F1166&gt;=33,"D","E")))))))</f>
        <v>E</v>
      </c>
      <c r="H1166" s="337">
        <v>3.5</v>
      </c>
      <c r="I1166" s="337">
        <v>4</v>
      </c>
      <c r="J1166" s="337">
        <v>4</v>
      </c>
      <c r="K1166" s="172">
        <v>38.5</v>
      </c>
      <c r="L1166" s="172">
        <f t="shared" ref="L1166" si="132">SUM(H1166:K1166)</f>
        <v>50</v>
      </c>
      <c r="M1166" s="204" t="str">
        <f t="shared" ref="M1166:M1170" si="133">IF(L1166&gt;=91,"A1",IF(L1166&gt;=81,"A2",IF(L1166&gt;=71,"B1",IF(L1166&gt;=61,"B2",IF(L1166&gt;=51,"C1",IF(L1166&gt;=41,"C2",IF(L1166&gt;=33,"D","E")))))))</f>
        <v>C2</v>
      </c>
    </row>
    <row r="1167" spans="1:13" ht="15.75">
      <c r="A1167" s="356" t="s">
        <v>258</v>
      </c>
      <c r="B1167" s="14">
        <v>6</v>
      </c>
      <c r="C1167" s="337">
        <v>3</v>
      </c>
      <c r="D1167" s="337">
        <v>3.5</v>
      </c>
      <c r="E1167" s="337">
        <v>46</v>
      </c>
      <c r="F1167" s="88">
        <v>58.5</v>
      </c>
      <c r="G1167" s="88" t="str">
        <f t="shared" si="131"/>
        <v>C1</v>
      </c>
      <c r="H1167" s="337">
        <v>4.75</v>
      </c>
      <c r="I1167" s="337">
        <v>3.5</v>
      </c>
      <c r="J1167" s="337">
        <v>3.5</v>
      </c>
      <c r="K1167" s="100">
        <v>39</v>
      </c>
      <c r="L1167" s="30">
        <f t="shared" ref="L1167:L1170" si="134">SUM(H1167:K1167)</f>
        <v>50.75</v>
      </c>
      <c r="M1167" s="351" t="str">
        <f t="shared" si="133"/>
        <v>C2</v>
      </c>
    </row>
    <row r="1168" spans="1:13">
      <c r="A1168" s="356" t="s">
        <v>695</v>
      </c>
      <c r="B1168" s="337">
        <v>2.75</v>
      </c>
      <c r="C1168" s="337">
        <v>3</v>
      </c>
      <c r="D1168" s="337">
        <v>3</v>
      </c>
      <c r="E1168" s="337">
        <v>8</v>
      </c>
      <c r="F1168" s="88">
        <v>16.75</v>
      </c>
      <c r="G1168" s="88" t="str">
        <f t="shared" si="131"/>
        <v>E</v>
      </c>
      <c r="H1168" s="337">
        <v>4.25</v>
      </c>
      <c r="I1168" s="337">
        <v>3</v>
      </c>
      <c r="J1168" s="337">
        <v>3</v>
      </c>
      <c r="K1168" s="172">
        <v>34</v>
      </c>
      <c r="L1168" s="30">
        <f t="shared" si="134"/>
        <v>44.25</v>
      </c>
      <c r="M1168" s="350" t="str">
        <f t="shared" si="133"/>
        <v>C2</v>
      </c>
    </row>
    <row r="1169" spans="1:13">
      <c r="A1169" s="356" t="s">
        <v>260</v>
      </c>
      <c r="B1169" s="337">
        <v>6</v>
      </c>
      <c r="C1169" s="337">
        <v>3.5</v>
      </c>
      <c r="D1169" s="337">
        <v>3</v>
      </c>
      <c r="E1169" s="337">
        <v>39.5</v>
      </c>
      <c r="F1169" s="88">
        <v>52</v>
      </c>
      <c r="G1169" s="88" t="str">
        <f t="shared" si="131"/>
        <v>C1</v>
      </c>
      <c r="H1169" s="172">
        <v>4</v>
      </c>
      <c r="I1169" s="100">
        <v>2.5</v>
      </c>
      <c r="J1169" s="100">
        <v>3</v>
      </c>
      <c r="K1169" s="337">
        <v>39</v>
      </c>
      <c r="L1169" s="30">
        <f t="shared" si="134"/>
        <v>48.5</v>
      </c>
      <c r="M1169" s="239" t="str">
        <f t="shared" si="133"/>
        <v>C2</v>
      </c>
    </row>
    <row r="1170" spans="1:13">
      <c r="A1170" s="356" t="s">
        <v>416</v>
      </c>
      <c r="B1170" s="337">
        <v>3.75</v>
      </c>
      <c r="C1170" s="337">
        <v>5</v>
      </c>
      <c r="D1170" s="337">
        <v>5</v>
      </c>
      <c r="E1170" s="337">
        <v>24</v>
      </c>
      <c r="F1170" s="88">
        <v>37.75</v>
      </c>
      <c r="G1170" s="88" t="str">
        <f t="shared" si="131"/>
        <v>D</v>
      </c>
      <c r="H1170" s="337">
        <v>3.75</v>
      </c>
      <c r="I1170" s="337">
        <v>4</v>
      </c>
      <c r="J1170" s="337">
        <v>4</v>
      </c>
      <c r="K1170" s="319">
        <v>34</v>
      </c>
      <c r="L1170" s="30">
        <f t="shared" si="134"/>
        <v>45.75</v>
      </c>
      <c r="M1170" s="350" t="str">
        <f t="shared" si="133"/>
        <v>C2</v>
      </c>
    </row>
    <row r="1171" spans="1:13" ht="15.75">
      <c r="A1171" s="356" t="s">
        <v>643</v>
      </c>
      <c r="B1171" s="337"/>
      <c r="C1171" s="337"/>
      <c r="D1171" s="337"/>
      <c r="E1171" s="173"/>
      <c r="F1171" s="18">
        <v>17</v>
      </c>
      <c r="G1171" s="337"/>
      <c r="H1171" s="337"/>
      <c r="I1171" s="337"/>
      <c r="J1171" s="337"/>
      <c r="K1171" s="337">
        <v>33</v>
      </c>
      <c r="L1171" s="337"/>
      <c r="M1171" s="346"/>
    </row>
    <row r="1172" spans="1:13">
      <c r="A1172" s="356" t="s">
        <v>661</v>
      </c>
      <c r="B1172" s="337"/>
      <c r="C1172" s="337"/>
      <c r="D1172" s="337"/>
      <c r="E1172" s="29"/>
      <c r="F1172" s="337">
        <v>44.5</v>
      </c>
      <c r="G1172" s="337"/>
      <c r="H1172" s="337"/>
      <c r="I1172" s="337"/>
      <c r="J1172" s="337"/>
      <c r="K1172" s="29">
        <v>30.5</v>
      </c>
      <c r="L1172" s="337"/>
      <c r="M1172" s="346"/>
    </row>
    <row r="1173" spans="1:13">
      <c r="A1173" s="356" t="s">
        <v>696</v>
      </c>
      <c r="B1173" s="337"/>
      <c r="C1173" s="337"/>
      <c r="D1173" s="337"/>
      <c r="E1173" s="337"/>
      <c r="F1173" s="337">
        <v>40</v>
      </c>
      <c r="G1173" s="337"/>
      <c r="H1173" s="337"/>
      <c r="I1173" s="337"/>
      <c r="J1173" s="337"/>
      <c r="K1173" s="337">
        <v>29.5</v>
      </c>
      <c r="L1173" s="337"/>
      <c r="M1173" s="346"/>
    </row>
    <row r="1174" spans="1:13" ht="26.25">
      <c r="A1174" s="357" t="s">
        <v>697</v>
      </c>
      <c r="B1174" s="357"/>
      <c r="C1174" s="358" t="s">
        <v>698</v>
      </c>
      <c r="D1174" s="186">
        <f>(F1166+F1167+F1168+F1169+F1170)</f>
        <v>187.5</v>
      </c>
      <c r="E1174" s="186"/>
      <c r="F1174" s="358" t="s">
        <v>699</v>
      </c>
      <c r="G1174" s="186">
        <f>(D1174/500)*100</f>
        <v>37.5</v>
      </c>
      <c r="H1174" s="186"/>
      <c r="I1174" s="187"/>
      <c r="J1174" s="685" t="s">
        <v>700</v>
      </c>
      <c r="K1174" s="686"/>
      <c r="L1174" s="640" t="str">
        <f>IF(G1174&gt;=91,"A1",IF(G1174&gt;=81,"A2",IF(G1174&gt;=71,"B1",IF(G1174&gt;=61,"B2",IF(G1174&gt;=51,"C1",IF(G1174&gt;=41,"C2",IF(G1174&gt;=33,"D","E")))))))</f>
        <v>D</v>
      </c>
      <c r="M1174" s="676" t="str">
        <f t="shared" ref="M1174:M1176" si="135">IF(K1174&gt;=91,"A1",IF(K1174&gt;=81,"A2",IF(K1174&gt;=71,"B1",IF(K1174&gt;=61,"B2",IF(K1174&gt;=51,"C1",IF(K1174&gt;=41,"C2",IF(K1174&gt;=33,"D","E")))))))</f>
        <v>E</v>
      </c>
    </row>
    <row r="1175" spans="1:13" ht="26.25">
      <c r="A1175" s="188" t="s">
        <v>701</v>
      </c>
      <c r="B1175" s="357"/>
      <c r="C1175" s="358" t="s">
        <v>702</v>
      </c>
      <c r="D1175" s="186">
        <f>(L1166+L1167+L1168+L1169+L1170)</f>
        <v>239.25</v>
      </c>
      <c r="E1175" s="186"/>
      <c r="F1175" s="358" t="s">
        <v>703</v>
      </c>
      <c r="G1175" s="189">
        <f>D1175/500*100</f>
        <v>47.85</v>
      </c>
      <c r="H1175" s="189"/>
      <c r="I1175" s="190"/>
      <c r="J1175" s="685" t="s">
        <v>704</v>
      </c>
      <c r="K1175" s="686"/>
      <c r="L1175" s="640" t="str">
        <f>IF(G1175&gt;=91,"A1",IF(G1175&gt;=81,"A2",IF(G1175&gt;=71,"B1",IF(G1175&gt;=61,"B2",IF(G1175&gt;=51,"C1",IF(G1175&gt;=41,"C2",IF(G1175&gt;=33,"D","E")))))))</f>
        <v>C2</v>
      </c>
      <c r="M1175" s="676" t="str">
        <f t="shared" si="135"/>
        <v>E</v>
      </c>
    </row>
    <row r="1176" spans="1:13">
      <c r="A1176" s="359" t="s">
        <v>705</v>
      </c>
      <c r="B1176" s="359"/>
      <c r="C1176" s="359">
        <f>(D1174+D1175)</f>
        <v>426.75</v>
      </c>
      <c r="D1176" s="687"/>
      <c r="E1176" s="688"/>
      <c r="F1176" s="359" t="s">
        <v>706</v>
      </c>
      <c r="G1176" s="359"/>
      <c r="H1176" s="359"/>
      <c r="I1176" s="359">
        <f>(C1176/1000)*100</f>
        <v>42.675000000000004</v>
      </c>
      <c r="J1176" s="359" t="s">
        <v>707</v>
      </c>
      <c r="K1176" s="359"/>
      <c r="L1176" s="687" t="str">
        <f>IF(I1176&gt;=91,"A1",IF(I1176&gt;=81,"A2",IF(I1176&gt;=71,"B1",IF(I1176&gt;=61,"B2",IF(I1176&gt;=51,"C1",IF(I1176&gt;=41,"C2",IF(I1176&gt;=33,"D","E")))))))</f>
        <v>C2</v>
      </c>
      <c r="M1176" s="688" t="str">
        <f t="shared" si="135"/>
        <v>E</v>
      </c>
    </row>
    <row r="1177" spans="1:13">
      <c r="A1177" s="689" t="s">
        <v>423</v>
      </c>
      <c r="B1177" s="690"/>
      <c r="C1177" s="690"/>
      <c r="D1177" s="690"/>
      <c r="E1177" s="690"/>
      <c r="F1177" s="690"/>
      <c r="G1177" s="690"/>
      <c r="H1177" s="690"/>
      <c r="I1177" s="690"/>
      <c r="J1177" s="690"/>
      <c r="K1177" s="690"/>
      <c r="L1177" s="690"/>
      <c r="M1177" s="691"/>
    </row>
    <row r="1178" spans="1:13">
      <c r="A1178" s="677" t="s">
        <v>424</v>
      </c>
      <c r="B1178" s="678"/>
      <c r="C1178" s="678"/>
      <c r="D1178" s="678"/>
      <c r="E1178" s="678"/>
      <c r="F1178" s="678"/>
      <c r="G1178" s="678"/>
      <c r="H1178" s="678"/>
      <c r="I1178" s="678"/>
      <c r="J1178" s="678"/>
      <c r="K1178" s="678"/>
      <c r="L1178" s="678"/>
      <c r="M1178" s="679"/>
    </row>
    <row r="1179" spans="1:13">
      <c r="A1179" s="677" t="s">
        <v>425</v>
      </c>
      <c r="B1179" s="678"/>
      <c r="C1179" s="678"/>
      <c r="D1179" s="678"/>
      <c r="E1179" s="680"/>
      <c r="F1179" s="681" t="s">
        <v>426</v>
      </c>
      <c r="G1179" s="678"/>
      <c r="H1179" s="678"/>
      <c r="I1179" s="678"/>
      <c r="J1179" s="680"/>
      <c r="K1179" s="681" t="s">
        <v>708</v>
      </c>
      <c r="L1179" s="678"/>
      <c r="M1179" s="679"/>
    </row>
    <row r="1180" spans="1:13">
      <c r="A1180" s="637" t="s">
        <v>769</v>
      </c>
      <c r="B1180" s="638"/>
      <c r="C1180" s="638"/>
      <c r="D1180" s="638"/>
      <c r="E1180" s="639"/>
      <c r="F1180" s="640" t="s">
        <v>433</v>
      </c>
      <c r="G1180" s="641"/>
      <c r="H1180" s="641"/>
      <c r="I1180" s="641"/>
      <c r="J1180" s="676"/>
      <c r="K1180" s="640" t="s">
        <v>433</v>
      </c>
      <c r="L1180" s="641"/>
      <c r="M1180" s="642"/>
    </row>
    <row r="1181" spans="1:13">
      <c r="A1181" s="677" t="s">
        <v>429</v>
      </c>
      <c r="B1181" s="678"/>
      <c r="C1181" s="678"/>
      <c r="D1181" s="678"/>
      <c r="E1181" s="678"/>
      <c r="F1181" s="678"/>
      <c r="G1181" s="678"/>
      <c r="H1181" s="678"/>
      <c r="I1181" s="678"/>
      <c r="J1181" s="678"/>
      <c r="K1181" s="678"/>
      <c r="L1181" s="678"/>
      <c r="M1181" s="679"/>
    </row>
    <row r="1182" spans="1:13">
      <c r="A1182" s="677" t="s">
        <v>425</v>
      </c>
      <c r="B1182" s="678"/>
      <c r="C1182" s="678"/>
      <c r="D1182" s="678"/>
      <c r="E1182" s="680"/>
      <c r="F1182" s="681" t="s">
        <v>426</v>
      </c>
      <c r="G1182" s="678"/>
      <c r="H1182" s="678"/>
      <c r="I1182" s="678"/>
      <c r="J1182" s="680"/>
      <c r="K1182" s="681" t="s">
        <v>708</v>
      </c>
      <c r="L1182" s="678"/>
      <c r="M1182" s="679"/>
    </row>
    <row r="1183" spans="1:13">
      <c r="A1183" s="682" t="s">
        <v>430</v>
      </c>
      <c r="B1183" s="683"/>
      <c r="C1183" s="683"/>
      <c r="D1183" s="683"/>
      <c r="E1183" s="684"/>
      <c r="F1183" s="681" t="s">
        <v>428</v>
      </c>
      <c r="G1183" s="678"/>
      <c r="H1183" s="678"/>
      <c r="I1183" s="678"/>
      <c r="J1183" s="680"/>
      <c r="K1183" s="681" t="s">
        <v>453</v>
      </c>
      <c r="L1183" s="678"/>
      <c r="M1183" s="679"/>
    </row>
    <row r="1184" spans="1:13">
      <c r="A1184" s="682" t="s">
        <v>431</v>
      </c>
      <c r="B1184" s="683"/>
      <c r="C1184" s="683"/>
      <c r="D1184" s="683"/>
      <c r="E1184" s="684"/>
      <c r="F1184" s="707" t="s">
        <v>428</v>
      </c>
      <c r="G1184" s="708"/>
      <c r="H1184" s="708"/>
      <c r="I1184" s="708"/>
      <c r="J1184" s="709"/>
      <c r="K1184" s="640" t="s">
        <v>433</v>
      </c>
      <c r="L1184" s="641"/>
      <c r="M1184" s="642"/>
    </row>
    <row r="1185" spans="1:13">
      <c r="A1185" s="637" t="s">
        <v>432</v>
      </c>
      <c r="B1185" s="638"/>
      <c r="C1185" s="638"/>
      <c r="D1185" s="638"/>
      <c r="E1185" s="639"/>
      <c r="F1185" s="707" t="s">
        <v>433</v>
      </c>
      <c r="G1185" s="708"/>
      <c r="H1185" s="708"/>
      <c r="I1185" s="708"/>
      <c r="J1185" s="709"/>
      <c r="K1185" s="640" t="s">
        <v>433</v>
      </c>
      <c r="L1185" s="641"/>
      <c r="M1185" s="642"/>
    </row>
    <row r="1186" spans="1:13">
      <c r="A1186" s="637" t="s">
        <v>434</v>
      </c>
      <c r="B1186" s="638"/>
      <c r="C1186" s="638"/>
      <c r="D1186" s="638"/>
      <c r="E1186" s="639"/>
      <c r="F1186" s="707" t="s">
        <v>433</v>
      </c>
      <c r="G1186" s="708"/>
      <c r="H1186" s="708"/>
      <c r="I1186" s="708"/>
      <c r="J1186" s="709"/>
      <c r="K1186" s="640" t="s">
        <v>433</v>
      </c>
      <c r="L1186" s="641"/>
      <c r="M1186" s="642"/>
    </row>
    <row r="1187" spans="1:13">
      <c r="A1187" s="677" t="s">
        <v>435</v>
      </c>
      <c r="B1187" s="678"/>
      <c r="C1187" s="678"/>
      <c r="D1187" s="678"/>
      <c r="E1187" s="678"/>
      <c r="F1187" s="678"/>
      <c r="G1187" s="678"/>
      <c r="H1187" s="678"/>
      <c r="I1187" s="678"/>
      <c r="J1187" s="678"/>
      <c r="K1187" s="678"/>
      <c r="L1187" s="678"/>
      <c r="M1187" s="679"/>
    </row>
    <row r="1188" spans="1:13">
      <c r="A1188" s="677" t="s">
        <v>425</v>
      </c>
      <c r="B1188" s="678"/>
      <c r="C1188" s="678"/>
      <c r="D1188" s="678"/>
      <c r="E1188" s="680"/>
      <c r="F1188" s="681" t="s">
        <v>426</v>
      </c>
      <c r="G1188" s="678"/>
      <c r="H1188" s="678"/>
      <c r="I1188" s="678"/>
      <c r="J1188" s="680"/>
      <c r="K1188" s="681" t="s">
        <v>708</v>
      </c>
      <c r="L1188" s="678"/>
      <c r="M1188" s="679"/>
    </row>
    <row r="1189" spans="1:13">
      <c r="A1189" s="637" t="s">
        <v>401</v>
      </c>
      <c r="B1189" s="638"/>
      <c r="C1189" s="638"/>
      <c r="D1189" s="638"/>
      <c r="E1189" s="638"/>
      <c r="F1189" s="639"/>
      <c r="G1189" s="640"/>
      <c r="H1189" s="641"/>
      <c r="I1189" s="641"/>
      <c r="J1189" s="641"/>
      <c r="K1189" s="641"/>
      <c r="L1189" s="641"/>
      <c r="M1189" s="642"/>
    </row>
    <row r="1190" spans="1:13">
      <c r="A1190" s="356" t="s">
        <v>709</v>
      </c>
      <c r="B1190" s="640"/>
      <c r="C1190" s="641"/>
      <c r="D1190" s="641"/>
      <c r="E1190" s="641"/>
      <c r="F1190" s="641"/>
      <c r="G1190" s="641"/>
      <c r="H1190" s="641"/>
      <c r="I1190" s="641"/>
      <c r="J1190" s="641"/>
      <c r="K1190" s="641"/>
      <c r="L1190" s="641"/>
      <c r="M1190" s="642"/>
    </row>
    <row r="1191" spans="1:13">
      <c r="A1191" s="356" t="s">
        <v>436</v>
      </c>
      <c r="B1191" s="640"/>
      <c r="C1191" s="641"/>
      <c r="D1191" s="641"/>
      <c r="E1191" s="641"/>
      <c r="F1191" s="641"/>
      <c r="G1191" s="641"/>
      <c r="H1191" s="641"/>
      <c r="I1191" s="641"/>
      <c r="J1191" s="641"/>
      <c r="K1191" s="641"/>
      <c r="L1191" s="641"/>
      <c r="M1191" s="642"/>
    </row>
    <row r="1192" spans="1:13">
      <c r="A1192" s="643" t="s">
        <v>710</v>
      </c>
      <c r="B1192" s="644"/>
      <c r="C1192" s="645"/>
      <c r="D1192" s="652"/>
      <c r="E1192" s="653"/>
      <c r="F1192" s="653"/>
      <c r="G1192" s="653"/>
      <c r="H1192" s="653"/>
      <c r="I1192" s="654"/>
      <c r="J1192" s="661" t="s">
        <v>711</v>
      </c>
      <c r="K1192" s="644"/>
      <c r="L1192" s="644"/>
      <c r="M1192" s="662"/>
    </row>
    <row r="1193" spans="1:13">
      <c r="A1193" s="646"/>
      <c r="B1193" s="647"/>
      <c r="C1193" s="648"/>
      <c r="D1193" s="655"/>
      <c r="E1193" s="656"/>
      <c r="F1193" s="656"/>
      <c r="G1193" s="656"/>
      <c r="H1193" s="656"/>
      <c r="I1193" s="657"/>
      <c r="J1193" s="663"/>
      <c r="K1193" s="647"/>
      <c r="L1193" s="647"/>
      <c r="M1193" s="664"/>
    </row>
    <row r="1194" spans="1:13">
      <c r="A1194" s="646"/>
      <c r="B1194" s="647"/>
      <c r="C1194" s="648"/>
      <c r="D1194" s="655"/>
      <c r="E1194" s="656"/>
      <c r="F1194" s="656"/>
      <c r="G1194" s="656"/>
      <c r="H1194" s="656"/>
      <c r="I1194" s="657"/>
      <c r="J1194" s="663"/>
      <c r="K1194" s="647"/>
      <c r="L1194" s="647"/>
      <c r="M1194" s="664"/>
    </row>
    <row r="1195" spans="1:13">
      <c r="A1195" s="649"/>
      <c r="B1195" s="650"/>
      <c r="C1195" s="651"/>
      <c r="D1195" s="658"/>
      <c r="E1195" s="659"/>
      <c r="F1195" s="659"/>
      <c r="G1195" s="659"/>
      <c r="H1195" s="659"/>
      <c r="I1195" s="660"/>
      <c r="J1195" s="665"/>
      <c r="K1195" s="650"/>
      <c r="L1195" s="650"/>
      <c r="M1195" s="666"/>
    </row>
    <row r="1196" spans="1:13">
      <c r="A1196" s="671" t="s">
        <v>437</v>
      </c>
      <c r="B1196" s="672"/>
      <c r="C1196" s="672"/>
      <c r="D1196" s="672"/>
      <c r="E1196" s="672"/>
      <c r="F1196" s="672"/>
      <c r="G1196" s="673"/>
      <c r="H1196" s="674" t="s">
        <v>438</v>
      </c>
      <c r="I1196" s="672"/>
      <c r="J1196" s="672"/>
      <c r="K1196" s="672"/>
      <c r="L1196" s="672"/>
      <c r="M1196" s="675"/>
    </row>
    <row r="1197" spans="1:13">
      <c r="A1197" s="341" t="s">
        <v>439</v>
      </c>
      <c r="B1197" s="674" t="s">
        <v>254</v>
      </c>
      <c r="C1197" s="673"/>
      <c r="D1197" s="193" t="s">
        <v>439</v>
      </c>
      <c r="E1197" s="338"/>
      <c r="F1197" s="674" t="s">
        <v>254</v>
      </c>
      <c r="G1197" s="673"/>
      <c r="H1197" s="195"/>
      <c r="I1197" s="195"/>
      <c r="J1197" s="196" t="s">
        <v>440</v>
      </c>
      <c r="K1197" s="195"/>
      <c r="L1197" s="196" t="s">
        <v>254</v>
      </c>
      <c r="M1197" s="197"/>
    </row>
    <row r="1198" spans="1:13">
      <c r="A1198" s="198" t="s">
        <v>441</v>
      </c>
      <c r="B1198" s="669" t="s">
        <v>442</v>
      </c>
      <c r="C1198" s="670"/>
      <c r="D1198" s="669" t="s">
        <v>443</v>
      </c>
      <c r="E1198" s="670"/>
      <c r="F1198" s="669" t="s">
        <v>444</v>
      </c>
      <c r="G1198" s="670"/>
      <c r="H1198" s="195"/>
      <c r="I1198" s="195"/>
      <c r="J1198" s="669">
        <v>3</v>
      </c>
      <c r="K1198" s="670"/>
      <c r="L1198" s="338" t="s">
        <v>433</v>
      </c>
      <c r="M1198" s="197"/>
    </row>
    <row r="1199" spans="1:13">
      <c r="A1199" s="198"/>
      <c r="B1199" s="669" t="s">
        <v>446</v>
      </c>
      <c r="C1199" s="670"/>
      <c r="D1199" s="669" t="s">
        <v>447</v>
      </c>
      <c r="E1199" s="670"/>
      <c r="F1199" s="669" t="s">
        <v>448</v>
      </c>
      <c r="G1199" s="670"/>
      <c r="H1199" s="195"/>
      <c r="I1199" s="195"/>
      <c r="J1199" s="669">
        <v>2</v>
      </c>
      <c r="K1199" s="670"/>
      <c r="L1199" s="338" t="s">
        <v>428</v>
      </c>
      <c r="M1199" s="197"/>
    </row>
    <row r="1200" spans="1:13">
      <c r="A1200" s="198" t="s">
        <v>449</v>
      </c>
      <c r="B1200" s="669" t="s">
        <v>450</v>
      </c>
      <c r="C1200" s="670"/>
      <c r="D1200" s="669" t="s">
        <v>451</v>
      </c>
      <c r="E1200" s="670"/>
      <c r="F1200" s="669" t="s">
        <v>452</v>
      </c>
      <c r="G1200" s="670"/>
      <c r="H1200" s="195"/>
      <c r="I1200" s="195"/>
      <c r="J1200" s="669">
        <v>1</v>
      </c>
      <c r="K1200" s="670"/>
      <c r="L1200" s="338" t="s">
        <v>453</v>
      </c>
      <c r="M1200" s="197"/>
    </row>
    <row r="1201" spans="1:13" ht="15.75" thickBot="1">
      <c r="A1201" s="199" t="s">
        <v>454</v>
      </c>
      <c r="B1201" s="667" t="s">
        <v>455</v>
      </c>
      <c r="C1201" s="668"/>
      <c r="D1201" s="667" t="s">
        <v>456</v>
      </c>
      <c r="E1201" s="668"/>
      <c r="F1201" s="667" t="s">
        <v>457</v>
      </c>
      <c r="G1201" s="668"/>
      <c r="H1201" s="200"/>
      <c r="I1201" s="200"/>
      <c r="J1201" s="200"/>
      <c r="K1201" s="200"/>
      <c r="L1201" s="200"/>
      <c r="M1201" s="201"/>
    </row>
    <row r="1202" spans="1:13" ht="15.75" thickBot="1"/>
    <row r="1203" spans="1:13" ht="15.75">
      <c r="A1203" s="176"/>
      <c r="B1203" s="703" t="s">
        <v>669</v>
      </c>
      <c r="C1203" s="703"/>
      <c r="D1203" s="703"/>
      <c r="E1203" s="703"/>
      <c r="F1203" s="703"/>
      <c r="G1203" s="703"/>
      <c r="H1203" s="703"/>
      <c r="I1203" s="704"/>
      <c r="J1203" s="705" t="s">
        <v>670</v>
      </c>
      <c r="K1203" s="703"/>
      <c r="L1203" s="703"/>
      <c r="M1203" s="706"/>
    </row>
    <row r="1204" spans="1:13" ht="21">
      <c r="A1204" s="699" t="s">
        <v>671</v>
      </c>
      <c r="B1204" s="700"/>
      <c r="C1204" s="700"/>
      <c r="D1204" s="700"/>
      <c r="E1204" s="700"/>
      <c r="F1204" s="700"/>
      <c r="G1204" s="700"/>
      <c r="H1204" s="700"/>
      <c r="I1204" s="700"/>
      <c r="J1204" s="700"/>
      <c r="K1204" s="700"/>
      <c r="L1204" s="700"/>
      <c r="M1204" s="701"/>
    </row>
    <row r="1205" spans="1:13" ht="21">
      <c r="A1205" s="177"/>
      <c r="B1205" s="678" t="s">
        <v>672</v>
      </c>
      <c r="C1205" s="678"/>
      <c r="D1205" s="678"/>
      <c r="E1205" s="680"/>
      <c r="F1205" s="178" t="s">
        <v>673</v>
      </c>
      <c r="G1205" s="178"/>
      <c r="H1205" s="681" t="s">
        <v>674</v>
      </c>
      <c r="I1205" s="678"/>
      <c r="J1205" s="680"/>
      <c r="K1205" s="179" t="s">
        <v>675</v>
      </c>
      <c r="L1205" s="357"/>
      <c r="M1205" s="180"/>
    </row>
    <row r="1206" spans="1:13">
      <c r="A1206" s="677" t="s">
        <v>785</v>
      </c>
      <c r="B1206" s="678"/>
      <c r="C1206" s="678"/>
      <c r="D1206" s="678"/>
      <c r="E1206" s="678"/>
      <c r="F1206" s="678"/>
      <c r="G1206" s="678"/>
      <c r="H1206" s="678"/>
      <c r="I1206" s="678"/>
      <c r="J1206" s="678"/>
      <c r="K1206" s="678"/>
      <c r="L1206" s="678"/>
      <c r="M1206" s="679"/>
    </row>
    <row r="1207" spans="1:13">
      <c r="A1207" s="637" t="s">
        <v>677</v>
      </c>
      <c r="B1207" s="638"/>
      <c r="C1207" s="638"/>
      <c r="D1207" s="638"/>
      <c r="E1207" s="638"/>
      <c r="F1207" s="638"/>
      <c r="G1207" s="638"/>
      <c r="H1207" s="638"/>
      <c r="I1207" s="638"/>
      <c r="J1207" s="638"/>
      <c r="K1207" s="638"/>
      <c r="L1207" s="638"/>
      <c r="M1207" s="702"/>
    </row>
    <row r="1208" spans="1:13">
      <c r="A1208" s="682" t="s">
        <v>678</v>
      </c>
      <c r="B1208" s="684"/>
      <c r="C1208" s="640" t="s">
        <v>724</v>
      </c>
      <c r="D1208" s="641"/>
      <c r="E1208" s="641"/>
      <c r="F1208" s="641"/>
      <c r="G1208" s="676"/>
      <c r="H1208" s="345" t="s">
        <v>679</v>
      </c>
      <c r="I1208" s="181"/>
      <c r="J1208" s="640">
        <v>25</v>
      </c>
      <c r="K1208" s="641"/>
      <c r="L1208" s="641"/>
      <c r="M1208" s="642"/>
    </row>
    <row r="1209" spans="1:13">
      <c r="A1209" s="682" t="s">
        <v>680</v>
      </c>
      <c r="B1209" s="684"/>
      <c r="C1209" s="775" t="s">
        <v>242</v>
      </c>
      <c r="D1209" s="776"/>
      <c r="E1209" s="776"/>
      <c r="F1209" s="776"/>
      <c r="G1209" s="777"/>
      <c r="H1209" s="345" t="s">
        <v>681</v>
      </c>
      <c r="I1209" s="181"/>
      <c r="J1209" s="640">
        <v>1309</v>
      </c>
      <c r="K1209" s="641"/>
      <c r="L1209" s="641"/>
      <c r="M1209" s="642"/>
    </row>
    <row r="1210" spans="1:13">
      <c r="A1210" s="682" t="s">
        <v>682</v>
      </c>
      <c r="B1210" s="684"/>
      <c r="C1210" s="713">
        <v>41944</v>
      </c>
      <c r="D1210" s="714"/>
      <c r="E1210" s="714"/>
      <c r="F1210" s="714"/>
      <c r="G1210" s="715"/>
      <c r="H1210" s="345" t="s">
        <v>683</v>
      </c>
      <c r="I1210" s="181"/>
      <c r="J1210" s="640">
        <v>9906065348</v>
      </c>
      <c r="K1210" s="641"/>
      <c r="L1210" s="641"/>
      <c r="M1210" s="642"/>
    </row>
    <row r="1211" spans="1:13">
      <c r="A1211" s="682" t="s">
        <v>684</v>
      </c>
      <c r="B1211" s="684"/>
      <c r="C1211" s="640" t="s">
        <v>155</v>
      </c>
      <c r="D1211" s="641"/>
      <c r="E1211" s="641"/>
      <c r="F1211" s="641"/>
      <c r="G1211" s="642"/>
      <c r="H1211" s="637" t="s">
        <v>412</v>
      </c>
      <c r="I1211" s="639"/>
      <c r="J1211" s="640" t="s">
        <v>157</v>
      </c>
      <c r="K1211" s="641"/>
      <c r="L1211" s="641"/>
      <c r="M1211" s="642"/>
    </row>
    <row r="1212" spans="1:13">
      <c r="A1212" s="677" t="s">
        <v>685</v>
      </c>
      <c r="B1212" s="678"/>
      <c r="C1212" s="678"/>
      <c r="D1212" s="678"/>
      <c r="E1212" s="678"/>
      <c r="F1212" s="678"/>
      <c r="G1212" s="678"/>
      <c r="H1212" s="678"/>
      <c r="I1212" s="678"/>
      <c r="J1212" s="678"/>
      <c r="K1212" s="678"/>
      <c r="L1212" s="678"/>
      <c r="M1212" s="679"/>
    </row>
    <row r="1213" spans="1:13">
      <c r="A1213" s="692" t="s">
        <v>686</v>
      </c>
      <c r="B1213" s="681" t="s">
        <v>687</v>
      </c>
      <c r="C1213" s="678"/>
      <c r="D1213" s="678"/>
      <c r="E1213" s="678"/>
      <c r="F1213" s="678"/>
      <c r="G1213" s="680"/>
      <c r="H1213" s="681" t="s">
        <v>688</v>
      </c>
      <c r="I1213" s="678"/>
      <c r="J1213" s="678"/>
      <c r="K1213" s="678"/>
      <c r="L1213" s="678"/>
      <c r="M1213" s="679"/>
    </row>
    <row r="1214" spans="1:13" ht="30">
      <c r="A1214" s="693"/>
      <c r="B1214" s="105" t="s">
        <v>689</v>
      </c>
      <c r="C1214" s="105" t="s">
        <v>690</v>
      </c>
      <c r="D1214" s="105" t="s">
        <v>691</v>
      </c>
      <c r="E1214" s="105" t="s">
        <v>692</v>
      </c>
      <c r="F1214" s="105">
        <v>100</v>
      </c>
      <c r="G1214" s="104" t="s">
        <v>232</v>
      </c>
      <c r="H1214" s="105" t="s">
        <v>693</v>
      </c>
      <c r="I1214" s="105" t="s">
        <v>690</v>
      </c>
      <c r="J1214" s="105" t="s">
        <v>691</v>
      </c>
      <c r="K1214" s="105" t="s">
        <v>694</v>
      </c>
      <c r="L1214" s="105">
        <v>100</v>
      </c>
      <c r="M1214" s="182" t="s">
        <v>232</v>
      </c>
    </row>
    <row r="1215" spans="1:13">
      <c r="A1215" s="356" t="s">
        <v>256</v>
      </c>
      <c r="B1215" s="91">
        <v>5.25</v>
      </c>
      <c r="C1215" s="337">
        <v>3</v>
      </c>
      <c r="D1215" s="337">
        <v>4</v>
      </c>
      <c r="E1215" s="91">
        <v>30.5</v>
      </c>
      <c r="F1215" s="89">
        <f t="shared" ref="F1215" si="136">SUM(A1215:E1215)</f>
        <v>42.75</v>
      </c>
      <c r="G1215" s="89" t="str">
        <f t="shared" ref="G1215:G1219" si="137">IF(F1215&gt;=91,"A1",IF(F1215&gt;=81,"A2",IF(F1215&gt;=71,"B1",IF(F1215&gt;=61,"B2",IF(F1215&gt;=51,"C1",IF(F1215&gt;=41,"C2",IF(F1215&gt;=33,"D","E")))))))</f>
        <v>C2</v>
      </c>
      <c r="H1215" s="337">
        <v>5.5</v>
      </c>
      <c r="I1215" s="350">
        <v>5</v>
      </c>
      <c r="J1215" s="350">
        <v>4</v>
      </c>
      <c r="K1215" s="350">
        <v>35.5</v>
      </c>
      <c r="L1215" s="172">
        <f t="shared" ref="L1215" si="138">SUM(H1215:K1215)</f>
        <v>50</v>
      </c>
      <c r="M1215" s="204" t="str">
        <f t="shared" ref="M1215:M1219" si="139">IF(L1215&gt;=91,"A1",IF(L1215&gt;=81,"A2",IF(L1215&gt;=71,"B1",IF(L1215&gt;=61,"B2",IF(L1215&gt;=51,"C1",IF(L1215&gt;=41,"C2",IF(L1215&gt;=33,"D","E")))))))</f>
        <v>C2</v>
      </c>
    </row>
    <row r="1216" spans="1:13" ht="15.75">
      <c r="A1216" s="356" t="s">
        <v>258</v>
      </c>
      <c r="B1216" s="14">
        <v>4.25</v>
      </c>
      <c r="C1216" s="337">
        <v>3</v>
      </c>
      <c r="D1216" s="337">
        <v>3.5</v>
      </c>
      <c r="E1216" s="337">
        <v>32.5</v>
      </c>
      <c r="F1216" s="88">
        <v>43.25</v>
      </c>
      <c r="G1216" s="88" t="str">
        <f t="shared" si="137"/>
        <v>C2</v>
      </c>
      <c r="H1216" s="350">
        <v>4.75</v>
      </c>
      <c r="I1216" s="350">
        <v>4</v>
      </c>
      <c r="J1216" s="350">
        <v>3.5</v>
      </c>
      <c r="K1216" s="350">
        <v>33</v>
      </c>
      <c r="L1216" s="350">
        <f t="shared" ref="L1216:L1219" si="140">SUM(H1216:K1216)</f>
        <v>45.25</v>
      </c>
      <c r="M1216" s="351" t="str">
        <f t="shared" si="139"/>
        <v>C2</v>
      </c>
    </row>
    <row r="1217" spans="1:13">
      <c r="A1217" s="356" t="s">
        <v>695</v>
      </c>
      <c r="B1217" s="337">
        <v>7.5</v>
      </c>
      <c r="C1217" s="337">
        <v>4</v>
      </c>
      <c r="D1217" s="337">
        <v>3</v>
      </c>
      <c r="E1217" s="337">
        <v>26</v>
      </c>
      <c r="F1217" s="88">
        <v>40.5</v>
      </c>
      <c r="G1217" s="88" t="str">
        <f t="shared" si="137"/>
        <v>D</v>
      </c>
      <c r="H1217" s="337">
        <v>4.75</v>
      </c>
      <c r="I1217" s="350">
        <v>4</v>
      </c>
      <c r="J1217" s="350">
        <v>3</v>
      </c>
      <c r="K1217" s="350">
        <v>28</v>
      </c>
      <c r="L1217" s="350">
        <f t="shared" si="140"/>
        <v>39.75</v>
      </c>
      <c r="M1217" s="350" t="str">
        <f t="shared" si="139"/>
        <v>D</v>
      </c>
    </row>
    <row r="1218" spans="1:13">
      <c r="A1218" s="356" t="s">
        <v>260</v>
      </c>
      <c r="B1218" s="337">
        <v>7.25</v>
      </c>
      <c r="C1218" s="337">
        <v>4.5</v>
      </c>
      <c r="D1218" s="337">
        <v>3.5</v>
      </c>
      <c r="E1218" s="337">
        <v>44</v>
      </c>
      <c r="F1218" s="88">
        <v>59.25</v>
      </c>
      <c r="G1218" s="88" t="str">
        <f t="shared" si="137"/>
        <v>C1</v>
      </c>
      <c r="H1218" s="350">
        <v>6.75</v>
      </c>
      <c r="I1218" s="350">
        <v>3.5</v>
      </c>
      <c r="J1218" s="350">
        <v>3</v>
      </c>
      <c r="K1218" s="350">
        <v>47</v>
      </c>
      <c r="L1218" s="350">
        <f t="shared" si="140"/>
        <v>60.25</v>
      </c>
      <c r="M1218" s="351" t="str">
        <f t="shared" si="139"/>
        <v>C1</v>
      </c>
    </row>
    <row r="1219" spans="1:13">
      <c r="A1219" s="356" t="s">
        <v>416</v>
      </c>
      <c r="B1219" s="337">
        <v>6.5</v>
      </c>
      <c r="C1219" s="337">
        <v>3.5</v>
      </c>
      <c r="D1219" s="337">
        <v>5</v>
      </c>
      <c r="E1219" s="337">
        <v>30.5</v>
      </c>
      <c r="F1219" s="88">
        <v>45.5</v>
      </c>
      <c r="G1219" s="88" t="str">
        <f t="shared" si="137"/>
        <v>C2</v>
      </c>
      <c r="H1219" s="350">
        <v>4</v>
      </c>
      <c r="I1219" s="350">
        <v>4</v>
      </c>
      <c r="J1219" s="350">
        <v>3</v>
      </c>
      <c r="K1219" s="350">
        <v>62</v>
      </c>
      <c r="L1219" s="30">
        <f t="shared" si="140"/>
        <v>73</v>
      </c>
      <c r="M1219" s="350" t="str">
        <f t="shared" si="139"/>
        <v>B1</v>
      </c>
    </row>
    <row r="1220" spans="1:13" ht="15.75">
      <c r="A1220" s="356" t="s">
        <v>643</v>
      </c>
      <c r="B1220" s="337"/>
      <c r="C1220" s="337"/>
      <c r="D1220" s="337"/>
      <c r="E1220" s="173"/>
      <c r="F1220" s="18">
        <v>43</v>
      </c>
      <c r="G1220" s="337"/>
      <c r="H1220" s="337"/>
      <c r="I1220" s="337"/>
      <c r="J1220" s="337"/>
      <c r="K1220" s="337">
        <v>34.5</v>
      </c>
      <c r="L1220" s="337"/>
      <c r="M1220" s="346"/>
    </row>
    <row r="1221" spans="1:13">
      <c r="A1221" s="356" t="s">
        <v>661</v>
      </c>
      <c r="B1221" s="337"/>
      <c r="C1221" s="337"/>
      <c r="D1221" s="337"/>
      <c r="E1221" s="29"/>
      <c r="F1221" s="337">
        <v>35.5</v>
      </c>
      <c r="G1221" s="337"/>
      <c r="H1221" s="337"/>
      <c r="I1221" s="337"/>
      <c r="J1221" s="337"/>
      <c r="K1221" s="29">
        <v>31.5</v>
      </c>
      <c r="L1221" s="337"/>
      <c r="M1221" s="346"/>
    </row>
    <row r="1222" spans="1:13">
      <c r="A1222" s="356" t="s">
        <v>696</v>
      </c>
      <c r="B1222" s="337"/>
      <c r="C1222" s="337"/>
      <c r="D1222" s="337"/>
      <c r="E1222" s="337"/>
      <c r="F1222" s="337">
        <v>33</v>
      </c>
      <c r="G1222" s="337"/>
      <c r="H1222" s="337"/>
      <c r="I1222" s="337"/>
      <c r="J1222" s="337"/>
      <c r="K1222" s="337">
        <v>35</v>
      </c>
      <c r="L1222" s="337"/>
      <c r="M1222" s="346"/>
    </row>
    <row r="1223" spans="1:13" ht="26.25">
      <c r="A1223" s="357" t="s">
        <v>697</v>
      </c>
      <c r="B1223" s="357"/>
      <c r="C1223" s="358" t="s">
        <v>698</v>
      </c>
      <c r="D1223" s="186">
        <f>(F1215+F1216+F1217+F1218+F1219)</f>
        <v>231.25</v>
      </c>
      <c r="E1223" s="186"/>
      <c r="F1223" s="358" t="s">
        <v>699</v>
      </c>
      <c r="G1223" s="186">
        <f>(D1223/500)*100</f>
        <v>46.25</v>
      </c>
      <c r="H1223" s="186"/>
      <c r="I1223" s="187"/>
      <c r="J1223" s="685" t="s">
        <v>700</v>
      </c>
      <c r="K1223" s="686"/>
      <c r="L1223" s="640" t="str">
        <f>IF(G1223&gt;=91,"A1",IF(G1223&gt;=81,"A2",IF(G1223&gt;=71,"B1",IF(G1223&gt;=61,"B2",IF(G1223&gt;=51,"C1",IF(G1223&gt;=41,"C2",IF(G1223&gt;=33,"D","E")))))))</f>
        <v>C2</v>
      </c>
      <c r="M1223" s="676" t="str">
        <f t="shared" ref="M1223:M1225" si="141">IF(K1223&gt;=91,"A1",IF(K1223&gt;=81,"A2",IF(K1223&gt;=71,"B1",IF(K1223&gt;=61,"B2",IF(K1223&gt;=51,"C1",IF(K1223&gt;=41,"C2",IF(K1223&gt;=33,"D","E")))))))</f>
        <v>E</v>
      </c>
    </row>
    <row r="1224" spans="1:13" ht="26.25">
      <c r="A1224" s="188" t="s">
        <v>701</v>
      </c>
      <c r="B1224" s="357"/>
      <c r="C1224" s="358" t="s">
        <v>702</v>
      </c>
      <c r="D1224" s="186">
        <f>(L1215+L1216+L1217+L1218+L1219)</f>
        <v>268.25</v>
      </c>
      <c r="E1224" s="186"/>
      <c r="F1224" s="358" t="s">
        <v>703</v>
      </c>
      <c r="G1224" s="189">
        <f>D1224/500*100</f>
        <v>53.65</v>
      </c>
      <c r="H1224" s="189"/>
      <c r="I1224" s="190"/>
      <c r="J1224" s="685" t="s">
        <v>704</v>
      </c>
      <c r="K1224" s="686"/>
      <c r="L1224" s="640" t="str">
        <f>IF(G1224&gt;=91,"A1",IF(G1224&gt;=81,"A2",IF(G1224&gt;=71,"B1",IF(G1224&gt;=61,"B2",IF(G1224&gt;=51,"C1",IF(G1224&gt;=41,"C2",IF(G1224&gt;=33,"D","E")))))))</f>
        <v>C1</v>
      </c>
      <c r="M1224" s="676" t="str">
        <f t="shared" si="141"/>
        <v>E</v>
      </c>
    </row>
    <row r="1225" spans="1:13">
      <c r="A1225" s="359" t="s">
        <v>705</v>
      </c>
      <c r="B1225" s="359"/>
      <c r="C1225" s="359">
        <f>(D1223+D1224)</f>
        <v>499.5</v>
      </c>
      <c r="D1225" s="687"/>
      <c r="E1225" s="688"/>
      <c r="F1225" s="359" t="s">
        <v>706</v>
      </c>
      <c r="G1225" s="359"/>
      <c r="H1225" s="359"/>
      <c r="I1225" s="359">
        <f>(C1225/1000)*100</f>
        <v>49.95</v>
      </c>
      <c r="J1225" s="359" t="s">
        <v>707</v>
      </c>
      <c r="K1225" s="359"/>
      <c r="L1225" s="687" t="str">
        <f>IF(I1225&gt;=91,"A1",IF(I1225&gt;=81,"A2",IF(I1225&gt;=71,"B1",IF(I1225&gt;=61,"B2",IF(I1225&gt;=51,"C1",IF(I1225&gt;=41,"C2",IF(I1225&gt;=33,"D","E")))))))</f>
        <v>C2</v>
      </c>
      <c r="M1225" s="688" t="str">
        <f t="shared" si="141"/>
        <v>E</v>
      </c>
    </row>
    <row r="1226" spans="1:13">
      <c r="A1226" s="689" t="s">
        <v>423</v>
      </c>
      <c r="B1226" s="690"/>
      <c r="C1226" s="690"/>
      <c r="D1226" s="690"/>
      <c r="E1226" s="690"/>
      <c r="F1226" s="690"/>
      <c r="G1226" s="690"/>
      <c r="H1226" s="690"/>
      <c r="I1226" s="690"/>
      <c r="J1226" s="690"/>
      <c r="K1226" s="690"/>
      <c r="L1226" s="690"/>
      <c r="M1226" s="691"/>
    </row>
    <row r="1227" spans="1:13">
      <c r="A1227" s="677" t="s">
        <v>424</v>
      </c>
      <c r="B1227" s="678"/>
      <c r="C1227" s="678"/>
      <c r="D1227" s="678"/>
      <c r="E1227" s="678"/>
      <c r="F1227" s="678"/>
      <c r="G1227" s="678"/>
      <c r="H1227" s="678"/>
      <c r="I1227" s="678"/>
      <c r="J1227" s="678"/>
      <c r="K1227" s="678"/>
      <c r="L1227" s="678"/>
      <c r="M1227" s="679"/>
    </row>
    <row r="1228" spans="1:13">
      <c r="A1228" s="677" t="s">
        <v>425</v>
      </c>
      <c r="B1228" s="678"/>
      <c r="C1228" s="678"/>
      <c r="D1228" s="678"/>
      <c r="E1228" s="680"/>
      <c r="F1228" s="681" t="s">
        <v>426</v>
      </c>
      <c r="G1228" s="678"/>
      <c r="H1228" s="678"/>
      <c r="I1228" s="678"/>
      <c r="J1228" s="680"/>
      <c r="K1228" s="681" t="s">
        <v>708</v>
      </c>
      <c r="L1228" s="678"/>
      <c r="M1228" s="679"/>
    </row>
    <row r="1229" spans="1:13">
      <c r="A1229" s="637" t="s">
        <v>766</v>
      </c>
      <c r="B1229" s="638"/>
      <c r="C1229" s="638"/>
      <c r="D1229" s="638"/>
      <c r="E1229" s="639"/>
      <c r="F1229" s="640" t="s">
        <v>433</v>
      </c>
      <c r="G1229" s="641"/>
      <c r="H1229" s="641"/>
      <c r="I1229" s="641"/>
      <c r="J1229" s="676"/>
      <c r="K1229" s="640" t="s">
        <v>433</v>
      </c>
      <c r="L1229" s="641"/>
      <c r="M1229" s="642"/>
    </row>
    <row r="1230" spans="1:13">
      <c r="A1230" s="677" t="s">
        <v>429</v>
      </c>
      <c r="B1230" s="678"/>
      <c r="C1230" s="678"/>
      <c r="D1230" s="678"/>
      <c r="E1230" s="678"/>
      <c r="F1230" s="678"/>
      <c r="G1230" s="678"/>
      <c r="H1230" s="678"/>
      <c r="I1230" s="678"/>
      <c r="J1230" s="678"/>
      <c r="K1230" s="678"/>
      <c r="L1230" s="678"/>
      <c r="M1230" s="679"/>
    </row>
    <row r="1231" spans="1:13">
      <c r="A1231" s="677" t="s">
        <v>425</v>
      </c>
      <c r="B1231" s="678"/>
      <c r="C1231" s="678"/>
      <c r="D1231" s="678"/>
      <c r="E1231" s="680"/>
      <c r="F1231" s="681" t="s">
        <v>426</v>
      </c>
      <c r="G1231" s="678"/>
      <c r="H1231" s="678"/>
      <c r="I1231" s="678"/>
      <c r="J1231" s="680"/>
      <c r="K1231" s="681" t="s">
        <v>708</v>
      </c>
      <c r="L1231" s="678"/>
      <c r="M1231" s="679"/>
    </row>
    <row r="1232" spans="1:13">
      <c r="A1232" s="682" t="s">
        <v>430</v>
      </c>
      <c r="B1232" s="683"/>
      <c r="C1232" s="683"/>
      <c r="D1232" s="683"/>
      <c r="E1232" s="684"/>
      <c r="F1232" s="681" t="s">
        <v>433</v>
      </c>
      <c r="G1232" s="678"/>
      <c r="H1232" s="678"/>
      <c r="I1232" s="678"/>
      <c r="J1232" s="680"/>
      <c r="K1232" s="681" t="s">
        <v>428</v>
      </c>
      <c r="L1232" s="678"/>
      <c r="M1232" s="679"/>
    </row>
    <row r="1233" spans="1:13">
      <c r="A1233" s="682" t="s">
        <v>431</v>
      </c>
      <c r="B1233" s="683"/>
      <c r="C1233" s="683"/>
      <c r="D1233" s="683"/>
      <c r="E1233" s="684"/>
      <c r="F1233" s="707" t="s">
        <v>433</v>
      </c>
      <c r="G1233" s="708"/>
      <c r="H1233" s="708"/>
      <c r="I1233" s="708"/>
      <c r="J1233" s="709"/>
      <c r="K1233" s="640" t="s">
        <v>433</v>
      </c>
      <c r="L1233" s="641"/>
      <c r="M1233" s="642"/>
    </row>
    <row r="1234" spans="1:13">
      <c r="A1234" s="637" t="s">
        <v>432</v>
      </c>
      <c r="B1234" s="638"/>
      <c r="C1234" s="638"/>
      <c r="D1234" s="638"/>
      <c r="E1234" s="639"/>
      <c r="F1234" s="707" t="s">
        <v>433</v>
      </c>
      <c r="G1234" s="708"/>
      <c r="H1234" s="708"/>
      <c r="I1234" s="708"/>
      <c r="J1234" s="709"/>
      <c r="K1234" s="640" t="s">
        <v>433</v>
      </c>
      <c r="L1234" s="641"/>
      <c r="M1234" s="642"/>
    </row>
    <row r="1235" spans="1:13">
      <c r="A1235" s="637" t="s">
        <v>434</v>
      </c>
      <c r="B1235" s="638"/>
      <c r="C1235" s="638"/>
      <c r="D1235" s="638"/>
      <c r="E1235" s="639"/>
      <c r="F1235" s="707" t="s">
        <v>433</v>
      </c>
      <c r="G1235" s="708"/>
      <c r="H1235" s="708"/>
      <c r="I1235" s="708"/>
      <c r="J1235" s="709"/>
      <c r="K1235" s="640" t="s">
        <v>433</v>
      </c>
      <c r="L1235" s="641"/>
      <c r="M1235" s="642"/>
    </row>
    <row r="1236" spans="1:13">
      <c r="A1236" s="677" t="s">
        <v>435</v>
      </c>
      <c r="B1236" s="678"/>
      <c r="C1236" s="678"/>
      <c r="D1236" s="678"/>
      <c r="E1236" s="678"/>
      <c r="F1236" s="678"/>
      <c r="G1236" s="678"/>
      <c r="H1236" s="678"/>
      <c r="I1236" s="678"/>
      <c r="J1236" s="678"/>
      <c r="K1236" s="678"/>
      <c r="L1236" s="678"/>
      <c r="M1236" s="679"/>
    </row>
    <row r="1237" spans="1:13">
      <c r="A1237" s="677" t="s">
        <v>425</v>
      </c>
      <c r="B1237" s="678"/>
      <c r="C1237" s="678"/>
      <c r="D1237" s="678"/>
      <c r="E1237" s="680"/>
      <c r="F1237" s="681" t="s">
        <v>426</v>
      </c>
      <c r="G1237" s="678"/>
      <c r="H1237" s="678"/>
      <c r="I1237" s="678"/>
      <c r="J1237" s="680"/>
      <c r="K1237" s="681" t="s">
        <v>708</v>
      </c>
      <c r="L1237" s="678"/>
      <c r="M1237" s="679"/>
    </row>
    <row r="1238" spans="1:13">
      <c r="A1238" s="637" t="s">
        <v>401</v>
      </c>
      <c r="B1238" s="638"/>
      <c r="C1238" s="638"/>
      <c r="D1238" s="638"/>
      <c r="E1238" s="638"/>
      <c r="F1238" s="639"/>
      <c r="G1238" s="640"/>
      <c r="H1238" s="641"/>
      <c r="I1238" s="641"/>
      <c r="J1238" s="641"/>
      <c r="K1238" s="641"/>
      <c r="L1238" s="641"/>
      <c r="M1238" s="642"/>
    </row>
    <row r="1239" spans="1:13">
      <c r="A1239" s="356" t="s">
        <v>709</v>
      </c>
      <c r="B1239" s="640"/>
      <c r="C1239" s="641"/>
      <c r="D1239" s="641"/>
      <c r="E1239" s="641"/>
      <c r="F1239" s="641"/>
      <c r="G1239" s="641"/>
      <c r="H1239" s="641"/>
      <c r="I1239" s="641"/>
      <c r="J1239" s="641"/>
      <c r="K1239" s="641"/>
      <c r="L1239" s="641"/>
      <c r="M1239" s="642"/>
    </row>
    <row r="1240" spans="1:13">
      <c r="A1240" s="356" t="s">
        <v>436</v>
      </c>
      <c r="B1240" s="640"/>
      <c r="C1240" s="641"/>
      <c r="D1240" s="641"/>
      <c r="E1240" s="641"/>
      <c r="F1240" s="641"/>
      <c r="G1240" s="641"/>
      <c r="H1240" s="641"/>
      <c r="I1240" s="641"/>
      <c r="J1240" s="641"/>
      <c r="K1240" s="641"/>
      <c r="L1240" s="641"/>
      <c r="M1240" s="642"/>
    </row>
    <row r="1241" spans="1:13">
      <c r="A1241" s="643" t="s">
        <v>710</v>
      </c>
      <c r="B1241" s="644"/>
      <c r="C1241" s="645"/>
      <c r="D1241" s="652"/>
      <c r="E1241" s="653"/>
      <c r="F1241" s="653"/>
      <c r="G1241" s="653"/>
      <c r="H1241" s="653"/>
      <c r="I1241" s="654"/>
      <c r="J1241" s="661" t="s">
        <v>711</v>
      </c>
      <c r="K1241" s="644"/>
      <c r="L1241" s="644"/>
      <c r="M1241" s="662"/>
    </row>
    <row r="1242" spans="1:13">
      <c r="A1242" s="646"/>
      <c r="B1242" s="647"/>
      <c r="C1242" s="648"/>
      <c r="D1242" s="655"/>
      <c r="E1242" s="656"/>
      <c r="F1242" s="656"/>
      <c r="G1242" s="656"/>
      <c r="H1242" s="656"/>
      <c r="I1242" s="657"/>
      <c r="J1242" s="663"/>
      <c r="K1242" s="647"/>
      <c r="L1242" s="647"/>
      <c r="M1242" s="664"/>
    </row>
    <row r="1243" spans="1:13">
      <c r="A1243" s="646"/>
      <c r="B1243" s="647"/>
      <c r="C1243" s="648"/>
      <c r="D1243" s="655"/>
      <c r="E1243" s="656"/>
      <c r="F1243" s="656"/>
      <c r="G1243" s="656"/>
      <c r="H1243" s="656"/>
      <c r="I1243" s="657"/>
      <c r="J1243" s="663"/>
      <c r="K1243" s="647"/>
      <c r="L1243" s="647"/>
      <c r="M1243" s="664"/>
    </row>
    <row r="1244" spans="1:13">
      <c r="A1244" s="649"/>
      <c r="B1244" s="650"/>
      <c r="C1244" s="651"/>
      <c r="D1244" s="658"/>
      <c r="E1244" s="659"/>
      <c r="F1244" s="659"/>
      <c r="G1244" s="659"/>
      <c r="H1244" s="659"/>
      <c r="I1244" s="660"/>
      <c r="J1244" s="665"/>
      <c r="K1244" s="650"/>
      <c r="L1244" s="650"/>
      <c r="M1244" s="666"/>
    </row>
    <row r="1245" spans="1:13">
      <c r="A1245" s="671" t="s">
        <v>437</v>
      </c>
      <c r="B1245" s="672"/>
      <c r="C1245" s="672"/>
      <c r="D1245" s="672"/>
      <c r="E1245" s="672"/>
      <c r="F1245" s="672"/>
      <c r="G1245" s="673"/>
      <c r="H1245" s="674" t="s">
        <v>438</v>
      </c>
      <c r="I1245" s="672"/>
      <c r="J1245" s="672"/>
      <c r="K1245" s="672"/>
      <c r="L1245" s="672"/>
      <c r="M1245" s="675"/>
    </row>
    <row r="1246" spans="1:13">
      <c r="A1246" s="341" t="s">
        <v>439</v>
      </c>
      <c r="B1246" s="674" t="s">
        <v>254</v>
      </c>
      <c r="C1246" s="673"/>
      <c r="D1246" s="193" t="s">
        <v>439</v>
      </c>
      <c r="E1246" s="338"/>
      <c r="F1246" s="674" t="s">
        <v>254</v>
      </c>
      <c r="G1246" s="673"/>
      <c r="H1246" s="195"/>
      <c r="I1246" s="195"/>
      <c r="J1246" s="196" t="s">
        <v>440</v>
      </c>
      <c r="K1246" s="195"/>
      <c r="L1246" s="196" t="s">
        <v>254</v>
      </c>
      <c r="M1246" s="197"/>
    </row>
    <row r="1247" spans="1:13">
      <c r="A1247" s="198" t="s">
        <v>441</v>
      </c>
      <c r="B1247" s="669" t="s">
        <v>442</v>
      </c>
      <c r="C1247" s="670"/>
      <c r="D1247" s="669" t="s">
        <v>443</v>
      </c>
      <c r="E1247" s="670"/>
      <c r="F1247" s="669" t="s">
        <v>444</v>
      </c>
      <c r="G1247" s="670"/>
      <c r="H1247" s="195"/>
      <c r="I1247" s="195"/>
      <c r="J1247" s="669">
        <v>3</v>
      </c>
      <c r="K1247" s="670"/>
      <c r="L1247" s="338" t="s">
        <v>433</v>
      </c>
      <c r="M1247" s="197"/>
    </row>
    <row r="1248" spans="1:13">
      <c r="A1248" s="198" t="s">
        <v>445</v>
      </c>
      <c r="B1248" s="669" t="s">
        <v>446</v>
      </c>
      <c r="C1248" s="670"/>
      <c r="D1248" s="669" t="s">
        <v>447</v>
      </c>
      <c r="E1248" s="670"/>
      <c r="F1248" s="669" t="s">
        <v>448</v>
      </c>
      <c r="G1248" s="670"/>
      <c r="H1248" s="195"/>
      <c r="I1248" s="195"/>
      <c r="J1248" s="669">
        <v>2</v>
      </c>
      <c r="K1248" s="670"/>
      <c r="L1248" s="338" t="s">
        <v>428</v>
      </c>
      <c r="M1248" s="197"/>
    </row>
    <row r="1249" spans="1:13">
      <c r="A1249" s="198" t="s">
        <v>449</v>
      </c>
      <c r="B1249" s="669" t="s">
        <v>450</v>
      </c>
      <c r="C1249" s="670"/>
      <c r="D1249" s="669" t="s">
        <v>451</v>
      </c>
      <c r="E1249" s="670"/>
      <c r="F1249" s="669" t="s">
        <v>452</v>
      </c>
      <c r="G1249" s="670"/>
      <c r="H1249" s="195"/>
      <c r="I1249" s="195"/>
      <c r="J1249" s="669">
        <v>1</v>
      </c>
      <c r="K1249" s="670"/>
      <c r="L1249" s="338" t="s">
        <v>453</v>
      </c>
      <c r="M1249" s="197"/>
    </row>
    <row r="1250" spans="1:13" ht="15.75" thickBot="1">
      <c r="A1250" s="199" t="s">
        <v>454</v>
      </c>
      <c r="B1250" s="667" t="s">
        <v>455</v>
      </c>
      <c r="C1250" s="668"/>
      <c r="D1250" s="667" t="s">
        <v>456</v>
      </c>
      <c r="E1250" s="668"/>
      <c r="F1250" s="667" t="s">
        <v>457</v>
      </c>
      <c r="G1250" s="668"/>
      <c r="H1250" s="200"/>
      <c r="I1250" s="200"/>
      <c r="J1250" s="200"/>
      <c r="K1250" s="200"/>
      <c r="L1250" s="200"/>
      <c r="M1250" s="201"/>
    </row>
    <row r="1251" spans="1:13" ht="15.75" thickBot="1"/>
    <row r="1252" spans="1:13" ht="15.75">
      <c r="A1252" s="176"/>
      <c r="B1252" s="703" t="s">
        <v>669</v>
      </c>
      <c r="C1252" s="703"/>
      <c r="D1252" s="703"/>
      <c r="E1252" s="703"/>
      <c r="F1252" s="703"/>
      <c r="G1252" s="703"/>
      <c r="H1252" s="703"/>
      <c r="I1252" s="704"/>
      <c r="J1252" s="705" t="s">
        <v>670</v>
      </c>
      <c r="K1252" s="703"/>
      <c r="L1252" s="703"/>
      <c r="M1252" s="706"/>
    </row>
    <row r="1253" spans="1:13" ht="21">
      <c r="A1253" s="699" t="s">
        <v>671</v>
      </c>
      <c r="B1253" s="700"/>
      <c r="C1253" s="700"/>
      <c r="D1253" s="700"/>
      <c r="E1253" s="700"/>
      <c r="F1253" s="700"/>
      <c r="G1253" s="700"/>
      <c r="H1253" s="700"/>
      <c r="I1253" s="700"/>
      <c r="J1253" s="700"/>
      <c r="K1253" s="700"/>
      <c r="L1253" s="700"/>
      <c r="M1253" s="701"/>
    </row>
    <row r="1254" spans="1:13" ht="21">
      <c r="A1254" s="177"/>
      <c r="B1254" s="678" t="s">
        <v>672</v>
      </c>
      <c r="C1254" s="678"/>
      <c r="D1254" s="678"/>
      <c r="E1254" s="680"/>
      <c r="F1254" s="178" t="s">
        <v>673</v>
      </c>
      <c r="G1254" s="178"/>
      <c r="H1254" s="681" t="s">
        <v>674</v>
      </c>
      <c r="I1254" s="678"/>
      <c r="J1254" s="680"/>
      <c r="K1254" s="179" t="s">
        <v>675</v>
      </c>
      <c r="L1254" s="357"/>
      <c r="M1254" s="180"/>
    </row>
    <row r="1255" spans="1:13">
      <c r="A1255" s="677" t="s">
        <v>785</v>
      </c>
      <c r="B1255" s="678"/>
      <c r="C1255" s="678"/>
      <c r="D1255" s="678"/>
      <c r="E1255" s="678"/>
      <c r="F1255" s="678"/>
      <c r="G1255" s="678"/>
      <c r="H1255" s="678"/>
      <c r="I1255" s="678"/>
      <c r="J1255" s="678"/>
      <c r="K1255" s="678"/>
      <c r="L1255" s="678"/>
      <c r="M1255" s="679"/>
    </row>
    <row r="1256" spans="1:13">
      <c r="A1256" s="637" t="s">
        <v>677</v>
      </c>
      <c r="B1256" s="638"/>
      <c r="C1256" s="638"/>
      <c r="D1256" s="638"/>
      <c r="E1256" s="638"/>
      <c r="F1256" s="638"/>
      <c r="G1256" s="638"/>
      <c r="H1256" s="638"/>
      <c r="I1256" s="638"/>
      <c r="J1256" s="638"/>
      <c r="K1256" s="638"/>
      <c r="L1256" s="638"/>
      <c r="M1256" s="702"/>
    </row>
    <row r="1257" spans="1:13">
      <c r="A1257" s="682" t="s">
        <v>678</v>
      </c>
      <c r="B1257" s="684"/>
      <c r="C1257" s="640" t="s">
        <v>348</v>
      </c>
      <c r="D1257" s="641"/>
      <c r="E1257" s="641"/>
      <c r="F1257" s="641"/>
      <c r="G1257" s="676"/>
      <c r="H1257" s="345" t="s">
        <v>679</v>
      </c>
      <c r="I1257" s="181"/>
      <c r="J1257" s="640">
        <v>26</v>
      </c>
      <c r="K1257" s="641"/>
      <c r="L1257" s="641"/>
      <c r="M1257" s="642"/>
    </row>
    <row r="1258" spans="1:13" ht="15.75">
      <c r="A1258" s="682" t="s">
        <v>680</v>
      </c>
      <c r="B1258" s="684"/>
      <c r="C1258" s="505" t="s">
        <v>242</v>
      </c>
      <c r="D1258" s="628"/>
      <c r="E1258" s="628"/>
      <c r="F1258" s="628"/>
      <c r="G1258" s="506"/>
      <c r="H1258" s="345" t="s">
        <v>681</v>
      </c>
      <c r="I1258" s="181"/>
      <c r="J1258" s="640">
        <v>1390</v>
      </c>
      <c r="K1258" s="641"/>
      <c r="L1258" s="641"/>
      <c r="M1258" s="642"/>
    </row>
    <row r="1259" spans="1:13">
      <c r="A1259" s="682" t="s">
        <v>682</v>
      </c>
      <c r="B1259" s="684"/>
      <c r="C1259" s="713">
        <v>41335</v>
      </c>
      <c r="D1259" s="714"/>
      <c r="E1259" s="714"/>
      <c r="F1259" s="714"/>
      <c r="G1259" s="715"/>
      <c r="H1259" s="345" t="s">
        <v>683</v>
      </c>
      <c r="I1259" s="181"/>
      <c r="J1259" s="640">
        <v>8825026368</v>
      </c>
      <c r="K1259" s="641"/>
      <c r="L1259" s="641"/>
      <c r="M1259" s="642"/>
    </row>
    <row r="1260" spans="1:13">
      <c r="A1260" s="682" t="s">
        <v>684</v>
      </c>
      <c r="B1260" s="684"/>
      <c r="C1260" s="640" t="s">
        <v>160</v>
      </c>
      <c r="D1260" s="641"/>
      <c r="E1260" s="641"/>
      <c r="F1260" s="641"/>
      <c r="G1260" s="642"/>
      <c r="H1260" s="637" t="s">
        <v>412</v>
      </c>
      <c r="I1260" s="639"/>
      <c r="J1260" s="640" t="s">
        <v>161</v>
      </c>
      <c r="K1260" s="641"/>
      <c r="L1260" s="641"/>
      <c r="M1260" s="642"/>
    </row>
    <row r="1261" spans="1:13">
      <c r="A1261" s="677" t="s">
        <v>685</v>
      </c>
      <c r="B1261" s="678"/>
      <c r="C1261" s="678"/>
      <c r="D1261" s="678"/>
      <c r="E1261" s="678"/>
      <c r="F1261" s="678"/>
      <c r="G1261" s="678"/>
      <c r="H1261" s="678"/>
      <c r="I1261" s="678"/>
      <c r="J1261" s="678"/>
      <c r="K1261" s="678"/>
      <c r="L1261" s="678"/>
      <c r="M1261" s="679"/>
    </row>
    <row r="1262" spans="1:13">
      <c r="A1262" s="692" t="s">
        <v>686</v>
      </c>
      <c r="B1262" s="681" t="s">
        <v>687</v>
      </c>
      <c r="C1262" s="678"/>
      <c r="D1262" s="678"/>
      <c r="E1262" s="678"/>
      <c r="F1262" s="678"/>
      <c r="G1262" s="680"/>
      <c r="H1262" s="681" t="s">
        <v>688</v>
      </c>
      <c r="I1262" s="678"/>
      <c r="J1262" s="678"/>
      <c r="K1262" s="678"/>
      <c r="L1262" s="678"/>
      <c r="M1262" s="679"/>
    </row>
    <row r="1263" spans="1:13" ht="30">
      <c r="A1263" s="693"/>
      <c r="B1263" s="105" t="s">
        <v>689</v>
      </c>
      <c r="C1263" s="105" t="s">
        <v>690</v>
      </c>
      <c r="D1263" s="105" t="s">
        <v>691</v>
      </c>
      <c r="E1263" s="105" t="s">
        <v>692</v>
      </c>
      <c r="F1263" s="105">
        <v>100</v>
      </c>
      <c r="G1263" s="104" t="s">
        <v>232</v>
      </c>
      <c r="H1263" s="105" t="s">
        <v>693</v>
      </c>
      <c r="I1263" s="105" t="s">
        <v>690</v>
      </c>
      <c r="J1263" s="105" t="s">
        <v>691</v>
      </c>
      <c r="K1263" s="105" t="s">
        <v>694</v>
      </c>
      <c r="L1263" s="105">
        <v>100</v>
      </c>
      <c r="M1263" s="182" t="s">
        <v>232</v>
      </c>
    </row>
    <row r="1264" spans="1:13">
      <c r="A1264" s="356" t="s">
        <v>256</v>
      </c>
      <c r="B1264" s="91">
        <v>2.75</v>
      </c>
      <c r="C1264" s="337">
        <v>3</v>
      </c>
      <c r="D1264" s="337">
        <v>3</v>
      </c>
      <c r="E1264" s="91">
        <v>27.5</v>
      </c>
      <c r="F1264" s="89">
        <f t="shared" ref="F1264" si="142">SUM(A1264:E1264)</f>
        <v>36.25</v>
      </c>
      <c r="G1264" s="89" t="str">
        <f t="shared" ref="G1264:G1268" si="143">IF(F1264&gt;=91,"A1",IF(F1264&gt;=81,"A2",IF(F1264&gt;=71,"B1",IF(F1264&gt;=61,"B2",IF(F1264&gt;=51,"C1",IF(F1264&gt;=41,"C2",IF(F1264&gt;=33,"D","E")))))))</f>
        <v>D</v>
      </c>
      <c r="H1264" s="337">
        <v>4.5</v>
      </c>
      <c r="I1264" s="350">
        <v>4</v>
      </c>
      <c r="J1264" s="350">
        <v>4</v>
      </c>
      <c r="K1264" s="350">
        <v>37</v>
      </c>
      <c r="L1264" s="172">
        <f t="shared" ref="L1264" si="144">SUM(H1264:K1264)</f>
        <v>49.5</v>
      </c>
      <c r="M1264" s="204" t="str">
        <f t="shared" ref="M1264:M1268" si="145">IF(L1264&gt;=91,"A1",IF(L1264&gt;=81,"A2",IF(L1264&gt;=71,"B1",IF(L1264&gt;=61,"B2",IF(L1264&gt;=51,"C1",IF(L1264&gt;=41,"C2",IF(L1264&gt;=33,"D","E")))))))</f>
        <v>C2</v>
      </c>
    </row>
    <row r="1265" spans="1:13" ht="15.75">
      <c r="A1265" s="356" t="s">
        <v>258</v>
      </c>
      <c r="B1265" s="14">
        <v>3</v>
      </c>
      <c r="C1265" s="337">
        <v>3</v>
      </c>
      <c r="D1265" s="337">
        <v>3.5</v>
      </c>
      <c r="E1265" s="337">
        <v>28</v>
      </c>
      <c r="F1265" s="330">
        <v>37.5</v>
      </c>
      <c r="G1265" s="88" t="str">
        <f t="shared" si="143"/>
        <v>D</v>
      </c>
      <c r="H1265" s="350">
        <v>3.75</v>
      </c>
      <c r="I1265" s="350">
        <v>4</v>
      </c>
      <c r="J1265" s="350">
        <v>3.5</v>
      </c>
      <c r="K1265" s="378">
        <v>40.5</v>
      </c>
      <c r="L1265" s="378">
        <f t="shared" ref="L1265:L1268" si="146">SUM(H1265:K1265)</f>
        <v>51.75</v>
      </c>
      <c r="M1265" s="351" t="str">
        <f t="shared" si="145"/>
        <v>C1</v>
      </c>
    </row>
    <row r="1266" spans="1:13">
      <c r="A1266" s="356" t="s">
        <v>695</v>
      </c>
      <c r="B1266" s="337">
        <v>7.5</v>
      </c>
      <c r="C1266" s="337">
        <v>3.5</v>
      </c>
      <c r="D1266" s="337">
        <v>3.5</v>
      </c>
      <c r="E1266" s="337">
        <v>25</v>
      </c>
      <c r="F1266" s="330">
        <v>39.5</v>
      </c>
      <c r="G1266" s="88" t="str">
        <f t="shared" si="143"/>
        <v>D</v>
      </c>
      <c r="H1266" s="337">
        <v>4</v>
      </c>
      <c r="I1266" s="350">
        <v>5</v>
      </c>
      <c r="J1266" s="212">
        <v>3.5</v>
      </c>
      <c r="K1266" s="378">
        <v>55</v>
      </c>
      <c r="L1266" s="378">
        <f t="shared" si="146"/>
        <v>67.5</v>
      </c>
      <c r="M1266" s="350" t="str">
        <f t="shared" si="145"/>
        <v>B2</v>
      </c>
    </row>
    <row r="1267" spans="1:13">
      <c r="A1267" s="356" t="s">
        <v>260</v>
      </c>
      <c r="B1267" s="337">
        <v>4.75</v>
      </c>
      <c r="C1267" s="337">
        <v>3</v>
      </c>
      <c r="D1267" s="337">
        <v>2.5</v>
      </c>
      <c r="E1267" s="337">
        <v>25.5</v>
      </c>
      <c r="F1267" s="330">
        <v>35.75</v>
      </c>
      <c r="G1267" s="88" t="str">
        <f t="shared" si="143"/>
        <v>D</v>
      </c>
      <c r="H1267" s="350">
        <v>3</v>
      </c>
      <c r="I1267" s="350">
        <v>3</v>
      </c>
      <c r="J1267" s="350">
        <v>3</v>
      </c>
      <c r="K1267" s="378">
        <v>40</v>
      </c>
      <c r="L1267" s="378">
        <f t="shared" si="146"/>
        <v>49</v>
      </c>
      <c r="M1267" s="351" t="str">
        <f t="shared" si="145"/>
        <v>C2</v>
      </c>
    </row>
    <row r="1268" spans="1:13">
      <c r="A1268" s="356" t="s">
        <v>416</v>
      </c>
      <c r="B1268" s="337">
        <v>2.5</v>
      </c>
      <c r="C1268" s="337">
        <v>3.5</v>
      </c>
      <c r="D1268" s="337">
        <v>4</v>
      </c>
      <c r="E1268" s="337">
        <v>17.5</v>
      </c>
      <c r="F1268" s="330">
        <v>27.5</v>
      </c>
      <c r="G1268" s="88" t="str">
        <f t="shared" si="143"/>
        <v>E</v>
      </c>
      <c r="H1268" s="350">
        <v>0.75</v>
      </c>
      <c r="I1268" s="350">
        <v>3</v>
      </c>
      <c r="J1268" s="350">
        <v>3</v>
      </c>
      <c r="K1268" s="378">
        <v>30</v>
      </c>
      <c r="L1268" s="325">
        <f t="shared" si="146"/>
        <v>36.75</v>
      </c>
      <c r="M1268" s="350" t="str">
        <f t="shared" si="145"/>
        <v>D</v>
      </c>
    </row>
    <row r="1269" spans="1:13" ht="15.75">
      <c r="A1269" s="356" t="s">
        <v>643</v>
      </c>
      <c r="B1269" s="337"/>
      <c r="C1269" s="337"/>
      <c r="D1269" s="337"/>
      <c r="E1269" s="173"/>
      <c r="F1269" s="18">
        <v>13.5</v>
      </c>
      <c r="G1269" s="337"/>
      <c r="H1269" s="337"/>
      <c r="I1269" s="337"/>
      <c r="J1269" s="337"/>
      <c r="K1269" s="337">
        <v>21.5</v>
      </c>
      <c r="L1269" s="337"/>
      <c r="M1269" s="346"/>
    </row>
    <row r="1270" spans="1:13">
      <c r="A1270" s="356" t="s">
        <v>661</v>
      </c>
      <c r="B1270" s="337"/>
      <c r="C1270" s="337"/>
      <c r="D1270" s="337"/>
      <c r="E1270" s="29"/>
      <c r="F1270" s="337">
        <v>19.5</v>
      </c>
      <c r="G1270" s="337"/>
      <c r="H1270" s="337"/>
      <c r="I1270" s="337"/>
      <c r="J1270" s="337"/>
      <c r="K1270" s="29">
        <v>28</v>
      </c>
      <c r="L1270" s="337"/>
      <c r="M1270" s="346"/>
    </row>
    <row r="1271" spans="1:13">
      <c r="A1271" s="356" t="s">
        <v>696</v>
      </c>
      <c r="B1271" s="337"/>
      <c r="C1271" s="337"/>
      <c r="D1271" s="337"/>
      <c r="E1271" s="337"/>
      <c r="F1271" s="337">
        <v>14</v>
      </c>
      <c r="G1271" s="337"/>
      <c r="H1271" s="337"/>
      <c r="I1271" s="337"/>
      <c r="J1271" s="337"/>
      <c r="K1271" s="337">
        <v>22</v>
      </c>
      <c r="L1271" s="337"/>
      <c r="M1271" s="346"/>
    </row>
    <row r="1272" spans="1:13" ht="26.25">
      <c r="A1272" s="357" t="s">
        <v>697</v>
      </c>
      <c r="B1272" s="357"/>
      <c r="C1272" s="358" t="s">
        <v>698</v>
      </c>
      <c r="D1272" s="186">
        <f>(F1264+F1265+F1266+F1267+F1268)</f>
        <v>176.5</v>
      </c>
      <c r="E1272" s="186"/>
      <c r="F1272" s="358" t="s">
        <v>699</v>
      </c>
      <c r="G1272" s="186">
        <f>(D1272/500)*100</f>
        <v>35.299999999999997</v>
      </c>
      <c r="H1272" s="186"/>
      <c r="I1272" s="187"/>
      <c r="J1272" s="685" t="s">
        <v>700</v>
      </c>
      <c r="K1272" s="686"/>
      <c r="L1272" s="640" t="str">
        <f>IF(G1272&gt;=91,"A1",IF(G1272&gt;=81,"A2",IF(G1272&gt;=71,"B1",IF(G1272&gt;=61,"B2",IF(G1272&gt;=51,"C1",IF(G1272&gt;=41,"C2",IF(G1272&gt;=33,"D","E")))))))</f>
        <v>D</v>
      </c>
      <c r="M1272" s="676" t="str">
        <f t="shared" ref="M1272:M1274" si="147">IF(K1272&gt;=91,"A1",IF(K1272&gt;=81,"A2",IF(K1272&gt;=71,"B1",IF(K1272&gt;=61,"B2",IF(K1272&gt;=51,"C1",IF(K1272&gt;=41,"C2",IF(K1272&gt;=33,"D","E")))))))</f>
        <v>E</v>
      </c>
    </row>
    <row r="1273" spans="1:13" ht="26.25">
      <c r="A1273" s="188" t="s">
        <v>701</v>
      </c>
      <c r="B1273" s="357"/>
      <c r="C1273" s="358" t="s">
        <v>702</v>
      </c>
      <c r="D1273" s="186">
        <f>(L1264+L1265+L1266+L1267+L1268)</f>
        <v>254.5</v>
      </c>
      <c r="E1273" s="186"/>
      <c r="F1273" s="358" t="s">
        <v>703</v>
      </c>
      <c r="G1273" s="189">
        <f>D1273/500*100</f>
        <v>50.9</v>
      </c>
      <c r="H1273" s="189"/>
      <c r="I1273" s="190"/>
      <c r="J1273" s="685" t="s">
        <v>704</v>
      </c>
      <c r="K1273" s="686"/>
      <c r="L1273" s="640" t="str">
        <f>IF(G1273&gt;=91,"A1",IF(G1273&gt;=81,"A2",IF(G1273&gt;=71,"B1",IF(G1273&gt;=61,"B2",IF(G1273&gt;=51,"C1",IF(G1273&gt;=41,"C2",IF(G1273&gt;=33,"D","E")))))))</f>
        <v>C2</v>
      </c>
      <c r="M1273" s="676" t="str">
        <f t="shared" si="147"/>
        <v>E</v>
      </c>
    </row>
    <row r="1274" spans="1:13">
      <c r="A1274" s="359" t="s">
        <v>705</v>
      </c>
      <c r="B1274" s="359"/>
      <c r="C1274" s="359">
        <f>(D1272+D1273)</f>
        <v>431</v>
      </c>
      <c r="D1274" s="687"/>
      <c r="E1274" s="688"/>
      <c r="F1274" s="359" t="s">
        <v>706</v>
      </c>
      <c r="G1274" s="359"/>
      <c r="H1274" s="359"/>
      <c r="I1274" s="359">
        <f>(C1274/1000)*100</f>
        <v>43.1</v>
      </c>
      <c r="J1274" s="359" t="s">
        <v>707</v>
      </c>
      <c r="K1274" s="359"/>
      <c r="L1274" s="687" t="str">
        <f>IF(I1274&gt;=91,"A1",IF(I1274&gt;=81,"A2",IF(I1274&gt;=71,"B1",IF(I1274&gt;=61,"B2",IF(I1274&gt;=51,"C1",IF(I1274&gt;=41,"C2",IF(I1274&gt;=33,"D","E")))))))</f>
        <v>C2</v>
      </c>
      <c r="M1274" s="688" t="str">
        <f t="shared" si="147"/>
        <v>E</v>
      </c>
    </row>
    <row r="1275" spans="1:13">
      <c r="A1275" s="689" t="s">
        <v>423</v>
      </c>
      <c r="B1275" s="690"/>
      <c r="C1275" s="690"/>
      <c r="D1275" s="690"/>
      <c r="E1275" s="690"/>
      <c r="F1275" s="690"/>
      <c r="G1275" s="690"/>
      <c r="H1275" s="690"/>
      <c r="I1275" s="690"/>
      <c r="J1275" s="690"/>
      <c r="K1275" s="690"/>
      <c r="L1275" s="690"/>
      <c r="M1275" s="691"/>
    </row>
    <row r="1276" spans="1:13">
      <c r="A1276" s="677" t="s">
        <v>424</v>
      </c>
      <c r="B1276" s="678"/>
      <c r="C1276" s="678"/>
      <c r="D1276" s="678"/>
      <c r="E1276" s="678"/>
      <c r="F1276" s="678"/>
      <c r="G1276" s="678"/>
      <c r="H1276" s="678"/>
      <c r="I1276" s="678"/>
      <c r="J1276" s="678"/>
      <c r="K1276" s="678"/>
      <c r="L1276" s="678"/>
      <c r="M1276" s="679"/>
    </row>
    <row r="1277" spans="1:13">
      <c r="A1277" s="677" t="s">
        <v>425</v>
      </c>
      <c r="B1277" s="678"/>
      <c r="C1277" s="678"/>
      <c r="D1277" s="678"/>
      <c r="E1277" s="680"/>
      <c r="F1277" s="681" t="s">
        <v>426</v>
      </c>
      <c r="G1277" s="678"/>
      <c r="H1277" s="678"/>
      <c r="I1277" s="678"/>
      <c r="J1277" s="680"/>
      <c r="K1277" s="681" t="s">
        <v>708</v>
      </c>
      <c r="L1277" s="678"/>
      <c r="M1277" s="679"/>
    </row>
    <row r="1278" spans="1:13">
      <c r="A1278" s="637" t="s">
        <v>770</v>
      </c>
      <c r="B1278" s="638"/>
      <c r="C1278" s="638"/>
      <c r="D1278" s="638"/>
      <c r="E1278" s="639"/>
      <c r="F1278" s="640" t="s">
        <v>433</v>
      </c>
      <c r="G1278" s="641"/>
      <c r="H1278" s="641"/>
      <c r="I1278" s="641"/>
      <c r="J1278" s="676"/>
      <c r="K1278" s="640" t="s">
        <v>433</v>
      </c>
      <c r="L1278" s="641"/>
      <c r="M1278" s="642"/>
    </row>
    <row r="1279" spans="1:13">
      <c r="A1279" s="677" t="s">
        <v>429</v>
      </c>
      <c r="B1279" s="678"/>
      <c r="C1279" s="678"/>
      <c r="D1279" s="678"/>
      <c r="E1279" s="678"/>
      <c r="F1279" s="678"/>
      <c r="G1279" s="678"/>
      <c r="H1279" s="678"/>
      <c r="I1279" s="678"/>
      <c r="J1279" s="678"/>
      <c r="K1279" s="678"/>
      <c r="L1279" s="678"/>
      <c r="M1279" s="679"/>
    </row>
    <row r="1280" spans="1:13">
      <c r="A1280" s="677" t="s">
        <v>425</v>
      </c>
      <c r="B1280" s="678"/>
      <c r="C1280" s="678"/>
      <c r="D1280" s="678"/>
      <c r="E1280" s="680"/>
      <c r="F1280" s="681" t="s">
        <v>426</v>
      </c>
      <c r="G1280" s="678"/>
      <c r="H1280" s="678"/>
      <c r="I1280" s="678"/>
      <c r="J1280" s="680"/>
      <c r="K1280" s="681" t="s">
        <v>708</v>
      </c>
      <c r="L1280" s="678"/>
      <c r="M1280" s="679"/>
    </row>
    <row r="1281" spans="1:13">
      <c r="A1281" s="682" t="s">
        <v>430</v>
      </c>
      <c r="B1281" s="683"/>
      <c r="C1281" s="683"/>
      <c r="D1281" s="683"/>
      <c r="E1281" s="684"/>
      <c r="F1281" s="681" t="s">
        <v>433</v>
      </c>
      <c r="G1281" s="678"/>
      <c r="H1281" s="678"/>
      <c r="I1281" s="678"/>
      <c r="J1281" s="680"/>
      <c r="K1281" s="681" t="s">
        <v>433</v>
      </c>
      <c r="L1281" s="678"/>
      <c r="M1281" s="679"/>
    </row>
    <row r="1282" spans="1:13">
      <c r="A1282" s="682" t="s">
        <v>431</v>
      </c>
      <c r="B1282" s="683"/>
      <c r="C1282" s="683"/>
      <c r="D1282" s="683"/>
      <c r="E1282" s="684"/>
      <c r="F1282" s="707" t="s">
        <v>433</v>
      </c>
      <c r="G1282" s="708"/>
      <c r="H1282" s="708"/>
      <c r="I1282" s="708"/>
      <c r="J1282" s="709"/>
      <c r="K1282" s="640" t="s">
        <v>433</v>
      </c>
      <c r="L1282" s="641"/>
      <c r="M1282" s="642"/>
    </row>
    <row r="1283" spans="1:13">
      <c r="A1283" s="637" t="s">
        <v>432</v>
      </c>
      <c r="B1283" s="638"/>
      <c r="C1283" s="638"/>
      <c r="D1283" s="638"/>
      <c r="E1283" s="639"/>
      <c r="F1283" s="707" t="s">
        <v>433</v>
      </c>
      <c r="G1283" s="708"/>
      <c r="H1283" s="708"/>
      <c r="I1283" s="708"/>
      <c r="J1283" s="709"/>
      <c r="K1283" s="640" t="s">
        <v>433</v>
      </c>
      <c r="L1283" s="641"/>
      <c r="M1283" s="642"/>
    </row>
    <row r="1284" spans="1:13">
      <c r="A1284" s="637" t="s">
        <v>434</v>
      </c>
      <c r="B1284" s="638"/>
      <c r="C1284" s="638"/>
      <c r="D1284" s="638"/>
      <c r="E1284" s="639"/>
      <c r="F1284" s="707" t="s">
        <v>433</v>
      </c>
      <c r="G1284" s="708"/>
      <c r="H1284" s="708"/>
      <c r="I1284" s="708"/>
      <c r="J1284" s="709"/>
      <c r="K1284" s="640" t="s">
        <v>746</v>
      </c>
      <c r="L1284" s="641"/>
      <c r="M1284" s="642"/>
    </row>
    <row r="1285" spans="1:13">
      <c r="A1285" s="677" t="s">
        <v>435</v>
      </c>
      <c r="B1285" s="678"/>
      <c r="C1285" s="678"/>
      <c r="D1285" s="678"/>
      <c r="E1285" s="678"/>
      <c r="F1285" s="678"/>
      <c r="G1285" s="678"/>
      <c r="H1285" s="678"/>
      <c r="I1285" s="678"/>
      <c r="J1285" s="678"/>
      <c r="K1285" s="678"/>
      <c r="L1285" s="678"/>
      <c r="M1285" s="679"/>
    </row>
    <row r="1286" spans="1:13">
      <c r="A1286" s="677" t="s">
        <v>425</v>
      </c>
      <c r="B1286" s="678"/>
      <c r="C1286" s="678"/>
      <c r="D1286" s="678"/>
      <c r="E1286" s="680"/>
      <c r="F1286" s="681" t="s">
        <v>426</v>
      </c>
      <c r="G1286" s="678"/>
      <c r="H1286" s="678"/>
      <c r="I1286" s="678"/>
      <c r="J1286" s="680"/>
      <c r="K1286" s="681" t="s">
        <v>708</v>
      </c>
      <c r="L1286" s="678"/>
      <c r="M1286" s="679"/>
    </row>
    <row r="1287" spans="1:13">
      <c r="A1287" s="637" t="s">
        <v>401</v>
      </c>
      <c r="B1287" s="638"/>
      <c r="C1287" s="638"/>
      <c r="D1287" s="638"/>
      <c r="E1287" s="638"/>
      <c r="F1287" s="639"/>
      <c r="G1287" s="640"/>
      <c r="H1287" s="641"/>
      <c r="I1287" s="641"/>
      <c r="J1287" s="641"/>
      <c r="K1287" s="641"/>
      <c r="L1287" s="641"/>
      <c r="M1287" s="642"/>
    </row>
    <row r="1288" spans="1:13">
      <c r="A1288" s="356" t="s">
        <v>709</v>
      </c>
      <c r="B1288" s="640"/>
      <c r="C1288" s="641"/>
      <c r="D1288" s="641"/>
      <c r="E1288" s="641"/>
      <c r="F1288" s="641"/>
      <c r="G1288" s="641"/>
      <c r="H1288" s="641"/>
      <c r="I1288" s="641"/>
      <c r="J1288" s="641"/>
      <c r="K1288" s="641"/>
      <c r="L1288" s="641"/>
      <c r="M1288" s="642"/>
    </row>
    <row r="1289" spans="1:13">
      <c r="A1289" s="356" t="s">
        <v>436</v>
      </c>
      <c r="B1289" s="640"/>
      <c r="C1289" s="641"/>
      <c r="D1289" s="641"/>
      <c r="E1289" s="641"/>
      <c r="F1289" s="641"/>
      <c r="G1289" s="641"/>
      <c r="H1289" s="641"/>
      <c r="I1289" s="641"/>
      <c r="J1289" s="641"/>
      <c r="K1289" s="641"/>
      <c r="L1289" s="641"/>
      <c r="M1289" s="642"/>
    </row>
    <row r="1290" spans="1:13">
      <c r="A1290" s="643" t="s">
        <v>710</v>
      </c>
      <c r="B1290" s="644"/>
      <c r="C1290" s="645"/>
      <c r="D1290" s="652"/>
      <c r="E1290" s="653"/>
      <c r="F1290" s="653"/>
      <c r="G1290" s="653"/>
      <c r="H1290" s="653"/>
      <c r="I1290" s="654"/>
      <c r="J1290" s="661" t="s">
        <v>711</v>
      </c>
      <c r="K1290" s="644"/>
      <c r="L1290" s="644"/>
      <c r="M1290" s="662"/>
    </row>
    <row r="1291" spans="1:13">
      <c r="A1291" s="646"/>
      <c r="B1291" s="647"/>
      <c r="C1291" s="648"/>
      <c r="D1291" s="655"/>
      <c r="E1291" s="656"/>
      <c r="F1291" s="656"/>
      <c r="G1291" s="656"/>
      <c r="H1291" s="656"/>
      <c r="I1291" s="657"/>
      <c r="J1291" s="663"/>
      <c r="K1291" s="647"/>
      <c r="L1291" s="647"/>
      <c r="M1291" s="664"/>
    </row>
    <row r="1292" spans="1:13">
      <c r="A1292" s="646"/>
      <c r="B1292" s="647"/>
      <c r="C1292" s="648"/>
      <c r="D1292" s="655"/>
      <c r="E1292" s="656"/>
      <c r="F1292" s="656"/>
      <c r="G1292" s="656"/>
      <c r="H1292" s="656"/>
      <c r="I1292" s="657"/>
      <c r="J1292" s="663"/>
      <c r="K1292" s="647"/>
      <c r="L1292" s="647"/>
      <c r="M1292" s="664"/>
    </row>
    <row r="1293" spans="1:13">
      <c r="A1293" s="649"/>
      <c r="B1293" s="650"/>
      <c r="C1293" s="651"/>
      <c r="D1293" s="658"/>
      <c r="E1293" s="659"/>
      <c r="F1293" s="659"/>
      <c r="G1293" s="659"/>
      <c r="H1293" s="659"/>
      <c r="I1293" s="660"/>
      <c r="J1293" s="665"/>
      <c r="K1293" s="650"/>
      <c r="L1293" s="650"/>
      <c r="M1293" s="666"/>
    </row>
    <row r="1294" spans="1:13">
      <c r="A1294" s="671" t="s">
        <v>437</v>
      </c>
      <c r="B1294" s="672"/>
      <c r="C1294" s="672"/>
      <c r="D1294" s="672"/>
      <c r="E1294" s="672"/>
      <c r="F1294" s="672"/>
      <c r="G1294" s="673"/>
      <c r="H1294" s="674" t="s">
        <v>438</v>
      </c>
      <c r="I1294" s="672"/>
      <c r="J1294" s="672"/>
      <c r="K1294" s="672"/>
      <c r="L1294" s="672"/>
      <c r="M1294" s="675"/>
    </row>
    <row r="1295" spans="1:13">
      <c r="A1295" s="341" t="s">
        <v>439</v>
      </c>
      <c r="B1295" s="674" t="s">
        <v>254</v>
      </c>
      <c r="C1295" s="673"/>
      <c r="D1295" s="193" t="s">
        <v>439</v>
      </c>
      <c r="E1295" s="338"/>
      <c r="F1295" s="674" t="s">
        <v>433</v>
      </c>
      <c r="G1295" s="673"/>
      <c r="H1295" s="195"/>
      <c r="I1295" s="195"/>
      <c r="J1295" s="196" t="s">
        <v>440</v>
      </c>
      <c r="K1295" s="195"/>
      <c r="L1295" s="196" t="s">
        <v>254</v>
      </c>
      <c r="M1295" s="197"/>
    </row>
    <row r="1296" spans="1:13">
      <c r="A1296" s="198" t="s">
        <v>441</v>
      </c>
      <c r="B1296" s="669" t="s">
        <v>442</v>
      </c>
      <c r="C1296" s="670"/>
      <c r="D1296" s="669" t="s">
        <v>443</v>
      </c>
      <c r="E1296" s="670"/>
      <c r="F1296" s="669" t="s">
        <v>444</v>
      </c>
      <c r="G1296" s="670"/>
      <c r="H1296" s="195"/>
      <c r="I1296" s="195"/>
      <c r="J1296" s="669">
        <v>3</v>
      </c>
      <c r="K1296" s="670"/>
      <c r="L1296" s="338" t="s">
        <v>433</v>
      </c>
      <c r="M1296" s="197"/>
    </row>
    <row r="1297" spans="1:15">
      <c r="A1297" s="198" t="s">
        <v>445</v>
      </c>
      <c r="B1297" s="669" t="s">
        <v>446</v>
      </c>
      <c r="C1297" s="670"/>
      <c r="D1297" s="669" t="s">
        <v>447</v>
      </c>
      <c r="E1297" s="670"/>
      <c r="F1297" s="669" t="s">
        <v>448</v>
      </c>
      <c r="G1297" s="670"/>
      <c r="H1297" s="195"/>
      <c r="I1297" s="195"/>
      <c r="J1297" s="669">
        <v>2</v>
      </c>
      <c r="K1297" s="670"/>
      <c r="L1297" s="338" t="s">
        <v>428</v>
      </c>
      <c r="M1297" s="197"/>
    </row>
    <row r="1298" spans="1:15">
      <c r="A1298" s="198" t="s">
        <v>449</v>
      </c>
      <c r="B1298" s="669" t="s">
        <v>450</v>
      </c>
      <c r="C1298" s="670"/>
      <c r="D1298" s="669" t="s">
        <v>451</v>
      </c>
      <c r="E1298" s="670"/>
      <c r="F1298" s="669" t="s">
        <v>452</v>
      </c>
      <c r="G1298" s="670"/>
      <c r="H1298" s="195"/>
      <c r="I1298" s="195"/>
      <c r="J1298" s="669">
        <v>1</v>
      </c>
      <c r="K1298" s="670"/>
      <c r="L1298" s="338" t="s">
        <v>453</v>
      </c>
      <c r="M1298" s="197"/>
    </row>
    <row r="1299" spans="1:15" ht="15.75" thickBot="1">
      <c r="A1299" s="199" t="s">
        <v>454</v>
      </c>
      <c r="B1299" s="667" t="s">
        <v>455</v>
      </c>
      <c r="C1299" s="668"/>
      <c r="D1299" s="667" t="s">
        <v>456</v>
      </c>
      <c r="E1299" s="668"/>
      <c r="F1299" s="667" t="s">
        <v>457</v>
      </c>
      <c r="G1299" s="668"/>
      <c r="H1299" s="200"/>
      <c r="I1299" s="200"/>
      <c r="J1299" s="200"/>
      <c r="K1299" s="200"/>
      <c r="L1299" s="200"/>
      <c r="M1299" s="201"/>
    </row>
    <row r="1301" spans="1:15" ht="15.75" thickBot="1"/>
    <row r="1302" spans="1:15" ht="15.75">
      <c r="A1302" s="176"/>
      <c r="B1302" s="703" t="s">
        <v>669</v>
      </c>
      <c r="C1302" s="703"/>
      <c r="D1302" s="703"/>
      <c r="E1302" s="703"/>
      <c r="F1302" s="703"/>
      <c r="G1302" s="703"/>
      <c r="H1302" s="703"/>
      <c r="I1302" s="704"/>
      <c r="J1302" s="705" t="s">
        <v>670</v>
      </c>
      <c r="K1302" s="703"/>
      <c r="L1302" s="703"/>
      <c r="M1302" s="706"/>
    </row>
    <row r="1303" spans="1:15" ht="21">
      <c r="A1303" s="699" t="s">
        <v>671</v>
      </c>
      <c r="B1303" s="700"/>
      <c r="C1303" s="700"/>
      <c r="D1303" s="700"/>
      <c r="E1303" s="700"/>
      <c r="F1303" s="700"/>
      <c r="G1303" s="700"/>
      <c r="H1303" s="700"/>
      <c r="I1303" s="700"/>
      <c r="J1303" s="700"/>
      <c r="K1303" s="700"/>
      <c r="L1303" s="700"/>
      <c r="M1303" s="701"/>
    </row>
    <row r="1304" spans="1:15" ht="21">
      <c r="A1304" s="177"/>
      <c r="B1304" s="678" t="s">
        <v>672</v>
      </c>
      <c r="C1304" s="678"/>
      <c r="D1304" s="678"/>
      <c r="E1304" s="680"/>
      <c r="F1304" s="178" t="s">
        <v>673</v>
      </c>
      <c r="G1304" s="178"/>
      <c r="H1304" s="681" t="s">
        <v>674</v>
      </c>
      <c r="I1304" s="678"/>
      <c r="J1304" s="680"/>
      <c r="K1304" s="179" t="s">
        <v>675</v>
      </c>
      <c r="L1304" s="357"/>
      <c r="M1304" s="180"/>
    </row>
    <row r="1305" spans="1:15">
      <c r="A1305" s="677" t="s">
        <v>785</v>
      </c>
      <c r="B1305" s="678"/>
      <c r="C1305" s="678"/>
      <c r="D1305" s="678"/>
      <c r="E1305" s="678"/>
      <c r="F1305" s="678"/>
      <c r="G1305" s="678"/>
      <c r="H1305" s="678"/>
      <c r="I1305" s="678"/>
      <c r="J1305" s="678"/>
      <c r="K1305" s="678"/>
      <c r="L1305" s="678"/>
      <c r="M1305" s="679"/>
    </row>
    <row r="1306" spans="1:15">
      <c r="A1306" s="637" t="s">
        <v>677</v>
      </c>
      <c r="B1306" s="638"/>
      <c r="C1306" s="638"/>
      <c r="D1306" s="638"/>
      <c r="E1306" s="638"/>
      <c r="F1306" s="638"/>
      <c r="G1306" s="638"/>
      <c r="H1306" s="638"/>
      <c r="I1306" s="638"/>
      <c r="J1306" s="638"/>
      <c r="K1306" s="638"/>
      <c r="L1306" s="638"/>
      <c r="M1306" s="702"/>
      <c r="O1306" s="123"/>
    </row>
    <row r="1307" spans="1:15" ht="19.5">
      <c r="A1307" s="682" t="s">
        <v>678</v>
      </c>
      <c r="B1307" s="684"/>
      <c r="C1307" s="771" t="s">
        <v>725</v>
      </c>
      <c r="D1307" s="772"/>
      <c r="E1307" s="772"/>
      <c r="F1307" s="772"/>
      <c r="G1307" s="774"/>
      <c r="H1307" s="345" t="s">
        <v>679</v>
      </c>
      <c r="I1307" s="181"/>
      <c r="J1307" s="503">
        <v>27</v>
      </c>
      <c r="K1307" s="722"/>
      <c r="L1307" s="722"/>
      <c r="M1307" s="767"/>
    </row>
    <row r="1308" spans="1:15" ht="19.5">
      <c r="A1308" s="682" t="s">
        <v>680</v>
      </c>
      <c r="B1308" s="684"/>
      <c r="C1308" s="771" t="s">
        <v>242</v>
      </c>
      <c r="D1308" s="772"/>
      <c r="E1308" s="772"/>
      <c r="F1308" s="772"/>
      <c r="G1308" s="774"/>
      <c r="H1308" s="345" t="s">
        <v>681</v>
      </c>
      <c r="I1308" s="181"/>
      <c r="J1308" s="503">
        <v>1246</v>
      </c>
      <c r="K1308" s="722"/>
      <c r="L1308" s="722"/>
      <c r="M1308" s="767"/>
    </row>
    <row r="1309" spans="1:15" ht="19.5">
      <c r="A1309" s="682" t="s">
        <v>682</v>
      </c>
      <c r="B1309" s="684"/>
      <c r="C1309" s="768">
        <v>41809</v>
      </c>
      <c r="D1309" s="769"/>
      <c r="E1309" s="769"/>
      <c r="F1309" s="769"/>
      <c r="G1309" s="770"/>
      <c r="H1309" s="345" t="s">
        <v>683</v>
      </c>
      <c r="I1309" s="181"/>
      <c r="J1309" s="503">
        <v>9149521409</v>
      </c>
      <c r="K1309" s="722"/>
      <c r="L1309" s="722"/>
      <c r="M1309" s="767"/>
    </row>
    <row r="1310" spans="1:15" ht="19.5">
      <c r="A1310" s="682" t="s">
        <v>684</v>
      </c>
      <c r="B1310" s="684"/>
      <c r="C1310" s="771" t="s">
        <v>165</v>
      </c>
      <c r="D1310" s="772"/>
      <c r="E1310" s="772"/>
      <c r="F1310" s="772"/>
      <c r="G1310" s="773"/>
      <c r="H1310" s="637" t="s">
        <v>412</v>
      </c>
      <c r="I1310" s="639"/>
      <c r="J1310" s="503" t="s">
        <v>167</v>
      </c>
      <c r="K1310" s="722"/>
      <c r="L1310" s="722"/>
      <c r="M1310" s="767"/>
    </row>
    <row r="1311" spans="1:15">
      <c r="A1311" s="677" t="s">
        <v>685</v>
      </c>
      <c r="B1311" s="678"/>
      <c r="C1311" s="678"/>
      <c r="D1311" s="678"/>
      <c r="E1311" s="678"/>
      <c r="F1311" s="678"/>
      <c r="G1311" s="678"/>
      <c r="H1311" s="678"/>
      <c r="I1311" s="678"/>
      <c r="J1311" s="678"/>
      <c r="K1311" s="678"/>
      <c r="L1311" s="678"/>
      <c r="M1311" s="679"/>
    </row>
    <row r="1312" spans="1:15">
      <c r="A1312" s="692" t="s">
        <v>686</v>
      </c>
      <c r="B1312" s="681" t="s">
        <v>687</v>
      </c>
      <c r="C1312" s="678"/>
      <c r="D1312" s="678"/>
      <c r="E1312" s="678"/>
      <c r="F1312" s="678"/>
      <c r="G1312" s="680"/>
      <c r="H1312" s="681" t="s">
        <v>688</v>
      </c>
      <c r="I1312" s="678"/>
      <c r="J1312" s="678"/>
      <c r="K1312" s="678"/>
      <c r="L1312" s="678"/>
      <c r="M1312" s="679"/>
    </row>
    <row r="1313" spans="1:13" ht="30">
      <c r="A1313" s="693"/>
      <c r="B1313" s="105" t="s">
        <v>689</v>
      </c>
      <c r="C1313" s="105" t="s">
        <v>690</v>
      </c>
      <c r="D1313" s="105" t="s">
        <v>691</v>
      </c>
      <c r="E1313" s="105" t="s">
        <v>692</v>
      </c>
      <c r="F1313" s="105">
        <v>100</v>
      </c>
      <c r="G1313" s="104" t="s">
        <v>232</v>
      </c>
      <c r="H1313" s="105" t="s">
        <v>693</v>
      </c>
      <c r="I1313" s="105" t="s">
        <v>690</v>
      </c>
      <c r="J1313" s="105" t="s">
        <v>691</v>
      </c>
      <c r="K1313" s="105" t="s">
        <v>694</v>
      </c>
      <c r="L1313" s="105">
        <v>100</v>
      </c>
      <c r="M1313" s="182" t="s">
        <v>232</v>
      </c>
    </row>
    <row r="1314" spans="1:13" ht="15.75">
      <c r="A1314" s="356" t="s">
        <v>256</v>
      </c>
      <c r="B1314" s="259">
        <v>5.5</v>
      </c>
      <c r="C1314" s="260">
        <v>5</v>
      </c>
      <c r="D1314" s="260">
        <v>3</v>
      </c>
      <c r="E1314" s="259">
        <v>35.5</v>
      </c>
      <c r="F1314" s="273">
        <f t="shared" ref="F1314" si="148">SUM(A1314:E1314)</f>
        <v>49</v>
      </c>
      <c r="G1314" s="273" t="str">
        <f t="shared" ref="G1314:G1318" si="149">IF(F1314&gt;=91,"A1",IF(F1314&gt;=81,"A2",IF(F1314&gt;=71,"B1",IF(F1314&gt;=61,"B2",IF(F1314&gt;=51,"C1",IF(F1314&gt;=41,"C2",IF(F1314&gt;=33,"D","E")))))))</f>
        <v>C2</v>
      </c>
      <c r="H1314" s="260">
        <v>2.5</v>
      </c>
      <c r="I1314" s="260">
        <v>4</v>
      </c>
      <c r="J1314" s="260">
        <v>3</v>
      </c>
      <c r="K1314" s="260">
        <v>43</v>
      </c>
      <c r="L1314" s="270">
        <f t="shared" ref="L1314" si="150">SUM(H1314:K1314)</f>
        <v>52.5</v>
      </c>
      <c r="M1314" s="271" t="str">
        <f t="shared" ref="M1314:M1318" si="151">IF(L1314&gt;=91,"A1",IF(L1314&gt;=81,"A2",IF(L1314&gt;=71,"B1",IF(L1314&gt;=61,"B2",IF(L1314&gt;=51,"C1",IF(L1314&gt;=41,"C2",IF(L1314&gt;=33,"D","E")))))))</f>
        <v>C1</v>
      </c>
    </row>
    <row r="1315" spans="1:13" ht="15.75">
      <c r="A1315" s="356" t="s">
        <v>258</v>
      </c>
      <c r="B1315" s="14">
        <v>6</v>
      </c>
      <c r="C1315" s="260">
        <v>3</v>
      </c>
      <c r="D1315" s="260">
        <v>3.5</v>
      </c>
      <c r="E1315" s="260">
        <v>48.5</v>
      </c>
      <c r="F1315" s="6">
        <v>61</v>
      </c>
      <c r="G1315" s="6" t="str">
        <f t="shared" si="149"/>
        <v>B2</v>
      </c>
      <c r="H1315" s="260">
        <v>5</v>
      </c>
      <c r="I1315" s="260">
        <v>4</v>
      </c>
      <c r="J1315" s="260">
        <v>3.5</v>
      </c>
      <c r="K1315" s="260">
        <v>39.5</v>
      </c>
      <c r="L1315" s="260">
        <f t="shared" ref="L1315:L1318" si="152">SUM(H1315:K1315)</f>
        <v>52</v>
      </c>
      <c r="M1315" s="268" t="str">
        <f t="shared" si="151"/>
        <v>C1</v>
      </c>
    </row>
    <row r="1316" spans="1:13" ht="15.75">
      <c r="A1316" s="356" t="s">
        <v>695</v>
      </c>
      <c r="B1316" s="260">
        <v>7.25</v>
      </c>
      <c r="C1316" s="260">
        <v>3</v>
      </c>
      <c r="D1316" s="260">
        <v>3</v>
      </c>
      <c r="E1316" s="260">
        <v>22.5</v>
      </c>
      <c r="F1316" s="6">
        <v>35.75</v>
      </c>
      <c r="G1316" s="6" t="str">
        <f t="shared" si="149"/>
        <v>D</v>
      </c>
      <c r="H1316" s="260">
        <v>2.75</v>
      </c>
      <c r="I1316" s="260">
        <v>4</v>
      </c>
      <c r="J1316" s="260">
        <v>3</v>
      </c>
      <c r="K1316" s="260">
        <v>38</v>
      </c>
      <c r="L1316" s="260">
        <f t="shared" si="152"/>
        <v>47.75</v>
      </c>
      <c r="M1316" s="260" t="str">
        <f t="shared" si="151"/>
        <v>C2</v>
      </c>
    </row>
    <row r="1317" spans="1:13" ht="15.75">
      <c r="A1317" s="356" t="s">
        <v>260</v>
      </c>
      <c r="B1317" s="260">
        <v>6.5</v>
      </c>
      <c r="C1317" s="260">
        <v>4</v>
      </c>
      <c r="D1317" s="260">
        <v>3.5</v>
      </c>
      <c r="E1317" s="260">
        <v>51</v>
      </c>
      <c r="F1317" s="6">
        <v>65</v>
      </c>
      <c r="G1317" s="6" t="str">
        <f t="shared" si="149"/>
        <v>B2</v>
      </c>
      <c r="H1317" s="260">
        <v>4.5</v>
      </c>
      <c r="I1317" s="260">
        <v>2.5</v>
      </c>
      <c r="J1317" s="260">
        <v>2.5</v>
      </c>
      <c r="K1317" s="260">
        <v>38.5</v>
      </c>
      <c r="L1317" s="260">
        <f t="shared" si="152"/>
        <v>48</v>
      </c>
      <c r="M1317" s="268" t="str">
        <f t="shared" si="151"/>
        <v>C2</v>
      </c>
    </row>
    <row r="1318" spans="1:13" ht="15.75">
      <c r="A1318" s="356" t="s">
        <v>416</v>
      </c>
      <c r="B1318" s="260">
        <v>6.25</v>
      </c>
      <c r="C1318" s="260">
        <v>3.5</v>
      </c>
      <c r="D1318" s="260">
        <v>5</v>
      </c>
      <c r="E1318" s="260">
        <v>33</v>
      </c>
      <c r="F1318" s="6">
        <v>47.75</v>
      </c>
      <c r="G1318" s="6" t="str">
        <f t="shared" si="149"/>
        <v>C2</v>
      </c>
      <c r="H1318" s="260">
        <v>0.75</v>
      </c>
      <c r="I1318" s="260">
        <v>4</v>
      </c>
      <c r="J1318" s="260">
        <v>3</v>
      </c>
      <c r="K1318" s="260">
        <v>41.5</v>
      </c>
      <c r="L1318" s="270">
        <f t="shared" si="152"/>
        <v>49.25</v>
      </c>
      <c r="M1318" s="260" t="str">
        <f t="shared" si="151"/>
        <v>C2</v>
      </c>
    </row>
    <row r="1319" spans="1:13" ht="15.75">
      <c r="A1319" s="356" t="s">
        <v>643</v>
      </c>
      <c r="B1319" s="260"/>
      <c r="C1319" s="260"/>
      <c r="D1319" s="260"/>
      <c r="E1319" s="173"/>
      <c r="F1319" s="274">
        <v>24</v>
      </c>
      <c r="G1319" s="260"/>
      <c r="H1319" s="260"/>
      <c r="I1319" s="260"/>
      <c r="J1319" s="260"/>
      <c r="K1319" s="260">
        <v>23.5</v>
      </c>
      <c r="L1319" s="260"/>
      <c r="M1319" s="268"/>
    </row>
    <row r="1320" spans="1:13" ht="15.75">
      <c r="A1320" s="356" t="s">
        <v>661</v>
      </c>
      <c r="B1320" s="260"/>
      <c r="C1320" s="260"/>
      <c r="D1320" s="260"/>
      <c r="E1320" s="269"/>
      <c r="F1320" s="260">
        <v>33</v>
      </c>
      <c r="G1320" s="260"/>
      <c r="H1320" s="260"/>
      <c r="I1320" s="260"/>
      <c r="J1320" s="260"/>
      <c r="K1320" s="269">
        <v>29</v>
      </c>
      <c r="L1320" s="260"/>
      <c r="M1320" s="268"/>
    </row>
    <row r="1321" spans="1:13" ht="15.75">
      <c r="A1321" s="356" t="s">
        <v>696</v>
      </c>
      <c r="B1321" s="260"/>
      <c r="C1321" s="260"/>
      <c r="D1321" s="260"/>
      <c r="E1321" s="260"/>
      <c r="F1321" s="260">
        <v>34.5</v>
      </c>
      <c r="G1321" s="260"/>
      <c r="H1321" s="260"/>
      <c r="I1321" s="260"/>
      <c r="J1321" s="260"/>
      <c r="K1321" s="260">
        <v>28</v>
      </c>
      <c r="L1321" s="260"/>
      <c r="M1321" s="268"/>
    </row>
    <row r="1322" spans="1:13" ht="26.25">
      <c r="A1322" s="357" t="s">
        <v>697</v>
      </c>
      <c r="B1322" s="357"/>
      <c r="C1322" s="358" t="s">
        <v>698</v>
      </c>
      <c r="D1322" s="186">
        <f>(F1314+F1315+F1316+F1317+F1318)</f>
        <v>258.5</v>
      </c>
      <c r="E1322" s="186"/>
      <c r="F1322" s="358" t="s">
        <v>699</v>
      </c>
      <c r="G1322" s="186">
        <f>(D1322/500)*100</f>
        <v>51.7</v>
      </c>
      <c r="H1322" s="186"/>
      <c r="I1322" s="187"/>
      <c r="J1322" s="685" t="s">
        <v>700</v>
      </c>
      <c r="K1322" s="686"/>
      <c r="L1322" s="640" t="str">
        <f>IF(G1322&gt;=91,"A1",IF(G1322&gt;=81,"A2",IF(G1322&gt;=71,"B1",IF(G1322&gt;=61,"B2",IF(G1322&gt;=51,"C1",IF(G1322&gt;=41,"C2",IF(G1322&gt;=33,"D","E")))))))</f>
        <v>C1</v>
      </c>
      <c r="M1322" s="676" t="str">
        <f t="shared" ref="M1322:M1324" si="153">IF(K1322&gt;=91,"A1",IF(K1322&gt;=81,"A2",IF(K1322&gt;=71,"B1",IF(K1322&gt;=61,"B2",IF(K1322&gt;=51,"C1",IF(K1322&gt;=41,"C2",IF(K1322&gt;=33,"D","E")))))))</f>
        <v>E</v>
      </c>
    </row>
    <row r="1323" spans="1:13" ht="26.25">
      <c r="A1323" s="188" t="s">
        <v>701</v>
      </c>
      <c r="B1323" s="357"/>
      <c r="C1323" s="358" t="s">
        <v>702</v>
      </c>
      <c r="D1323" s="186">
        <f>(L1314+L1315+L1316+L1317+L1318)</f>
        <v>249.5</v>
      </c>
      <c r="E1323" s="186"/>
      <c r="F1323" s="358" t="s">
        <v>703</v>
      </c>
      <c r="G1323" s="189">
        <f>D1323/500*100</f>
        <v>49.9</v>
      </c>
      <c r="H1323" s="189"/>
      <c r="I1323" s="190"/>
      <c r="J1323" s="685" t="s">
        <v>704</v>
      </c>
      <c r="K1323" s="686"/>
      <c r="L1323" s="640" t="str">
        <f>IF(G1323&gt;=91,"A1",IF(G1323&gt;=81,"A2",IF(G1323&gt;=71,"B1",IF(G1323&gt;=61,"B2",IF(G1323&gt;=51,"C1",IF(G1323&gt;=41,"C2",IF(G1323&gt;=33,"D","E")))))))</f>
        <v>C2</v>
      </c>
      <c r="M1323" s="676" t="str">
        <f t="shared" si="153"/>
        <v>E</v>
      </c>
    </row>
    <row r="1324" spans="1:13">
      <c r="A1324" s="359" t="s">
        <v>705</v>
      </c>
      <c r="B1324" s="359"/>
      <c r="C1324" s="359">
        <f>(D1322+D1323)</f>
        <v>508</v>
      </c>
      <c r="D1324" s="687"/>
      <c r="E1324" s="688"/>
      <c r="F1324" s="359" t="s">
        <v>706</v>
      </c>
      <c r="G1324" s="359"/>
      <c r="H1324" s="359"/>
      <c r="I1324" s="359">
        <f>(C1324/1000)*100</f>
        <v>50.8</v>
      </c>
      <c r="J1324" s="359" t="s">
        <v>707</v>
      </c>
      <c r="K1324" s="359"/>
      <c r="L1324" s="687" t="str">
        <f>IF(I1324&gt;=91,"A1",IF(I1324&gt;=81,"A2",IF(I1324&gt;=71,"B1",IF(I1324&gt;=61,"B2",IF(I1324&gt;=51,"C1",IF(I1324&gt;=41,"C2",IF(I1324&gt;=33,"D","E")))))))</f>
        <v>C2</v>
      </c>
      <c r="M1324" s="688" t="str">
        <f t="shared" si="153"/>
        <v>E</v>
      </c>
    </row>
    <row r="1325" spans="1:13">
      <c r="A1325" s="689" t="s">
        <v>423</v>
      </c>
      <c r="B1325" s="690"/>
      <c r="C1325" s="690"/>
      <c r="D1325" s="690"/>
      <c r="E1325" s="690"/>
      <c r="F1325" s="690"/>
      <c r="G1325" s="690"/>
      <c r="H1325" s="690"/>
      <c r="I1325" s="690"/>
      <c r="J1325" s="690"/>
      <c r="K1325" s="690"/>
      <c r="L1325" s="690"/>
      <c r="M1325" s="691"/>
    </row>
    <row r="1326" spans="1:13">
      <c r="A1326" s="677" t="s">
        <v>424</v>
      </c>
      <c r="B1326" s="678"/>
      <c r="C1326" s="678"/>
      <c r="D1326" s="678"/>
      <c r="E1326" s="678"/>
      <c r="F1326" s="678"/>
      <c r="G1326" s="678"/>
      <c r="H1326" s="678"/>
      <c r="I1326" s="678"/>
      <c r="J1326" s="678"/>
      <c r="K1326" s="678"/>
      <c r="L1326" s="678"/>
      <c r="M1326" s="679"/>
    </row>
    <row r="1327" spans="1:13">
      <c r="A1327" s="677" t="s">
        <v>425</v>
      </c>
      <c r="B1327" s="678"/>
      <c r="C1327" s="678"/>
      <c r="D1327" s="678"/>
      <c r="E1327" s="680"/>
      <c r="F1327" s="681" t="s">
        <v>426</v>
      </c>
      <c r="G1327" s="678"/>
      <c r="H1327" s="678"/>
      <c r="I1327" s="678"/>
      <c r="J1327" s="680"/>
      <c r="K1327" s="681" t="s">
        <v>708</v>
      </c>
      <c r="L1327" s="678"/>
      <c r="M1327" s="679"/>
    </row>
    <row r="1328" spans="1:13">
      <c r="A1328" s="637" t="s">
        <v>770</v>
      </c>
      <c r="B1328" s="638"/>
      <c r="C1328" s="638"/>
      <c r="D1328" s="638"/>
      <c r="E1328" s="639"/>
      <c r="F1328" s="640" t="s">
        <v>433</v>
      </c>
      <c r="G1328" s="641"/>
      <c r="H1328" s="641"/>
      <c r="I1328" s="641"/>
      <c r="J1328" s="676"/>
      <c r="K1328" s="640" t="s">
        <v>433</v>
      </c>
      <c r="L1328" s="641"/>
      <c r="M1328" s="642"/>
    </row>
    <row r="1329" spans="1:13">
      <c r="A1329" s="677" t="s">
        <v>429</v>
      </c>
      <c r="B1329" s="678"/>
      <c r="C1329" s="678"/>
      <c r="D1329" s="678"/>
      <c r="E1329" s="678"/>
      <c r="F1329" s="678"/>
      <c r="G1329" s="678"/>
      <c r="H1329" s="678"/>
      <c r="I1329" s="678"/>
      <c r="J1329" s="678"/>
      <c r="K1329" s="678"/>
      <c r="L1329" s="678"/>
      <c r="M1329" s="679"/>
    </row>
    <row r="1330" spans="1:13">
      <c r="A1330" s="677" t="s">
        <v>425</v>
      </c>
      <c r="B1330" s="678"/>
      <c r="C1330" s="678"/>
      <c r="D1330" s="678"/>
      <c r="E1330" s="680"/>
      <c r="F1330" s="681" t="s">
        <v>426</v>
      </c>
      <c r="G1330" s="678"/>
      <c r="H1330" s="678"/>
      <c r="I1330" s="678"/>
      <c r="J1330" s="680"/>
      <c r="K1330" s="681" t="s">
        <v>708</v>
      </c>
      <c r="L1330" s="678"/>
      <c r="M1330" s="679"/>
    </row>
    <row r="1331" spans="1:13">
      <c r="A1331" s="682" t="s">
        <v>430</v>
      </c>
      <c r="B1331" s="683"/>
      <c r="C1331" s="683"/>
      <c r="D1331" s="683"/>
      <c r="E1331" s="684"/>
      <c r="F1331" s="681"/>
      <c r="G1331" s="678"/>
      <c r="H1331" s="678"/>
      <c r="I1331" s="678"/>
      <c r="J1331" s="680"/>
      <c r="K1331" s="681" t="s">
        <v>428</v>
      </c>
      <c r="L1331" s="678"/>
      <c r="M1331" s="679"/>
    </row>
    <row r="1332" spans="1:13">
      <c r="A1332" s="682" t="s">
        <v>431</v>
      </c>
      <c r="B1332" s="683"/>
      <c r="C1332" s="683"/>
      <c r="D1332" s="683"/>
      <c r="E1332" s="684"/>
      <c r="F1332" s="640"/>
      <c r="G1332" s="641"/>
      <c r="H1332" s="641"/>
      <c r="I1332" s="641"/>
      <c r="J1332" s="676"/>
      <c r="K1332" s="640" t="s">
        <v>433</v>
      </c>
      <c r="L1332" s="641"/>
      <c r="M1332" s="642"/>
    </row>
    <row r="1333" spans="1:13">
      <c r="A1333" s="637" t="s">
        <v>432</v>
      </c>
      <c r="B1333" s="638"/>
      <c r="C1333" s="638"/>
      <c r="D1333" s="638"/>
      <c r="E1333" s="639"/>
      <c r="F1333" s="640"/>
      <c r="G1333" s="641"/>
      <c r="H1333" s="641"/>
      <c r="I1333" s="641"/>
      <c r="J1333" s="676"/>
      <c r="K1333" s="640" t="s">
        <v>433</v>
      </c>
      <c r="L1333" s="641"/>
      <c r="M1333" s="642"/>
    </row>
    <row r="1334" spans="1:13">
      <c r="A1334" s="637" t="s">
        <v>434</v>
      </c>
      <c r="B1334" s="638"/>
      <c r="C1334" s="638"/>
      <c r="D1334" s="638"/>
      <c r="E1334" s="639"/>
      <c r="F1334" s="640"/>
      <c r="G1334" s="641"/>
      <c r="H1334" s="641"/>
      <c r="I1334" s="641"/>
      <c r="J1334" s="676"/>
      <c r="K1334" s="640" t="s">
        <v>433</v>
      </c>
      <c r="L1334" s="641"/>
      <c r="M1334" s="642"/>
    </row>
    <row r="1335" spans="1:13">
      <c r="A1335" s="677" t="s">
        <v>435</v>
      </c>
      <c r="B1335" s="678"/>
      <c r="C1335" s="678"/>
      <c r="D1335" s="678"/>
      <c r="E1335" s="678"/>
      <c r="F1335" s="678"/>
      <c r="G1335" s="678"/>
      <c r="H1335" s="678"/>
      <c r="I1335" s="678"/>
      <c r="J1335" s="678"/>
      <c r="K1335" s="678"/>
      <c r="L1335" s="678"/>
      <c r="M1335" s="679"/>
    </row>
    <row r="1336" spans="1:13">
      <c r="A1336" s="677" t="s">
        <v>425</v>
      </c>
      <c r="B1336" s="678"/>
      <c r="C1336" s="678"/>
      <c r="D1336" s="678"/>
      <c r="E1336" s="680"/>
      <c r="F1336" s="681" t="s">
        <v>426</v>
      </c>
      <c r="G1336" s="678"/>
      <c r="H1336" s="678"/>
      <c r="I1336" s="678"/>
      <c r="J1336" s="680"/>
      <c r="K1336" s="681" t="s">
        <v>708</v>
      </c>
      <c r="L1336" s="678"/>
      <c r="M1336" s="679"/>
    </row>
    <row r="1337" spans="1:13">
      <c r="A1337" s="637" t="s">
        <v>401</v>
      </c>
      <c r="B1337" s="638"/>
      <c r="C1337" s="638"/>
      <c r="D1337" s="638"/>
      <c r="E1337" s="638"/>
      <c r="F1337" s="639"/>
      <c r="G1337" s="640"/>
      <c r="H1337" s="641"/>
      <c r="I1337" s="641"/>
      <c r="J1337" s="641"/>
      <c r="K1337" s="641"/>
      <c r="L1337" s="641"/>
      <c r="M1337" s="642"/>
    </row>
    <row r="1338" spans="1:13">
      <c r="A1338" s="356" t="s">
        <v>709</v>
      </c>
      <c r="B1338" s="640"/>
      <c r="C1338" s="641"/>
      <c r="D1338" s="641"/>
      <c r="E1338" s="641"/>
      <c r="F1338" s="641"/>
      <c r="G1338" s="641"/>
      <c r="H1338" s="641"/>
      <c r="I1338" s="641"/>
      <c r="J1338" s="641"/>
      <c r="K1338" s="641"/>
      <c r="L1338" s="641"/>
      <c r="M1338" s="642"/>
    </row>
    <row r="1339" spans="1:13">
      <c r="A1339" s="356" t="s">
        <v>436</v>
      </c>
      <c r="B1339" s="640"/>
      <c r="C1339" s="641"/>
      <c r="D1339" s="641"/>
      <c r="E1339" s="641"/>
      <c r="F1339" s="641"/>
      <c r="G1339" s="641"/>
      <c r="H1339" s="641"/>
      <c r="I1339" s="641"/>
      <c r="J1339" s="641"/>
      <c r="K1339" s="641"/>
      <c r="L1339" s="641"/>
      <c r="M1339" s="642"/>
    </row>
    <row r="1340" spans="1:13">
      <c r="A1340" s="643" t="s">
        <v>710</v>
      </c>
      <c r="B1340" s="644"/>
      <c r="C1340" s="645"/>
      <c r="D1340" s="652"/>
      <c r="E1340" s="653"/>
      <c r="F1340" s="653"/>
      <c r="G1340" s="653"/>
      <c r="H1340" s="653"/>
      <c r="I1340" s="654"/>
      <c r="J1340" s="661" t="s">
        <v>711</v>
      </c>
      <c r="K1340" s="644"/>
      <c r="L1340" s="644"/>
      <c r="M1340" s="662"/>
    </row>
    <row r="1341" spans="1:13">
      <c r="A1341" s="646"/>
      <c r="B1341" s="647"/>
      <c r="C1341" s="648"/>
      <c r="D1341" s="655"/>
      <c r="E1341" s="656"/>
      <c r="F1341" s="656"/>
      <c r="G1341" s="656"/>
      <c r="H1341" s="656"/>
      <c r="I1341" s="657"/>
      <c r="J1341" s="663"/>
      <c r="K1341" s="647"/>
      <c r="L1341" s="647"/>
      <c r="M1341" s="664"/>
    </row>
    <row r="1342" spans="1:13">
      <c r="A1342" s="646"/>
      <c r="B1342" s="647"/>
      <c r="C1342" s="648"/>
      <c r="D1342" s="655"/>
      <c r="E1342" s="656"/>
      <c r="F1342" s="656"/>
      <c r="G1342" s="656"/>
      <c r="H1342" s="656"/>
      <c r="I1342" s="657"/>
      <c r="J1342" s="663"/>
      <c r="K1342" s="647"/>
      <c r="L1342" s="647"/>
      <c r="M1342" s="664"/>
    </row>
    <row r="1343" spans="1:13">
      <c r="A1343" s="649"/>
      <c r="B1343" s="650"/>
      <c r="C1343" s="651"/>
      <c r="D1343" s="658"/>
      <c r="E1343" s="659"/>
      <c r="F1343" s="659"/>
      <c r="G1343" s="659"/>
      <c r="H1343" s="659"/>
      <c r="I1343" s="660"/>
      <c r="J1343" s="665"/>
      <c r="K1343" s="650"/>
      <c r="L1343" s="650"/>
      <c r="M1343" s="666"/>
    </row>
    <row r="1344" spans="1:13">
      <c r="A1344" s="671" t="s">
        <v>437</v>
      </c>
      <c r="B1344" s="672"/>
      <c r="C1344" s="672"/>
      <c r="D1344" s="672"/>
      <c r="E1344" s="672"/>
      <c r="F1344" s="672"/>
      <c r="G1344" s="673"/>
      <c r="H1344" s="674" t="s">
        <v>438</v>
      </c>
      <c r="I1344" s="672"/>
      <c r="J1344" s="672"/>
      <c r="K1344" s="672"/>
      <c r="L1344" s="672"/>
      <c r="M1344" s="675"/>
    </row>
    <row r="1345" spans="1:13">
      <c r="A1345" s="341" t="s">
        <v>439</v>
      </c>
      <c r="B1345" s="674" t="s">
        <v>254</v>
      </c>
      <c r="C1345" s="673"/>
      <c r="D1345" s="193" t="s">
        <v>439</v>
      </c>
      <c r="E1345" s="338"/>
      <c r="F1345" s="674" t="s">
        <v>254</v>
      </c>
      <c r="G1345" s="673"/>
      <c r="H1345" s="195"/>
      <c r="I1345" s="195"/>
      <c r="J1345" s="196" t="s">
        <v>440</v>
      </c>
      <c r="K1345" s="195"/>
      <c r="L1345" s="196" t="s">
        <v>254</v>
      </c>
      <c r="M1345" s="197"/>
    </row>
    <row r="1346" spans="1:13">
      <c r="A1346" s="198" t="s">
        <v>441</v>
      </c>
      <c r="B1346" s="669" t="s">
        <v>442</v>
      </c>
      <c r="C1346" s="670"/>
      <c r="D1346" s="669" t="s">
        <v>443</v>
      </c>
      <c r="E1346" s="670"/>
      <c r="F1346" s="669" t="s">
        <v>444</v>
      </c>
      <c r="G1346" s="670"/>
      <c r="H1346" s="195"/>
      <c r="I1346" s="195"/>
      <c r="J1346" s="669">
        <v>3</v>
      </c>
      <c r="K1346" s="670"/>
      <c r="L1346" s="338" t="s">
        <v>433</v>
      </c>
      <c r="M1346" s="197"/>
    </row>
    <row r="1347" spans="1:13">
      <c r="A1347" s="198" t="s">
        <v>445</v>
      </c>
      <c r="B1347" s="669" t="s">
        <v>446</v>
      </c>
      <c r="C1347" s="670"/>
      <c r="D1347" s="669" t="s">
        <v>447</v>
      </c>
      <c r="E1347" s="670"/>
      <c r="F1347" s="669" t="s">
        <v>448</v>
      </c>
      <c r="G1347" s="670"/>
      <c r="H1347" s="195"/>
      <c r="I1347" s="195"/>
      <c r="J1347" s="669">
        <v>2</v>
      </c>
      <c r="K1347" s="670"/>
      <c r="L1347" s="338" t="s">
        <v>428</v>
      </c>
      <c r="M1347" s="197"/>
    </row>
    <row r="1348" spans="1:13">
      <c r="A1348" s="198" t="s">
        <v>449</v>
      </c>
      <c r="B1348" s="669" t="s">
        <v>450</v>
      </c>
      <c r="C1348" s="670"/>
      <c r="D1348" s="669" t="s">
        <v>451</v>
      </c>
      <c r="E1348" s="670"/>
      <c r="F1348" s="669" t="s">
        <v>452</v>
      </c>
      <c r="G1348" s="670"/>
      <c r="H1348" s="195"/>
      <c r="I1348" s="195"/>
      <c r="J1348" s="669">
        <v>1</v>
      </c>
      <c r="K1348" s="670"/>
      <c r="L1348" s="338" t="s">
        <v>453</v>
      </c>
      <c r="M1348" s="197"/>
    </row>
    <row r="1349" spans="1:13" ht="15.75" thickBot="1">
      <c r="A1349" s="199" t="s">
        <v>454</v>
      </c>
      <c r="B1349" s="667" t="s">
        <v>455</v>
      </c>
      <c r="C1349" s="668"/>
      <c r="D1349" s="667" t="s">
        <v>456</v>
      </c>
      <c r="E1349" s="668"/>
      <c r="F1349" s="667" t="s">
        <v>457</v>
      </c>
      <c r="G1349" s="668"/>
      <c r="H1349" s="200"/>
      <c r="I1349" s="200"/>
      <c r="J1349" s="200"/>
      <c r="K1349" s="200"/>
      <c r="L1349" s="200"/>
      <c r="M1349" s="201"/>
    </row>
    <row r="1351" spans="1:13" ht="15.75" thickBot="1"/>
    <row r="1352" spans="1:13" ht="15.75">
      <c r="A1352" s="429"/>
      <c r="B1352" s="703" t="s">
        <v>669</v>
      </c>
      <c r="C1352" s="703"/>
      <c r="D1352" s="703"/>
      <c r="E1352" s="703"/>
      <c r="F1352" s="703"/>
      <c r="G1352" s="703"/>
      <c r="H1352" s="703"/>
      <c r="I1352" s="704"/>
      <c r="J1352" s="705" t="s">
        <v>670</v>
      </c>
      <c r="K1352" s="703"/>
      <c r="L1352" s="703"/>
      <c r="M1352" s="706"/>
    </row>
    <row r="1353" spans="1:13" ht="15.75">
      <c r="A1353" s="627" t="s">
        <v>671</v>
      </c>
      <c r="B1353" s="628"/>
      <c r="C1353" s="628"/>
      <c r="D1353" s="628"/>
      <c r="E1353" s="628"/>
      <c r="F1353" s="628"/>
      <c r="G1353" s="628"/>
      <c r="H1353" s="628"/>
      <c r="I1353" s="628"/>
      <c r="J1353" s="628"/>
      <c r="K1353" s="628"/>
      <c r="L1353" s="628"/>
      <c r="M1353" s="720"/>
    </row>
    <row r="1354" spans="1:13" ht="15.75">
      <c r="A1354" s="430"/>
      <c r="B1354" s="628" t="s">
        <v>672</v>
      </c>
      <c r="C1354" s="628"/>
      <c r="D1354" s="628"/>
      <c r="E1354" s="506"/>
      <c r="F1354" s="431" t="s">
        <v>673</v>
      </c>
      <c r="G1354" s="431"/>
      <c r="H1354" s="505" t="s">
        <v>674</v>
      </c>
      <c r="I1354" s="628"/>
      <c r="J1354" s="506"/>
      <c r="K1354" s="432" t="s">
        <v>675</v>
      </c>
      <c r="L1354" s="32"/>
      <c r="M1354" s="433"/>
    </row>
    <row r="1355" spans="1:13" ht="15.75">
      <c r="A1355" s="627" t="s">
        <v>785</v>
      </c>
      <c r="B1355" s="628"/>
      <c r="C1355" s="628"/>
      <c r="D1355" s="628"/>
      <c r="E1355" s="628"/>
      <c r="F1355" s="628"/>
      <c r="G1355" s="628"/>
      <c r="H1355" s="628"/>
      <c r="I1355" s="628"/>
      <c r="J1355" s="628"/>
      <c r="K1355" s="628"/>
      <c r="L1355" s="628"/>
      <c r="M1355" s="720"/>
    </row>
    <row r="1356" spans="1:13" ht="15.75">
      <c r="A1356" s="721" t="s">
        <v>677</v>
      </c>
      <c r="B1356" s="722"/>
      <c r="C1356" s="722"/>
      <c r="D1356" s="722"/>
      <c r="E1356" s="722"/>
      <c r="F1356" s="722"/>
      <c r="G1356" s="722"/>
      <c r="H1356" s="722"/>
      <c r="I1356" s="722"/>
      <c r="J1356" s="722"/>
      <c r="K1356" s="722"/>
      <c r="L1356" s="722"/>
      <c r="M1356" s="767"/>
    </row>
    <row r="1357" spans="1:13" ht="15.75">
      <c r="A1357" s="749" t="s">
        <v>678</v>
      </c>
      <c r="B1357" s="751"/>
      <c r="C1357" s="718" t="s">
        <v>354</v>
      </c>
      <c r="D1357" s="723"/>
      <c r="E1357" s="723"/>
      <c r="F1357" s="723"/>
      <c r="G1357" s="719"/>
      <c r="H1357" s="383" t="s">
        <v>679</v>
      </c>
      <c r="I1357" s="384"/>
      <c r="J1357" s="718">
        <v>28</v>
      </c>
      <c r="K1357" s="723"/>
      <c r="L1357" s="723"/>
      <c r="M1357" s="724"/>
    </row>
    <row r="1358" spans="1:13" ht="15.75">
      <c r="A1358" s="749" t="s">
        <v>680</v>
      </c>
      <c r="B1358" s="751"/>
      <c r="C1358" s="718" t="s">
        <v>242</v>
      </c>
      <c r="D1358" s="723"/>
      <c r="E1358" s="723"/>
      <c r="F1358" s="723"/>
      <c r="G1358" s="719"/>
      <c r="H1358" s="383" t="s">
        <v>681</v>
      </c>
      <c r="I1358" s="384"/>
      <c r="J1358" s="718">
        <v>1248</v>
      </c>
      <c r="K1358" s="723"/>
      <c r="L1358" s="723"/>
      <c r="M1358" s="724"/>
    </row>
    <row r="1359" spans="1:13" ht="15.75">
      <c r="A1359" s="749" t="s">
        <v>682</v>
      </c>
      <c r="B1359" s="751"/>
      <c r="C1359" s="764">
        <v>41735</v>
      </c>
      <c r="D1359" s="765"/>
      <c r="E1359" s="765"/>
      <c r="F1359" s="765"/>
      <c r="G1359" s="766"/>
      <c r="H1359" s="383" t="s">
        <v>683</v>
      </c>
      <c r="I1359" s="384"/>
      <c r="J1359" s="718">
        <v>9419157950</v>
      </c>
      <c r="K1359" s="723"/>
      <c r="L1359" s="723"/>
      <c r="M1359" s="724"/>
    </row>
    <row r="1360" spans="1:13" ht="15.75">
      <c r="A1360" s="749" t="s">
        <v>684</v>
      </c>
      <c r="B1360" s="751"/>
      <c r="C1360" s="718" t="s">
        <v>170</v>
      </c>
      <c r="D1360" s="723"/>
      <c r="E1360" s="723"/>
      <c r="F1360" s="723"/>
      <c r="G1360" s="724"/>
      <c r="H1360" s="721" t="s">
        <v>412</v>
      </c>
      <c r="I1360" s="504"/>
      <c r="J1360" s="718" t="s">
        <v>171</v>
      </c>
      <c r="K1360" s="723"/>
      <c r="L1360" s="723"/>
      <c r="M1360" s="724"/>
    </row>
    <row r="1361" spans="1:13" ht="15.75">
      <c r="A1361" s="759" t="s">
        <v>685</v>
      </c>
      <c r="B1361" s="760"/>
      <c r="C1361" s="760"/>
      <c r="D1361" s="760"/>
      <c r="E1361" s="760"/>
      <c r="F1361" s="760"/>
      <c r="G1361" s="760"/>
      <c r="H1361" s="760"/>
      <c r="I1361" s="760"/>
      <c r="J1361" s="760"/>
      <c r="K1361" s="760"/>
      <c r="L1361" s="760"/>
      <c r="M1361" s="761"/>
    </row>
    <row r="1362" spans="1:13" ht="15.75">
      <c r="A1362" s="762" t="s">
        <v>686</v>
      </c>
      <c r="B1362" s="505" t="s">
        <v>687</v>
      </c>
      <c r="C1362" s="628"/>
      <c r="D1362" s="628"/>
      <c r="E1362" s="628"/>
      <c r="F1362" s="628"/>
      <c r="G1362" s="506"/>
      <c r="H1362" s="505" t="s">
        <v>688</v>
      </c>
      <c r="I1362" s="628"/>
      <c r="J1362" s="628"/>
      <c r="K1362" s="628"/>
      <c r="L1362" s="628"/>
      <c r="M1362" s="720"/>
    </row>
    <row r="1363" spans="1:13" ht="47.25">
      <c r="A1363" s="763"/>
      <c r="B1363" s="434" t="s">
        <v>689</v>
      </c>
      <c r="C1363" s="434" t="s">
        <v>690</v>
      </c>
      <c r="D1363" s="434" t="s">
        <v>691</v>
      </c>
      <c r="E1363" s="434" t="s">
        <v>692</v>
      </c>
      <c r="F1363" s="434">
        <v>100</v>
      </c>
      <c r="G1363" s="39" t="s">
        <v>232</v>
      </c>
      <c r="H1363" s="434" t="s">
        <v>693</v>
      </c>
      <c r="I1363" s="434" t="s">
        <v>690</v>
      </c>
      <c r="J1363" s="434" t="s">
        <v>691</v>
      </c>
      <c r="K1363" s="434" t="s">
        <v>694</v>
      </c>
      <c r="L1363" s="434">
        <v>100</v>
      </c>
      <c r="M1363" s="435" t="s">
        <v>232</v>
      </c>
    </row>
    <row r="1364" spans="1:13" ht="15.75">
      <c r="A1364" s="436" t="s">
        <v>256</v>
      </c>
      <c r="B1364" s="259">
        <v>7</v>
      </c>
      <c r="C1364" s="260">
        <v>3</v>
      </c>
      <c r="D1364" s="260">
        <v>4</v>
      </c>
      <c r="E1364" s="259">
        <v>49.5</v>
      </c>
      <c r="F1364" s="273">
        <f t="shared" ref="F1364" si="154">SUM(A1364:E1364)</f>
        <v>63.5</v>
      </c>
      <c r="G1364" s="273" t="str">
        <f t="shared" ref="G1364:G1368" si="155">IF(F1364&gt;=91,"A1",IF(F1364&gt;=81,"A2",IF(F1364&gt;=71,"B1",IF(F1364&gt;=61,"B2",IF(F1364&gt;=51,"C1",IF(F1364&gt;=41,"C2",IF(F1364&gt;=33,"D","E")))))))</f>
        <v>B2</v>
      </c>
      <c r="H1364" s="260">
        <v>5.75</v>
      </c>
      <c r="I1364" s="260">
        <v>4</v>
      </c>
      <c r="J1364" s="260">
        <v>4</v>
      </c>
      <c r="K1364" s="260">
        <v>36</v>
      </c>
      <c r="L1364" s="270">
        <f t="shared" ref="L1364" si="156">SUM(H1364:K1364)</f>
        <v>49.75</v>
      </c>
      <c r="M1364" s="271" t="str">
        <f t="shared" ref="M1364:M1368" si="157">IF(L1364&gt;=91,"A1",IF(L1364&gt;=81,"A2",IF(L1364&gt;=71,"B1",IF(L1364&gt;=61,"B2",IF(L1364&gt;=51,"C1",IF(L1364&gt;=41,"C2",IF(L1364&gt;=33,"D","E")))))))</f>
        <v>C2</v>
      </c>
    </row>
    <row r="1365" spans="1:13" ht="15.75">
      <c r="A1365" s="436" t="s">
        <v>258</v>
      </c>
      <c r="B1365" s="47">
        <v>6.5</v>
      </c>
      <c r="C1365" s="260">
        <v>3</v>
      </c>
      <c r="D1365" s="260">
        <v>3.5</v>
      </c>
      <c r="E1365" s="260">
        <v>45</v>
      </c>
      <c r="F1365" s="6">
        <v>58</v>
      </c>
      <c r="G1365" s="6" t="str">
        <f t="shared" si="155"/>
        <v>C1</v>
      </c>
      <c r="H1365" s="260">
        <v>7.25</v>
      </c>
      <c r="I1365" s="260">
        <v>4</v>
      </c>
      <c r="J1365" s="260">
        <v>4</v>
      </c>
      <c r="K1365" s="260">
        <v>48.5</v>
      </c>
      <c r="L1365" s="260">
        <f t="shared" ref="L1365:L1368" si="158">SUM(H1365:K1365)</f>
        <v>63.75</v>
      </c>
      <c r="M1365" s="268" t="str">
        <f t="shared" si="157"/>
        <v>B2</v>
      </c>
    </row>
    <row r="1366" spans="1:13" ht="15.75">
      <c r="A1366" s="436" t="s">
        <v>695</v>
      </c>
      <c r="B1366" s="260">
        <v>8.75</v>
      </c>
      <c r="C1366" s="260">
        <v>3</v>
      </c>
      <c r="D1366" s="260">
        <v>3</v>
      </c>
      <c r="E1366" s="260">
        <v>27.5</v>
      </c>
      <c r="F1366" s="6">
        <v>42.25</v>
      </c>
      <c r="G1366" s="6" t="str">
        <f t="shared" si="155"/>
        <v>C2</v>
      </c>
      <c r="H1366" s="260">
        <v>7.5</v>
      </c>
      <c r="I1366" s="260">
        <v>3</v>
      </c>
      <c r="J1366" s="260">
        <v>3</v>
      </c>
      <c r="K1366" s="260">
        <v>34</v>
      </c>
      <c r="L1366" s="260">
        <f t="shared" si="158"/>
        <v>47.5</v>
      </c>
      <c r="M1366" s="260" t="str">
        <f t="shared" si="157"/>
        <v>C2</v>
      </c>
    </row>
    <row r="1367" spans="1:13" ht="15.75">
      <c r="A1367" s="436" t="s">
        <v>260</v>
      </c>
      <c r="B1367" s="260">
        <v>7</v>
      </c>
      <c r="C1367" s="260">
        <v>2.5</v>
      </c>
      <c r="D1367" s="260">
        <v>3.5</v>
      </c>
      <c r="E1367" s="260">
        <v>55.5</v>
      </c>
      <c r="F1367" s="6">
        <v>68.5</v>
      </c>
      <c r="G1367" s="6" t="str">
        <f t="shared" si="155"/>
        <v>B2</v>
      </c>
      <c r="H1367" s="260">
        <v>8.25</v>
      </c>
      <c r="I1367" s="260">
        <v>3</v>
      </c>
      <c r="J1367" s="260">
        <v>3</v>
      </c>
      <c r="K1367" s="260">
        <v>56.5</v>
      </c>
      <c r="L1367" s="260">
        <f t="shared" si="158"/>
        <v>70.75</v>
      </c>
      <c r="M1367" s="268" t="str">
        <f t="shared" si="157"/>
        <v>B2</v>
      </c>
    </row>
    <row r="1368" spans="1:13" ht="15.75">
      <c r="A1368" s="436" t="s">
        <v>416</v>
      </c>
      <c r="B1368" s="260">
        <v>5</v>
      </c>
      <c r="C1368" s="260">
        <v>3.5</v>
      </c>
      <c r="D1368" s="260">
        <v>4</v>
      </c>
      <c r="E1368" s="260">
        <v>33</v>
      </c>
      <c r="F1368" s="6">
        <v>45.5</v>
      </c>
      <c r="G1368" s="6" t="str">
        <f t="shared" si="155"/>
        <v>C2</v>
      </c>
      <c r="H1368" s="260">
        <v>8.5</v>
      </c>
      <c r="I1368" s="260">
        <v>3</v>
      </c>
      <c r="J1368" s="260">
        <v>3</v>
      </c>
      <c r="K1368" s="260">
        <v>54.5</v>
      </c>
      <c r="L1368" s="270">
        <f t="shared" si="158"/>
        <v>69</v>
      </c>
      <c r="M1368" s="260" t="str">
        <f t="shared" si="157"/>
        <v>B2</v>
      </c>
    </row>
    <row r="1369" spans="1:13" ht="15.75">
      <c r="A1369" s="436" t="s">
        <v>771</v>
      </c>
      <c r="B1369" s="260"/>
      <c r="C1369" s="260"/>
      <c r="D1369" s="260"/>
      <c r="E1369" s="260">
        <v>38.5</v>
      </c>
      <c r="F1369" s="437"/>
      <c r="G1369" s="438"/>
      <c r="H1369" s="260"/>
      <c r="I1369" s="260"/>
      <c r="J1369" s="260"/>
      <c r="K1369" s="260">
        <v>30.5</v>
      </c>
      <c r="L1369" s="260"/>
      <c r="M1369" s="268"/>
    </row>
    <row r="1370" spans="1:13" ht="15.75">
      <c r="A1370" s="436" t="s">
        <v>772</v>
      </c>
      <c r="B1370" s="260"/>
      <c r="C1370" s="260"/>
      <c r="D1370" s="260"/>
      <c r="E1370" s="439">
        <v>38.5</v>
      </c>
      <c r="F1370" s="437"/>
      <c r="G1370" s="438"/>
      <c r="H1370" s="260"/>
      <c r="I1370" s="260"/>
      <c r="J1370" s="260"/>
      <c r="K1370" s="269">
        <v>35.5</v>
      </c>
      <c r="L1370" s="260"/>
      <c r="M1370" s="268"/>
    </row>
    <row r="1371" spans="1:13" ht="15.75">
      <c r="A1371" s="436" t="s">
        <v>773</v>
      </c>
      <c r="B1371" s="440"/>
      <c r="C1371" s="440"/>
      <c r="D1371" s="440"/>
      <c r="E1371" s="269">
        <v>38.5</v>
      </c>
      <c r="F1371" s="437"/>
      <c r="G1371" s="438"/>
      <c r="H1371" s="260"/>
      <c r="I1371" s="260"/>
      <c r="J1371" s="260"/>
      <c r="K1371" s="260">
        <v>31</v>
      </c>
      <c r="L1371" s="260"/>
      <c r="M1371" s="268"/>
    </row>
    <row r="1372" spans="1:13" ht="31.5">
      <c r="A1372" s="32" t="s">
        <v>697</v>
      </c>
      <c r="B1372" s="32"/>
      <c r="C1372" s="441" t="s">
        <v>698</v>
      </c>
      <c r="D1372" s="382">
        <f>(F1364+F1365+F1366+F1367+F1368)</f>
        <v>277.75</v>
      </c>
      <c r="E1372" s="382"/>
      <c r="F1372" s="441" t="s">
        <v>699</v>
      </c>
      <c r="G1372" s="382">
        <f>(D1372/500)*100</f>
        <v>55.55</v>
      </c>
      <c r="H1372" s="382"/>
      <c r="I1372" s="32"/>
      <c r="J1372" s="752" t="s">
        <v>700</v>
      </c>
      <c r="K1372" s="753"/>
      <c r="L1372" s="718" t="str">
        <f>IF(G1372&gt;=91,"A1",IF(G1372&gt;=81,"A2",IF(G1372&gt;=71,"B1",IF(G1372&gt;=61,"B2",IF(G1372&gt;=51,"C1",IF(G1372&gt;=41,"C2",IF(G1372&gt;=33,"D","E")))))))</f>
        <v>C1</v>
      </c>
      <c r="M1372" s="719" t="str">
        <f t="shared" ref="M1372:M1374" si="159">IF(K1372&gt;=91,"A1",IF(K1372&gt;=81,"A2",IF(K1372&gt;=71,"B1",IF(K1372&gt;=61,"B2",IF(K1372&gt;=51,"C1",IF(K1372&gt;=41,"C2",IF(K1372&gt;=33,"D","E")))))))</f>
        <v>E</v>
      </c>
    </row>
    <row r="1373" spans="1:13" ht="31.5">
      <c r="A1373" s="441" t="s">
        <v>701</v>
      </c>
      <c r="B1373" s="32"/>
      <c r="C1373" s="441" t="s">
        <v>702</v>
      </c>
      <c r="D1373" s="382">
        <f>(L1364+L1365+L1366+L1367+L1368)</f>
        <v>300.75</v>
      </c>
      <c r="E1373" s="382"/>
      <c r="F1373" s="441" t="s">
        <v>703</v>
      </c>
      <c r="G1373" s="260">
        <f>D1373/500*100</f>
        <v>60.150000000000006</v>
      </c>
      <c r="H1373" s="260"/>
      <c r="I1373" s="262"/>
      <c r="J1373" s="752" t="s">
        <v>704</v>
      </c>
      <c r="K1373" s="753"/>
      <c r="L1373" s="718" t="str">
        <f>IF(G1373&gt;=91,"A1",IF(G1373&gt;=81,"A2",IF(G1373&gt;=71,"B1",IF(G1373&gt;=61,"B2",IF(G1373&gt;=51,"C1",IF(G1373&gt;=41,"C2",IF(G1373&gt;=33,"D","E")))))))</f>
        <v>C1</v>
      </c>
      <c r="M1373" s="719" t="str">
        <f t="shared" si="159"/>
        <v>E</v>
      </c>
    </row>
    <row r="1374" spans="1:13" ht="15.75">
      <c r="A1374" s="442" t="s">
        <v>705</v>
      </c>
      <c r="B1374" s="442"/>
      <c r="C1374" s="442">
        <f>(D1372+D1373)</f>
        <v>578.5</v>
      </c>
      <c r="D1374" s="754"/>
      <c r="E1374" s="755"/>
      <c r="F1374" s="442" t="s">
        <v>706</v>
      </c>
      <c r="G1374" s="442"/>
      <c r="H1374" s="442"/>
      <c r="I1374" s="442">
        <f>(C1374/1000)*100</f>
        <v>57.85</v>
      </c>
      <c r="J1374" s="442" t="s">
        <v>707</v>
      </c>
      <c r="K1374" s="442" t="s">
        <v>433</v>
      </c>
      <c r="L1374" s="754" t="str">
        <f>IF(I1374&gt;=91,"A1",IF(I1374&gt;=81,"A2",IF(I1374&gt;=71,"B1",IF(I1374&gt;=61,"B2",IF(I1374&gt;=51,"C1",IF(I1374&gt;=41,"C2",IF(I1374&gt;=33,"D","E")))))))</f>
        <v>C1</v>
      </c>
      <c r="M1374" s="755" t="str">
        <f t="shared" si="159"/>
        <v>A1</v>
      </c>
    </row>
    <row r="1375" spans="1:13" ht="15.75">
      <c r="A1375" s="756" t="s">
        <v>423</v>
      </c>
      <c r="B1375" s="757"/>
      <c r="C1375" s="757"/>
      <c r="D1375" s="757"/>
      <c r="E1375" s="757"/>
      <c r="F1375" s="757"/>
      <c r="G1375" s="757"/>
      <c r="H1375" s="757"/>
      <c r="I1375" s="757"/>
      <c r="J1375" s="757"/>
      <c r="K1375" s="757"/>
      <c r="L1375" s="757"/>
      <c r="M1375" s="758"/>
    </row>
    <row r="1376" spans="1:13" ht="15.75">
      <c r="A1376" s="627" t="s">
        <v>424</v>
      </c>
      <c r="B1376" s="628"/>
      <c r="C1376" s="628"/>
      <c r="D1376" s="628"/>
      <c r="E1376" s="628"/>
      <c r="F1376" s="628"/>
      <c r="G1376" s="628"/>
      <c r="H1376" s="628"/>
      <c r="I1376" s="628"/>
      <c r="J1376" s="628"/>
      <c r="K1376" s="628"/>
      <c r="L1376" s="628"/>
      <c r="M1376" s="720"/>
    </row>
    <row r="1377" spans="1:13" ht="15.75">
      <c r="A1377" s="627"/>
      <c r="B1377" s="628"/>
      <c r="C1377" s="628"/>
      <c r="D1377" s="628"/>
      <c r="E1377" s="506"/>
      <c r="F1377" s="505" t="s">
        <v>426</v>
      </c>
      <c r="G1377" s="628"/>
      <c r="H1377" s="628"/>
      <c r="I1377" s="628"/>
      <c r="J1377" s="506"/>
      <c r="K1377" s="505" t="s">
        <v>708</v>
      </c>
      <c r="L1377" s="628"/>
      <c r="M1377" s="720"/>
    </row>
    <row r="1378" spans="1:13" ht="15.75">
      <c r="A1378" s="721" t="s">
        <v>767</v>
      </c>
      <c r="B1378" s="722"/>
      <c r="C1378" s="722"/>
      <c r="D1378" s="722"/>
      <c r="E1378" s="504"/>
      <c r="F1378" s="718" t="s">
        <v>433</v>
      </c>
      <c r="G1378" s="723"/>
      <c r="H1378" s="723"/>
      <c r="I1378" s="723"/>
      <c r="J1378" s="719"/>
      <c r="K1378" s="718" t="s">
        <v>433</v>
      </c>
      <c r="L1378" s="723"/>
      <c r="M1378" s="724"/>
    </row>
    <row r="1379" spans="1:13" ht="15.75">
      <c r="A1379" s="627" t="s">
        <v>429</v>
      </c>
      <c r="B1379" s="628"/>
      <c r="C1379" s="628"/>
      <c r="D1379" s="628"/>
      <c r="E1379" s="628"/>
      <c r="F1379" s="628"/>
      <c r="G1379" s="628"/>
      <c r="H1379" s="628"/>
      <c r="I1379" s="628"/>
      <c r="J1379" s="628"/>
      <c r="K1379" s="628"/>
      <c r="L1379" s="628"/>
      <c r="M1379" s="720"/>
    </row>
    <row r="1380" spans="1:13" ht="15.75">
      <c r="A1380" s="627" t="s">
        <v>425</v>
      </c>
      <c r="B1380" s="628"/>
      <c r="C1380" s="628"/>
      <c r="D1380" s="628"/>
      <c r="E1380" s="506"/>
      <c r="F1380" s="505" t="s">
        <v>426</v>
      </c>
      <c r="G1380" s="628"/>
      <c r="H1380" s="628"/>
      <c r="I1380" s="628"/>
      <c r="J1380" s="506"/>
      <c r="K1380" s="505" t="s">
        <v>708</v>
      </c>
      <c r="L1380" s="628"/>
      <c r="M1380" s="720"/>
    </row>
    <row r="1381" spans="1:13" ht="15.75">
      <c r="A1381" s="749" t="s">
        <v>430</v>
      </c>
      <c r="B1381" s="750"/>
      <c r="C1381" s="750"/>
      <c r="D1381" s="750"/>
      <c r="E1381" s="751"/>
      <c r="F1381" s="505" t="s">
        <v>433</v>
      </c>
      <c r="G1381" s="628"/>
      <c r="H1381" s="628"/>
      <c r="I1381" s="628"/>
      <c r="J1381" s="506"/>
      <c r="K1381" s="505" t="s">
        <v>433</v>
      </c>
      <c r="L1381" s="628"/>
      <c r="M1381" s="720"/>
    </row>
    <row r="1382" spans="1:13" ht="15.75">
      <c r="A1382" s="749" t="s">
        <v>431</v>
      </c>
      <c r="B1382" s="750"/>
      <c r="C1382" s="750"/>
      <c r="D1382" s="750"/>
      <c r="E1382" s="751"/>
      <c r="F1382" s="718" t="s">
        <v>433</v>
      </c>
      <c r="G1382" s="723"/>
      <c r="H1382" s="723"/>
      <c r="I1382" s="723"/>
      <c r="J1382" s="719"/>
      <c r="K1382" s="718" t="s">
        <v>433</v>
      </c>
      <c r="L1382" s="723"/>
      <c r="M1382" s="724"/>
    </row>
    <row r="1383" spans="1:13" ht="15.75">
      <c r="A1383" s="721" t="s">
        <v>432</v>
      </c>
      <c r="B1383" s="722"/>
      <c r="C1383" s="722"/>
      <c r="D1383" s="722"/>
      <c r="E1383" s="504"/>
      <c r="F1383" s="718" t="s">
        <v>433</v>
      </c>
      <c r="G1383" s="723"/>
      <c r="H1383" s="723"/>
      <c r="I1383" s="723"/>
      <c r="J1383" s="719"/>
      <c r="K1383" s="718" t="s">
        <v>433</v>
      </c>
      <c r="L1383" s="723"/>
      <c r="M1383" s="724"/>
    </row>
    <row r="1384" spans="1:13" ht="15.75">
      <c r="A1384" s="721" t="s">
        <v>434</v>
      </c>
      <c r="B1384" s="722"/>
      <c r="C1384" s="722"/>
      <c r="D1384" s="722"/>
      <c r="E1384" s="504"/>
      <c r="F1384" s="718" t="s">
        <v>433</v>
      </c>
      <c r="G1384" s="723"/>
      <c r="H1384" s="723"/>
      <c r="I1384" s="723"/>
      <c r="J1384" s="719"/>
      <c r="K1384" s="718" t="s">
        <v>433</v>
      </c>
      <c r="L1384" s="723"/>
      <c r="M1384" s="724"/>
    </row>
    <row r="1385" spans="1:13" ht="15.75">
      <c r="A1385" s="627" t="s">
        <v>435</v>
      </c>
      <c r="B1385" s="628"/>
      <c r="C1385" s="628"/>
      <c r="D1385" s="628"/>
      <c r="E1385" s="628"/>
      <c r="F1385" s="628"/>
      <c r="G1385" s="628"/>
      <c r="H1385" s="628"/>
      <c r="I1385" s="628"/>
      <c r="J1385" s="628"/>
      <c r="K1385" s="628"/>
      <c r="L1385" s="628"/>
      <c r="M1385" s="720"/>
    </row>
    <row r="1386" spans="1:13" ht="15.75">
      <c r="A1386" s="627" t="s">
        <v>425</v>
      </c>
      <c r="B1386" s="628"/>
      <c r="C1386" s="628"/>
      <c r="D1386" s="628"/>
      <c r="E1386" s="506"/>
      <c r="F1386" s="505" t="s">
        <v>426</v>
      </c>
      <c r="G1386" s="628"/>
      <c r="H1386" s="628"/>
      <c r="I1386" s="628"/>
      <c r="J1386" s="506"/>
      <c r="K1386" s="505" t="s">
        <v>708</v>
      </c>
      <c r="L1386" s="628"/>
      <c r="M1386" s="720"/>
    </row>
    <row r="1387" spans="1:13" ht="15.75">
      <c r="A1387" s="721" t="s">
        <v>401</v>
      </c>
      <c r="B1387" s="722"/>
      <c r="C1387" s="722"/>
      <c r="D1387" s="722"/>
      <c r="E1387" s="722"/>
      <c r="F1387" s="504"/>
      <c r="G1387" s="718"/>
      <c r="H1387" s="723"/>
      <c r="I1387" s="723"/>
      <c r="J1387" s="723"/>
      <c r="K1387" s="723"/>
      <c r="L1387" s="723"/>
      <c r="M1387" s="724"/>
    </row>
    <row r="1388" spans="1:13" ht="15.75">
      <c r="A1388" s="436" t="s">
        <v>709</v>
      </c>
      <c r="B1388" s="718"/>
      <c r="C1388" s="723"/>
      <c r="D1388" s="723"/>
      <c r="E1388" s="723"/>
      <c r="F1388" s="723"/>
      <c r="G1388" s="723"/>
      <c r="H1388" s="723"/>
      <c r="I1388" s="723"/>
      <c r="J1388" s="723"/>
      <c r="K1388" s="723"/>
      <c r="L1388" s="723"/>
      <c r="M1388" s="724"/>
    </row>
    <row r="1389" spans="1:13" ht="15.75">
      <c r="A1389" s="436" t="s">
        <v>436</v>
      </c>
      <c r="B1389" s="718"/>
      <c r="C1389" s="723"/>
      <c r="D1389" s="723"/>
      <c r="E1389" s="723"/>
      <c r="F1389" s="723"/>
      <c r="G1389" s="723"/>
      <c r="H1389" s="723"/>
      <c r="I1389" s="723"/>
      <c r="J1389" s="723"/>
      <c r="K1389" s="723"/>
      <c r="L1389" s="723"/>
      <c r="M1389" s="724"/>
    </row>
    <row r="1390" spans="1:13" ht="15" customHeight="1">
      <c r="A1390" s="725" t="s">
        <v>710</v>
      </c>
      <c r="B1390" s="726"/>
      <c r="C1390" s="727"/>
      <c r="D1390" s="734"/>
      <c r="E1390" s="735"/>
      <c r="F1390" s="735"/>
      <c r="G1390" s="735"/>
      <c r="H1390" s="735"/>
      <c r="I1390" s="736"/>
      <c r="J1390" s="743" t="s">
        <v>711</v>
      </c>
      <c r="K1390" s="726"/>
      <c r="L1390" s="726"/>
      <c r="M1390" s="744"/>
    </row>
    <row r="1391" spans="1:13" ht="15" customHeight="1">
      <c r="A1391" s="728"/>
      <c r="B1391" s="729"/>
      <c r="C1391" s="730"/>
      <c r="D1391" s="737"/>
      <c r="E1391" s="738"/>
      <c r="F1391" s="738"/>
      <c r="G1391" s="738"/>
      <c r="H1391" s="738"/>
      <c r="I1391" s="739"/>
      <c r="J1391" s="745"/>
      <c r="K1391" s="729"/>
      <c r="L1391" s="729"/>
      <c r="M1391" s="746"/>
    </row>
    <row r="1392" spans="1:13" ht="15" customHeight="1">
      <c r="A1392" s="728"/>
      <c r="B1392" s="729"/>
      <c r="C1392" s="730"/>
      <c r="D1392" s="737"/>
      <c r="E1392" s="738"/>
      <c r="F1392" s="738"/>
      <c r="G1392" s="738"/>
      <c r="H1392" s="738"/>
      <c r="I1392" s="739"/>
      <c r="J1392" s="745"/>
      <c r="K1392" s="729"/>
      <c r="L1392" s="729"/>
      <c r="M1392" s="746"/>
    </row>
    <row r="1393" spans="1:13" ht="15" customHeight="1">
      <c r="A1393" s="731"/>
      <c r="B1393" s="732"/>
      <c r="C1393" s="733"/>
      <c r="D1393" s="740"/>
      <c r="E1393" s="741"/>
      <c r="F1393" s="741"/>
      <c r="G1393" s="741"/>
      <c r="H1393" s="741"/>
      <c r="I1393" s="742"/>
      <c r="J1393" s="747"/>
      <c r="K1393" s="732"/>
      <c r="L1393" s="732"/>
      <c r="M1393" s="748"/>
    </row>
    <row r="1394" spans="1:13" ht="15.75">
      <c r="A1394" s="627" t="s">
        <v>437</v>
      </c>
      <c r="B1394" s="628"/>
      <c r="C1394" s="628"/>
      <c r="D1394" s="628"/>
      <c r="E1394" s="628"/>
      <c r="F1394" s="628"/>
      <c r="G1394" s="506"/>
      <c r="H1394" s="505" t="s">
        <v>438</v>
      </c>
      <c r="I1394" s="628"/>
      <c r="J1394" s="628"/>
      <c r="K1394" s="628"/>
      <c r="L1394" s="628"/>
      <c r="M1394" s="720"/>
    </row>
    <row r="1395" spans="1:13" ht="15.75">
      <c r="A1395" s="443" t="s">
        <v>439</v>
      </c>
      <c r="B1395" s="505" t="s">
        <v>254</v>
      </c>
      <c r="C1395" s="506"/>
      <c r="D1395" s="32" t="s">
        <v>439</v>
      </c>
      <c r="E1395" s="260"/>
      <c r="F1395" s="505" t="s">
        <v>254</v>
      </c>
      <c r="G1395" s="506"/>
      <c r="H1395" s="287"/>
      <c r="I1395" s="287"/>
      <c r="J1395" s="37" t="s">
        <v>440</v>
      </c>
      <c r="K1395" s="287"/>
      <c r="L1395" s="37" t="s">
        <v>254</v>
      </c>
      <c r="M1395" s="444"/>
    </row>
    <row r="1396" spans="1:13" ht="15.75">
      <c r="A1396" s="445" t="s">
        <v>441</v>
      </c>
      <c r="B1396" s="718" t="s">
        <v>442</v>
      </c>
      <c r="C1396" s="719"/>
      <c r="D1396" s="718" t="s">
        <v>443</v>
      </c>
      <c r="E1396" s="719"/>
      <c r="F1396" s="718" t="s">
        <v>444</v>
      </c>
      <c r="G1396" s="719"/>
      <c r="H1396" s="287"/>
      <c r="I1396" s="287"/>
      <c r="J1396" s="718">
        <v>3</v>
      </c>
      <c r="K1396" s="719"/>
      <c r="L1396" s="260" t="s">
        <v>433</v>
      </c>
      <c r="M1396" s="444"/>
    </row>
    <row r="1397" spans="1:13" ht="15.75">
      <c r="A1397" s="445" t="s">
        <v>445</v>
      </c>
      <c r="B1397" s="718" t="s">
        <v>446</v>
      </c>
      <c r="C1397" s="719"/>
      <c r="D1397" s="718" t="s">
        <v>447</v>
      </c>
      <c r="E1397" s="719"/>
      <c r="F1397" s="718" t="s">
        <v>448</v>
      </c>
      <c r="G1397" s="719"/>
      <c r="H1397" s="287"/>
      <c r="I1397" s="287"/>
      <c r="J1397" s="718">
        <v>2</v>
      </c>
      <c r="K1397" s="719"/>
      <c r="L1397" s="260" t="s">
        <v>428</v>
      </c>
      <c r="M1397" s="444"/>
    </row>
    <row r="1398" spans="1:13" ht="15.75">
      <c r="A1398" s="445" t="s">
        <v>449</v>
      </c>
      <c r="B1398" s="718" t="s">
        <v>450</v>
      </c>
      <c r="C1398" s="719"/>
      <c r="D1398" s="718" t="s">
        <v>451</v>
      </c>
      <c r="E1398" s="719"/>
      <c r="F1398" s="718" t="s">
        <v>452</v>
      </c>
      <c r="G1398" s="719"/>
      <c r="H1398" s="287"/>
      <c r="I1398" s="287"/>
      <c r="J1398" s="718">
        <v>1</v>
      </c>
      <c r="K1398" s="719"/>
      <c r="L1398" s="260" t="s">
        <v>453</v>
      </c>
      <c r="M1398" s="444"/>
    </row>
    <row r="1399" spans="1:13" ht="16.5" thickBot="1">
      <c r="A1399" s="446" t="s">
        <v>454</v>
      </c>
      <c r="B1399" s="716" t="s">
        <v>455</v>
      </c>
      <c r="C1399" s="717"/>
      <c r="D1399" s="716" t="s">
        <v>456</v>
      </c>
      <c r="E1399" s="717"/>
      <c r="F1399" s="716" t="s">
        <v>457</v>
      </c>
      <c r="G1399" s="717"/>
      <c r="H1399" s="447"/>
      <c r="I1399" s="447"/>
      <c r="J1399" s="447"/>
      <c r="K1399" s="447"/>
      <c r="L1399" s="447"/>
      <c r="M1399" s="448"/>
    </row>
    <row r="1401" spans="1:13" ht="15.75" thickBot="1"/>
    <row r="1402" spans="1:13" ht="15.75">
      <c r="A1402" s="176"/>
      <c r="B1402" s="703" t="s">
        <v>669</v>
      </c>
      <c r="C1402" s="703"/>
      <c r="D1402" s="703"/>
      <c r="E1402" s="703"/>
      <c r="F1402" s="703"/>
      <c r="G1402" s="703"/>
      <c r="H1402" s="703"/>
      <c r="I1402" s="704"/>
      <c r="J1402" s="705" t="s">
        <v>670</v>
      </c>
      <c r="K1402" s="703"/>
      <c r="L1402" s="703"/>
      <c r="M1402" s="706"/>
    </row>
    <row r="1403" spans="1:13" ht="21">
      <c r="A1403" s="699" t="s">
        <v>671</v>
      </c>
      <c r="B1403" s="700"/>
      <c r="C1403" s="700"/>
      <c r="D1403" s="700"/>
      <c r="E1403" s="700"/>
      <c r="F1403" s="700"/>
      <c r="G1403" s="700"/>
      <c r="H1403" s="700"/>
      <c r="I1403" s="700"/>
      <c r="J1403" s="700"/>
      <c r="K1403" s="700"/>
      <c r="L1403" s="700"/>
      <c r="M1403" s="701"/>
    </row>
    <row r="1404" spans="1:13" ht="21">
      <c r="A1404" s="177"/>
      <c r="B1404" s="678" t="s">
        <v>672</v>
      </c>
      <c r="C1404" s="678"/>
      <c r="D1404" s="678"/>
      <c r="E1404" s="680"/>
      <c r="F1404" s="178" t="s">
        <v>673</v>
      </c>
      <c r="G1404" s="178"/>
      <c r="H1404" s="681" t="s">
        <v>674</v>
      </c>
      <c r="I1404" s="678"/>
      <c r="J1404" s="680"/>
      <c r="K1404" s="179" t="s">
        <v>675</v>
      </c>
      <c r="L1404" s="357"/>
      <c r="M1404" s="180"/>
    </row>
    <row r="1405" spans="1:13">
      <c r="A1405" s="677" t="s">
        <v>785</v>
      </c>
      <c r="B1405" s="678"/>
      <c r="C1405" s="678"/>
      <c r="D1405" s="678"/>
      <c r="E1405" s="678"/>
      <c r="F1405" s="678"/>
      <c r="G1405" s="678"/>
      <c r="H1405" s="678"/>
      <c r="I1405" s="678"/>
      <c r="J1405" s="678"/>
      <c r="K1405" s="678"/>
      <c r="L1405" s="678"/>
      <c r="M1405" s="679"/>
    </row>
    <row r="1406" spans="1:13">
      <c r="A1406" s="637" t="s">
        <v>677</v>
      </c>
      <c r="B1406" s="638"/>
      <c r="C1406" s="638"/>
      <c r="D1406" s="638"/>
      <c r="E1406" s="638"/>
      <c r="F1406" s="638"/>
      <c r="G1406" s="638"/>
      <c r="H1406" s="638"/>
      <c r="I1406" s="638"/>
      <c r="J1406" s="638"/>
      <c r="K1406" s="638"/>
      <c r="L1406" s="638"/>
      <c r="M1406" s="702"/>
    </row>
    <row r="1407" spans="1:13">
      <c r="A1407" s="682" t="s">
        <v>678</v>
      </c>
      <c r="B1407" s="684"/>
      <c r="C1407" s="697" t="s">
        <v>579</v>
      </c>
      <c r="D1407" s="690"/>
      <c r="E1407" s="690"/>
      <c r="F1407" s="690"/>
      <c r="G1407" s="698"/>
      <c r="H1407" s="345" t="s">
        <v>679</v>
      </c>
      <c r="I1407" s="181"/>
      <c r="J1407" s="697">
        <v>29</v>
      </c>
      <c r="K1407" s="690"/>
      <c r="L1407" s="690"/>
      <c r="M1407" s="691"/>
    </row>
    <row r="1408" spans="1:13">
      <c r="A1408" s="682" t="s">
        <v>680</v>
      </c>
      <c r="B1408" s="684"/>
      <c r="C1408" s="710" t="s">
        <v>242</v>
      </c>
      <c r="D1408" s="711"/>
      <c r="E1408" s="711"/>
      <c r="F1408" s="711"/>
      <c r="G1408" s="712"/>
      <c r="H1408" s="345" t="s">
        <v>681</v>
      </c>
      <c r="I1408" s="181"/>
      <c r="J1408" s="697">
        <v>1286</v>
      </c>
      <c r="K1408" s="690"/>
      <c r="L1408" s="690"/>
      <c r="M1408" s="691"/>
    </row>
    <row r="1409" spans="1:13">
      <c r="A1409" s="682" t="s">
        <v>682</v>
      </c>
      <c r="B1409" s="684"/>
      <c r="C1409" s="694">
        <v>42076</v>
      </c>
      <c r="D1409" s="695"/>
      <c r="E1409" s="695"/>
      <c r="F1409" s="695"/>
      <c r="G1409" s="696"/>
      <c r="H1409" s="345" t="s">
        <v>683</v>
      </c>
      <c r="I1409" s="181"/>
      <c r="J1409" s="697">
        <v>7889987074</v>
      </c>
      <c r="K1409" s="690"/>
      <c r="L1409" s="690"/>
      <c r="M1409" s="691"/>
    </row>
    <row r="1410" spans="1:13">
      <c r="A1410" s="682" t="s">
        <v>684</v>
      </c>
      <c r="B1410" s="684"/>
      <c r="C1410" s="697" t="s">
        <v>176</v>
      </c>
      <c r="D1410" s="690"/>
      <c r="E1410" s="690"/>
      <c r="F1410" s="690"/>
      <c r="G1410" s="691"/>
      <c r="H1410" s="637" t="s">
        <v>412</v>
      </c>
      <c r="I1410" s="639"/>
      <c r="J1410" s="697" t="s">
        <v>177</v>
      </c>
      <c r="K1410" s="690"/>
      <c r="L1410" s="690"/>
      <c r="M1410" s="691"/>
    </row>
    <row r="1411" spans="1:13">
      <c r="A1411" s="677" t="s">
        <v>685</v>
      </c>
      <c r="B1411" s="678"/>
      <c r="C1411" s="678"/>
      <c r="D1411" s="678"/>
      <c r="E1411" s="678"/>
      <c r="F1411" s="678"/>
      <c r="G1411" s="678"/>
      <c r="H1411" s="678"/>
      <c r="I1411" s="678"/>
      <c r="J1411" s="678"/>
      <c r="K1411" s="678"/>
      <c r="L1411" s="678"/>
      <c r="M1411" s="679"/>
    </row>
    <row r="1412" spans="1:13">
      <c r="A1412" s="692" t="s">
        <v>686</v>
      </c>
      <c r="B1412" s="681" t="s">
        <v>687</v>
      </c>
      <c r="C1412" s="678"/>
      <c r="D1412" s="678"/>
      <c r="E1412" s="678"/>
      <c r="F1412" s="678"/>
      <c r="G1412" s="680"/>
      <c r="H1412" s="681" t="s">
        <v>688</v>
      </c>
      <c r="I1412" s="678"/>
      <c r="J1412" s="678"/>
      <c r="K1412" s="678"/>
      <c r="L1412" s="678"/>
      <c r="M1412" s="679"/>
    </row>
    <row r="1413" spans="1:13" ht="30">
      <c r="A1413" s="693"/>
      <c r="B1413" s="105" t="s">
        <v>689</v>
      </c>
      <c r="C1413" s="105" t="s">
        <v>690</v>
      </c>
      <c r="D1413" s="105" t="s">
        <v>691</v>
      </c>
      <c r="E1413" s="105" t="s">
        <v>692</v>
      </c>
      <c r="F1413" s="105">
        <v>100</v>
      </c>
      <c r="G1413" s="104" t="s">
        <v>232</v>
      </c>
      <c r="H1413" s="105" t="s">
        <v>693</v>
      </c>
      <c r="I1413" s="105" t="s">
        <v>690</v>
      </c>
      <c r="J1413" s="105" t="s">
        <v>691</v>
      </c>
      <c r="K1413" s="105" t="s">
        <v>694</v>
      </c>
      <c r="L1413" s="105">
        <v>100</v>
      </c>
      <c r="M1413" s="182" t="s">
        <v>232</v>
      </c>
    </row>
    <row r="1414" spans="1:13" ht="15.75">
      <c r="A1414" s="356" t="s">
        <v>256</v>
      </c>
      <c r="B1414" s="259">
        <v>9.25</v>
      </c>
      <c r="C1414" s="260">
        <v>4</v>
      </c>
      <c r="D1414" s="260">
        <v>4</v>
      </c>
      <c r="E1414" s="259">
        <v>51.5</v>
      </c>
      <c r="F1414" s="273">
        <f t="shared" ref="F1414" si="160">SUM(A1414:E1414)</f>
        <v>68.75</v>
      </c>
      <c r="G1414" s="273" t="str">
        <f t="shared" ref="G1414:G1418" si="161">IF(F1414&gt;=91,"A1",IF(F1414&gt;=81,"A2",IF(F1414&gt;=71,"B1",IF(F1414&gt;=61,"B2",IF(F1414&gt;=51,"C1",IF(F1414&gt;=41,"C2",IF(F1414&gt;=33,"D","E")))))))</f>
        <v>B2</v>
      </c>
      <c r="H1414" s="260">
        <v>8.25</v>
      </c>
      <c r="I1414" s="260">
        <v>5</v>
      </c>
      <c r="J1414" s="260">
        <v>5</v>
      </c>
      <c r="K1414" s="260">
        <v>50</v>
      </c>
      <c r="L1414" s="270">
        <f t="shared" ref="L1414" si="162">SUM(H1414:K1414)</f>
        <v>68.25</v>
      </c>
      <c r="M1414" s="271" t="str">
        <f t="shared" ref="M1414:M1418" si="163">IF(L1414&gt;=91,"A1",IF(L1414&gt;=81,"A2",IF(L1414&gt;=71,"B1",IF(L1414&gt;=61,"B2",IF(L1414&gt;=51,"C1",IF(L1414&gt;=41,"C2",IF(L1414&gt;=33,"D","E")))))))</f>
        <v>B2</v>
      </c>
    </row>
    <row r="1415" spans="1:13" ht="15.75">
      <c r="A1415" s="356" t="s">
        <v>258</v>
      </c>
      <c r="B1415" s="14">
        <v>8.25</v>
      </c>
      <c r="C1415" s="260">
        <v>4</v>
      </c>
      <c r="D1415" s="260">
        <v>4</v>
      </c>
      <c r="E1415" s="260">
        <v>60</v>
      </c>
      <c r="F1415" s="6">
        <v>76.25</v>
      </c>
      <c r="G1415" s="6" t="str">
        <f t="shared" si="161"/>
        <v>B1</v>
      </c>
      <c r="H1415" s="260">
        <v>7</v>
      </c>
      <c r="I1415" s="260">
        <v>5</v>
      </c>
      <c r="J1415" s="260">
        <v>4</v>
      </c>
      <c r="K1415" s="260">
        <v>59</v>
      </c>
      <c r="L1415" s="260">
        <f t="shared" ref="L1415:L1418" si="164">SUM(H1415:K1415)</f>
        <v>75</v>
      </c>
      <c r="M1415" s="268" t="str">
        <f t="shared" si="163"/>
        <v>B1</v>
      </c>
    </row>
    <row r="1416" spans="1:13" ht="15.75">
      <c r="A1416" s="356" t="s">
        <v>695</v>
      </c>
      <c r="B1416" s="260">
        <v>9</v>
      </c>
      <c r="C1416" s="260">
        <v>5</v>
      </c>
      <c r="D1416" s="260">
        <v>4</v>
      </c>
      <c r="E1416" s="260">
        <v>43.5</v>
      </c>
      <c r="F1416" s="6">
        <v>61.5</v>
      </c>
      <c r="G1416" s="6" t="str">
        <f t="shared" si="161"/>
        <v>B2</v>
      </c>
      <c r="H1416" s="260">
        <v>9.25</v>
      </c>
      <c r="I1416" s="260">
        <v>5</v>
      </c>
      <c r="J1416" s="260">
        <v>5</v>
      </c>
      <c r="K1416" s="260">
        <v>65.5</v>
      </c>
      <c r="L1416" s="260">
        <f t="shared" si="164"/>
        <v>84.75</v>
      </c>
      <c r="M1416" s="260" t="str">
        <f t="shared" si="163"/>
        <v>A2</v>
      </c>
    </row>
    <row r="1417" spans="1:13" ht="15.75">
      <c r="A1417" s="356" t="s">
        <v>260</v>
      </c>
      <c r="B1417" s="260">
        <v>6.25</v>
      </c>
      <c r="C1417" s="260">
        <v>5</v>
      </c>
      <c r="D1417" s="260">
        <v>4.5</v>
      </c>
      <c r="E1417" s="260">
        <v>59</v>
      </c>
      <c r="F1417" s="6">
        <v>74.75</v>
      </c>
      <c r="G1417" s="6" t="str">
        <f t="shared" si="161"/>
        <v>B1</v>
      </c>
      <c r="H1417" s="260">
        <v>8.5</v>
      </c>
      <c r="I1417" s="260">
        <v>5</v>
      </c>
      <c r="J1417" s="260">
        <v>4</v>
      </c>
      <c r="K1417" s="260">
        <v>65</v>
      </c>
      <c r="L1417" s="260">
        <f t="shared" si="164"/>
        <v>82.5</v>
      </c>
      <c r="M1417" s="268" t="str">
        <f t="shared" si="163"/>
        <v>A2</v>
      </c>
    </row>
    <row r="1418" spans="1:13" ht="15.75">
      <c r="A1418" s="356" t="s">
        <v>416</v>
      </c>
      <c r="B1418" s="260">
        <v>9</v>
      </c>
      <c r="C1418" s="260">
        <v>5</v>
      </c>
      <c r="D1418" s="260">
        <v>5</v>
      </c>
      <c r="E1418" s="260">
        <v>55.5</v>
      </c>
      <c r="F1418" s="6">
        <v>74.5</v>
      </c>
      <c r="G1418" s="6" t="str">
        <f t="shared" si="161"/>
        <v>B1</v>
      </c>
      <c r="H1418" s="260">
        <v>8.5</v>
      </c>
      <c r="I1418" s="260">
        <v>4.5</v>
      </c>
      <c r="J1418" s="260">
        <v>4.5</v>
      </c>
      <c r="K1418" s="260">
        <v>71.5</v>
      </c>
      <c r="L1418" s="270">
        <f t="shared" si="164"/>
        <v>89</v>
      </c>
      <c r="M1418" s="260" t="str">
        <f t="shared" si="163"/>
        <v>A2</v>
      </c>
    </row>
    <row r="1419" spans="1:13" ht="15.75">
      <c r="A1419" s="356" t="s">
        <v>771</v>
      </c>
      <c r="B1419" s="260"/>
      <c r="C1419" s="260"/>
      <c r="D1419" s="260"/>
      <c r="E1419" s="173">
        <v>43.5</v>
      </c>
      <c r="F1419" s="274"/>
      <c r="G1419" s="260"/>
      <c r="H1419" s="260"/>
      <c r="I1419" s="260"/>
      <c r="J1419" s="260"/>
      <c r="K1419" s="260">
        <v>43</v>
      </c>
      <c r="L1419" s="260"/>
      <c r="M1419" s="268"/>
    </row>
    <row r="1420" spans="1:13" ht="15.75">
      <c r="A1420" s="356" t="s">
        <v>772</v>
      </c>
      <c r="B1420" s="260"/>
      <c r="C1420" s="260"/>
      <c r="D1420" s="260"/>
      <c r="E1420" s="269">
        <v>42.5</v>
      </c>
      <c r="F1420" s="260"/>
      <c r="G1420" s="260"/>
      <c r="H1420" s="260"/>
      <c r="I1420" s="260"/>
      <c r="J1420" s="260"/>
      <c r="K1420" s="269">
        <v>44</v>
      </c>
      <c r="L1420" s="260"/>
      <c r="M1420" s="268"/>
    </row>
    <row r="1421" spans="1:13" ht="15.75">
      <c r="A1421" s="356" t="s">
        <v>774</v>
      </c>
      <c r="B1421" s="260"/>
      <c r="C1421" s="260"/>
      <c r="D1421" s="260"/>
      <c r="E1421" s="260">
        <v>39</v>
      </c>
      <c r="F1421" s="260"/>
      <c r="G1421" s="260"/>
      <c r="H1421" s="260"/>
      <c r="I1421" s="260"/>
      <c r="J1421" s="260"/>
      <c r="K1421" s="260">
        <v>39</v>
      </c>
      <c r="L1421" s="260"/>
      <c r="M1421" s="268"/>
    </row>
    <row r="1422" spans="1:13" ht="26.25">
      <c r="A1422" s="357" t="s">
        <v>697</v>
      </c>
      <c r="B1422" s="357"/>
      <c r="C1422" s="358" t="s">
        <v>698</v>
      </c>
      <c r="D1422" s="186">
        <f>(F1414+F1415+F1416+F1417+F1418)</f>
        <v>355.75</v>
      </c>
      <c r="E1422" s="186"/>
      <c r="F1422" s="358" t="s">
        <v>699</v>
      </c>
      <c r="G1422" s="186">
        <f>(D1422/500)*100</f>
        <v>71.150000000000006</v>
      </c>
      <c r="H1422" s="186"/>
      <c r="I1422" s="187"/>
      <c r="J1422" s="685" t="s">
        <v>700</v>
      </c>
      <c r="K1422" s="686"/>
      <c r="L1422" s="640" t="str">
        <f>IF(G1422&gt;=91,"A1",IF(G1422&gt;=81,"A2",IF(G1422&gt;=71,"B1",IF(G1422&gt;=61,"B2",IF(G1422&gt;=51,"C1",IF(G1422&gt;=41,"C2",IF(G1422&gt;=33,"D","E")))))))</f>
        <v>B1</v>
      </c>
      <c r="M1422" s="676" t="str">
        <f t="shared" ref="M1422:M1424" si="165">IF(K1422&gt;=91,"A1",IF(K1422&gt;=81,"A2",IF(K1422&gt;=71,"B1",IF(K1422&gt;=61,"B2",IF(K1422&gt;=51,"C1",IF(K1422&gt;=41,"C2",IF(K1422&gt;=33,"D","E")))))))</f>
        <v>E</v>
      </c>
    </row>
    <row r="1423" spans="1:13" ht="26.25">
      <c r="A1423" s="188" t="s">
        <v>701</v>
      </c>
      <c r="B1423" s="357"/>
      <c r="C1423" s="358" t="s">
        <v>702</v>
      </c>
      <c r="D1423" s="186">
        <f>(L1414+L1415+L1416+L1417+L1418)</f>
        <v>399.5</v>
      </c>
      <c r="E1423" s="186"/>
      <c r="F1423" s="358" t="s">
        <v>703</v>
      </c>
      <c r="G1423" s="189">
        <f>D1423/500*100</f>
        <v>79.900000000000006</v>
      </c>
      <c r="H1423" s="189"/>
      <c r="I1423" s="190"/>
      <c r="J1423" s="685" t="s">
        <v>704</v>
      </c>
      <c r="K1423" s="686"/>
      <c r="L1423" s="640" t="str">
        <f>IF(G1423&gt;=91,"A1",IF(G1423&gt;=81,"A2",IF(G1423&gt;=71,"B1",IF(G1423&gt;=61,"B2",IF(G1423&gt;=51,"C1",IF(G1423&gt;=41,"C2",IF(G1423&gt;=33,"D","E")))))))</f>
        <v>B1</v>
      </c>
      <c r="M1423" s="676" t="str">
        <f t="shared" si="165"/>
        <v>E</v>
      </c>
    </row>
    <row r="1424" spans="1:13">
      <c r="A1424" s="359" t="s">
        <v>705</v>
      </c>
      <c r="B1424" s="359"/>
      <c r="C1424" s="359">
        <f>(D1422+D1423)</f>
        <v>755.25</v>
      </c>
      <c r="D1424" s="687"/>
      <c r="E1424" s="688"/>
      <c r="F1424" s="359" t="s">
        <v>706</v>
      </c>
      <c r="G1424" s="359"/>
      <c r="H1424" s="359"/>
      <c r="I1424" s="359">
        <f>(C1424/1000)*100</f>
        <v>75.524999999999991</v>
      </c>
      <c r="J1424" s="359" t="s">
        <v>707</v>
      </c>
      <c r="K1424" s="359"/>
      <c r="L1424" s="687" t="str">
        <f>IF(I1424&gt;=91,"A1",IF(I1424&gt;=81,"A2",IF(I1424&gt;=71,"B1",IF(I1424&gt;=61,"B2",IF(I1424&gt;=51,"C1",IF(I1424&gt;=41,"C2",IF(I1424&gt;=33,"D","E")))))))</f>
        <v>B1</v>
      </c>
      <c r="M1424" s="688" t="str">
        <f t="shared" si="165"/>
        <v>E</v>
      </c>
    </row>
    <row r="1425" spans="1:13">
      <c r="A1425" s="689" t="s">
        <v>423</v>
      </c>
      <c r="B1425" s="690"/>
      <c r="C1425" s="690"/>
      <c r="D1425" s="690"/>
      <c r="E1425" s="690"/>
      <c r="F1425" s="690"/>
      <c r="G1425" s="690"/>
      <c r="H1425" s="690"/>
      <c r="I1425" s="690"/>
      <c r="J1425" s="690"/>
      <c r="K1425" s="690"/>
      <c r="L1425" s="690"/>
      <c r="M1425" s="691"/>
    </row>
    <row r="1426" spans="1:13">
      <c r="A1426" s="677" t="s">
        <v>424</v>
      </c>
      <c r="B1426" s="678"/>
      <c r="C1426" s="678"/>
      <c r="D1426" s="678"/>
      <c r="E1426" s="678"/>
      <c r="F1426" s="678"/>
      <c r="G1426" s="678"/>
      <c r="H1426" s="678"/>
      <c r="I1426" s="678"/>
      <c r="J1426" s="678"/>
      <c r="K1426" s="678"/>
      <c r="L1426" s="678"/>
      <c r="M1426" s="679"/>
    </row>
    <row r="1427" spans="1:13">
      <c r="A1427" s="677" t="s">
        <v>425</v>
      </c>
      <c r="B1427" s="678"/>
      <c r="C1427" s="678"/>
      <c r="D1427" s="678"/>
      <c r="E1427" s="680"/>
      <c r="F1427" s="681" t="s">
        <v>426</v>
      </c>
      <c r="G1427" s="678"/>
      <c r="H1427" s="678"/>
      <c r="I1427" s="678"/>
      <c r="J1427" s="680"/>
      <c r="K1427" s="681" t="s">
        <v>708</v>
      </c>
      <c r="L1427" s="678"/>
      <c r="M1427" s="679"/>
    </row>
    <row r="1428" spans="1:13">
      <c r="A1428" s="637" t="s">
        <v>775</v>
      </c>
      <c r="B1428" s="638"/>
      <c r="C1428" s="638"/>
      <c r="D1428" s="638"/>
      <c r="E1428" s="639"/>
      <c r="F1428" s="640" t="s">
        <v>433</v>
      </c>
      <c r="G1428" s="641"/>
      <c r="H1428" s="641"/>
      <c r="I1428" s="641"/>
      <c r="J1428" s="676"/>
      <c r="K1428" s="640" t="s">
        <v>433</v>
      </c>
      <c r="L1428" s="641"/>
      <c r="M1428" s="642"/>
    </row>
    <row r="1429" spans="1:13">
      <c r="A1429" s="677" t="s">
        <v>429</v>
      </c>
      <c r="B1429" s="678"/>
      <c r="C1429" s="678"/>
      <c r="D1429" s="678"/>
      <c r="E1429" s="678"/>
      <c r="F1429" s="678"/>
      <c r="G1429" s="678"/>
      <c r="H1429" s="678"/>
      <c r="I1429" s="678"/>
      <c r="J1429" s="678"/>
      <c r="K1429" s="678"/>
      <c r="L1429" s="678"/>
      <c r="M1429" s="679"/>
    </row>
    <row r="1430" spans="1:13">
      <c r="A1430" s="677" t="s">
        <v>425</v>
      </c>
      <c r="B1430" s="678"/>
      <c r="C1430" s="678"/>
      <c r="D1430" s="678"/>
      <c r="E1430" s="680"/>
      <c r="F1430" s="681" t="s">
        <v>426</v>
      </c>
      <c r="G1430" s="678"/>
      <c r="H1430" s="678"/>
      <c r="I1430" s="678"/>
      <c r="J1430" s="680"/>
      <c r="K1430" s="681" t="s">
        <v>708</v>
      </c>
      <c r="L1430" s="678"/>
      <c r="M1430" s="679"/>
    </row>
    <row r="1431" spans="1:13">
      <c r="A1431" s="682" t="s">
        <v>430</v>
      </c>
      <c r="B1431" s="683"/>
      <c r="C1431" s="683"/>
      <c r="D1431" s="683"/>
      <c r="E1431" s="684"/>
      <c r="F1431" s="681" t="s">
        <v>433</v>
      </c>
      <c r="G1431" s="678"/>
      <c r="H1431" s="678"/>
      <c r="I1431" s="678"/>
      <c r="J1431" s="680"/>
      <c r="K1431" s="681" t="s">
        <v>428</v>
      </c>
      <c r="L1431" s="678"/>
      <c r="M1431" s="679"/>
    </row>
    <row r="1432" spans="1:13">
      <c r="A1432" s="682" t="s">
        <v>431</v>
      </c>
      <c r="B1432" s="683"/>
      <c r="C1432" s="683"/>
      <c r="D1432" s="683"/>
      <c r="E1432" s="684"/>
      <c r="F1432" s="707" t="s">
        <v>433</v>
      </c>
      <c r="G1432" s="708"/>
      <c r="H1432" s="708"/>
      <c r="I1432" s="708"/>
      <c r="J1432" s="709"/>
      <c r="K1432" s="640" t="s">
        <v>433</v>
      </c>
      <c r="L1432" s="641"/>
      <c r="M1432" s="642"/>
    </row>
    <row r="1433" spans="1:13">
      <c r="A1433" s="637" t="s">
        <v>432</v>
      </c>
      <c r="B1433" s="638"/>
      <c r="C1433" s="638"/>
      <c r="D1433" s="638"/>
      <c r="E1433" s="639"/>
      <c r="F1433" s="707" t="s">
        <v>433</v>
      </c>
      <c r="G1433" s="708"/>
      <c r="H1433" s="708"/>
      <c r="I1433" s="708"/>
      <c r="J1433" s="709"/>
      <c r="K1433" s="640" t="s">
        <v>433</v>
      </c>
      <c r="L1433" s="641"/>
      <c r="M1433" s="642"/>
    </row>
    <row r="1434" spans="1:13">
      <c r="A1434" s="637" t="s">
        <v>434</v>
      </c>
      <c r="B1434" s="638"/>
      <c r="C1434" s="638"/>
      <c r="D1434" s="638"/>
      <c r="E1434" s="639"/>
      <c r="F1434" s="707" t="s">
        <v>433</v>
      </c>
      <c r="G1434" s="708"/>
      <c r="H1434" s="708"/>
      <c r="I1434" s="708"/>
      <c r="J1434" s="709"/>
      <c r="K1434" s="640" t="s">
        <v>746</v>
      </c>
      <c r="L1434" s="641"/>
      <c r="M1434" s="642"/>
    </row>
    <row r="1435" spans="1:13">
      <c r="A1435" s="677" t="s">
        <v>435</v>
      </c>
      <c r="B1435" s="678"/>
      <c r="C1435" s="678"/>
      <c r="D1435" s="678"/>
      <c r="E1435" s="678"/>
      <c r="F1435" s="678"/>
      <c r="G1435" s="678"/>
      <c r="H1435" s="678"/>
      <c r="I1435" s="678"/>
      <c r="J1435" s="678"/>
      <c r="K1435" s="678"/>
      <c r="L1435" s="678"/>
      <c r="M1435" s="679"/>
    </row>
    <row r="1436" spans="1:13">
      <c r="A1436" s="677" t="s">
        <v>425</v>
      </c>
      <c r="B1436" s="678"/>
      <c r="C1436" s="678"/>
      <c r="D1436" s="678"/>
      <c r="E1436" s="680"/>
      <c r="F1436" s="681" t="s">
        <v>426</v>
      </c>
      <c r="G1436" s="678"/>
      <c r="H1436" s="678"/>
      <c r="I1436" s="678"/>
      <c r="J1436" s="680"/>
      <c r="K1436" s="681" t="s">
        <v>708</v>
      </c>
      <c r="L1436" s="678"/>
      <c r="M1436" s="679"/>
    </row>
    <row r="1437" spans="1:13">
      <c r="A1437" s="637" t="s">
        <v>401</v>
      </c>
      <c r="B1437" s="638"/>
      <c r="C1437" s="638"/>
      <c r="D1437" s="638"/>
      <c r="E1437" s="638"/>
      <c r="F1437" s="639"/>
      <c r="G1437" s="640"/>
      <c r="H1437" s="641"/>
      <c r="I1437" s="641"/>
      <c r="J1437" s="641"/>
      <c r="K1437" s="641"/>
      <c r="L1437" s="641"/>
      <c r="M1437" s="642"/>
    </row>
    <row r="1438" spans="1:13">
      <c r="A1438" s="356" t="s">
        <v>709</v>
      </c>
      <c r="B1438" s="640"/>
      <c r="C1438" s="641"/>
      <c r="D1438" s="641"/>
      <c r="E1438" s="641"/>
      <c r="F1438" s="641"/>
      <c r="G1438" s="641"/>
      <c r="H1438" s="641"/>
      <c r="I1438" s="641"/>
      <c r="J1438" s="641"/>
      <c r="K1438" s="641"/>
      <c r="L1438" s="641"/>
      <c r="M1438" s="642"/>
    </row>
    <row r="1439" spans="1:13">
      <c r="A1439" s="356" t="s">
        <v>436</v>
      </c>
      <c r="B1439" s="640"/>
      <c r="C1439" s="641"/>
      <c r="D1439" s="641"/>
      <c r="E1439" s="641"/>
      <c r="F1439" s="641"/>
      <c r="G1439" s="641"/>
      <c r="H1439" s="641"/>
      <c r="I1439" s="641"/>
      <c r="J1439" s="641"/>
      <c r="K1439" s="641"/>
      <c r="L1439" s="641"/>
      <c r="M1439" s="642"/>
    </row>
    <row r="1440" spans="1:13">
      <c r="A1440" s="643" t="s">
        <v>710</v>
      </c>
      <c r="B1440" s="644"/>
      <c r="C1440" s="645"/>
      <c r="D1440" s="652"/>
      <c r="E1440" s="653"/>
      <c r="F1440" s="653"/>
      <c r="G1440" s="653"/>
      <c r="H1440" s="653"/>
      <c r="I1440" s="654"/>
      <c r="J1440" s="661" t="s">
        <v>711</v>
      </c>
      <c r="K1440" s="644"/>
      <c r="L1440" s="644"/>
      <c r="M1440" s="662"/>
    </row>
    <row r="1441" spans="1:13">
      <c r="A1441" s="646"/>
      <c r="B1441" s="647"/>
      <c r="C1441" s="648"/>
      <c r="D1441" s="655"/>
      <c r="E1441" s="656"/>
      <c r="F1441" s="656"/>
      <c r="G1441" s="656"/>
      <c r="H1441" s="656"/>
      <c r="I1441" s="657"/>
      <c r="J1441" s="663"/>
      <c r="K1441" s="647"/>
      <c r="L1441" s="647"/>
      <c r="M1441" s="664"/>
    </row>
    <row r="1442" spans="1:13">
      <c r="A1442" s="646"/>
      <c r="B1442" s="647"/>
      <c r="C1442" s="648"/>
      <c r="D1442" s="655"/>
      <c r="E1442" s="656"/>
      <c r="F1442" s="656"/>
      <c r="G1442" s="656"/>
      <c r="H1442" s="656"/>
      <c r="I1442" s="657"/>
      <c r="J1442" s="663"/>
      <c r="K1442" s="647"/>
      <c r="L1442" s="647"/>
      <c r="M1442" s="664"/>
    </row>
    <row r="1443" spans="1:13">
      <c r="A1443" s="649"/>
      <c r="B1443" s="650"/>
      <c r="C1443" s="651"/>
      <c r="D1443" s="658"/>
      <c r="E1443" s="659"/>
      <c r="F1443" s="659"/>
      <c r="G1443" s="659"/>
      <c r="H1443" s="659"/>
      <c r="I1443" s="660"/>
      <c r="J1443" s="665"/>
      <c r="K1443" s="650"/>
      <c r="L1443" s="650"/>
      <c r="M1443" s="666"/>
    </row>
    <row r="1444" spans="1:13">
      <c r="A1444" s="671" t="s">
        <v>437</v>
      </c>
      <c r="B1444" s="672"/>
      <c r="C1444" s="672"/>
      <c r="D1444" s="672"/>
      <c r="E1444" s="672"/>
      <c r="F1444" s="672"/>
      <c r="G1444" s="673"/>
      <c r="H1444" s="674" t="s">
        <v>438</v>
      </c>
      <c r="I1444" s="672"/>
      <c r="J1444" s="672"/>
      <c r="K1444" s="672"/>
      <c r="L1444" s="672"/>
      <c r="M1444" s="675"/>
    </row>
    <row r="1445" spans="1:13">
      <c r="A1445" s="341" t="s">
        <v>439</v>
      </c>
      <c r="B1445" s="674" t="s">
        <v>254</v>
      </c>
      <c r="C1445" s="673"/>
      <c r="D1445" s="193" t="s">
        <v>439</v>
      </c>
      <c r="E1445" s="338"/>
      <c r="F1445" s="674" t="s">
        <v>254</v>
      </c>
      <c r="G1445" s="673"/>
      <c r="H1445" s="195"/>
      <c r="I1445" s="195"/>
      <c r="J1445" s="196" t="s">
        <v>440</v>
      </c>
      <c r="K1445" s="195"/>
      <c r="L1445" s="196" t="s">
        <v>254</v>
      </c>
      <c r="M1445" s="197"/>
    </row>
    <row r="1446" spans="1:13">
      <c r="A1446" s="198" t="s">
        <v>441</v>
      </c>
      <c r="B1446" s="669" t="s">
        <v>442</v>
      </c>
      <c r="C1446" s="670"/>
      <c r="D1446" s="669" t="s">
        <v>443</v>
      </c>
      <c r="E1446" s="670"/>
      <c r="F1446" s="669" t="s">
        <v>444</v>
      </c>
      <c r="G1446" s="670"/>
      <c r="H1446" s="195"/>
      <c r="I1446" s="195"/>
      <c r="J1446" s="669">
        <v>3</v>
      </c>
      <c r="K1446" s="670"/>
      <c r="L1446" s="338" t="s">
        <v>433</v>
      </c>
      <c r="M1446" s="197"/>
    </row>
    <row r="1447" spans="1:13">
      <c r="A1447" s="198" t="s">
        <v>445</v>
      </c>
      <c r="B1447" s="669" t="s">
        <v>446</v>
      </c>
      <c r="C1447" s="670"/>
      <c r="D1447" s="669" t="s">
        <v>447</v>
      </c>
      <c r="E1447" s="670"/>
      <c r="F1447" s="669" t="s">
        <v>448</v>
      </c>
      <c r="G1447" s="670"/>
      <c r="H1447" s="195"/>
      <c r="I1447" s="195"/>
      <c r="J1447" s="669">
        <v>2</v>
      </c>
      <c r="K1447" s="670"/>
      <c r="L1447" s="338" t="s">
        <v>428</v>
      </c>
      <c r="M1447" s="197"/>
    </row>
    <row r="1448" spans="1:13">
      <c r="A1448" s="198" t="s">
        <v>449</v>
      </c>
      <c r="B1448" s="669" t="s">
        <v>450</v>
      </c>
      <c r="C1448" s="670"/>
      <c r="D1448" s="669" t="s">
        <v>451</v>
      </c>
      <c r="E1448" s="670"/>
      <c r="F1448" s="669" t="s">
        <v>452</v>
      </c>
      <c r="G1448" s="670"/>
      <c r="H1448" s="195"/>
      <c r="I1448" s="195"/>
      <c r="J1448" s="669">
        <v>1</v>
      </c>
      <c r="K1448" s="670"/>
      <c r="L1448" s="338" t="s">
        <v>453</v>
      </c>
      <c r="M1448" s="197"/>
    </row>
    <row r="1449" spans="1:13" ht="15.75" thickBot="1">
      <c r="A1449" s="199" t="s">
        <v>454</v>
      </c>
      <c r="B1449" s="667" t="s">
        <v>455</v>
      </c>
      <c r="C1449" s="668"/>
      <c r="D1449" s="667" t="s">
        <v>456</v>
      </c>
      <c r="E1449" s="668"/>
      <c r="F1449" s="667" t="s">
        <v>457</v>
      </c>
      <c r="G1449" s="668"/>
      <c r="H1449" s="200"/>
      <c r="I1449" s="200"/>
      <c r="J1449" s="200"/>
      <c r="K1449" s="200"/>
      <c r="L1449" s="200"/>
      <c r="M1449" s="201"/>
    </row>
    <row r="1451" spans="1:13" ht="15.75" thickBot="1"/>
    <row r="1452" spans="1:13" ht="15.75">
      <c r="A1452" s="176"/>
      <c r="B1452" s="703" t="s">
        <v>669</v>
      </c>
      <c r="C1452" s="703"/>
      <c r="D1452" s="703"/>
      <c r="E1452" s="703"/>
      <c r="F1452" s="703"/>
      <c r="G1452" s="703"/>
      <c r="H1452" s="703"/>
      <c r="I1452" s="704"/>
      <c r="J1452" s="705" t="s">
        <v>670</v>
      </c>
      <c r="K1452" s="703"/>
      <c r="L1452" s="703"/>
      <c r="M1452" s="706"/>
    </row>
    <row r="1453" spans="1:13" ht="21">
      <c r="A1453" s="699" t="s">
        <v>671</v>
      </c>
      <c r="B1453" s="700"/>
      <c r="C1453" s="700"/>
      <c r="D1453" s="700"/>
      <c r="E1453" s="700"/>
      <c r="F1453" s="700"/>
      <c r="G1453" s="700"/>
      <c r="H1453" s="700"/>
      <c r="I1453" s="700"/>
      <c r="J1453" s="700"/>
      <c r="K1453" s="700"/>
      <c r="L1453" s="700"/>
      <c r="M1453" s="701"/>
    </row>
    <row r="1454" spans="1:13" ht="21">
      <c r="A1454" s="177"/>
      <c r="B1454" s="678" t="s">
        <v>672</v>
      </c>
      <c r="C1454" s="678"/>
      <c r="D1454" s="678"/>
      <c r="E1454" s="680"/>
      <c r="F1454" s="178" t="s">
        <v>673</v>
      </c>
      <c r="G1454" s="178"/>
      <c r="H1454" s="681" t="s">
        <v>674</v>
      </c>
      <c r="I1454" s="678"/>
      <c r="J1454" s="680"/>
      <c r="K1454" s="179" t="s">
        <v>675</v>
      </c>
      <c r="L1454" s="357"/>
      <c r="M1454" s="180"/>
    </row>
    <row r="1455" spans="1:13">
      <c r="A1455" s="677" t="s">
        <v>785</v>
      </c>
      <c r="B1455" s="678"/>
      <c r="C1455" s="678"/>
      <c r="D1455" s="678"/>
      <c r="E1455" s="678"/>
      <c r="F1455" s="678"/>
      <c r="G1455" s="678"/>
      <c r="H1455" s="678"/>
      <c r="I1455" s="678"/>
      <c r="J1455" s="678"/>
      <c r="K1455" s="678"/>
      <c r="L1455" s="678"/>
      <c r="M1455" s="679"/>
    </row>
    <row r="1456" spans="1:13">
      <c r="A1456" s="637" t="s">
        <v>677</v>
      </c>
      <c r="B1456" s="638"/>
      <c r="C1456" s="638"/>
      <c r="D1456" s="638"/>
      <c r="E1456" s="638"/>
      <c r="F1456" s="638"/>
      <c r="G1456" s="638"/>
      <c r="H1456" s="638"/>
      <c r="I1456" s="638"/>
      <c r="J1456" s="638"/>
      <c r="K1456" s="638"/>
      <c r="L1456" s="638"/>
      <c r="M1456" s="702"/>
    </row>
    <row r="1457" spans="1:13">
      <c r="A1457" s="682" t="s">
        <v>678</v>
      </c>
      <c r="B1457" s="684"/>
      <c r="C1457" s="697" t="s">
        <v>583</v>
      </c>
      <c r="D1457" s="690"/>
      <c r="E1457" s="690"/>
      <c r="F1457" s="690"/>
      <c r="G1457" s="698"/>
      <c r="H1457" s="345" t="s">
        <v>679</v>
      </c>
      <c r="I1457" s="181"/>
      <c r="J1457" s="697">
        <v>30</v>
      </c>
      <c r="K1457" s="690"/>
      <c r="L1457" s="690"/>
      <c r="M1457" s="691"/>
    </row>
    <row r="1458" spans="1:13">
      <c r="A1458" s="682" t="s">
        <v>680</v>
      </c>
      <c r="B1458" s="684"/>
      <c r="C1458" s="710" t="s">
        <v>242</v>
      </c>
      <c r="D1458" s="711"/>
      <c r="E1458" s="711"/>
      <c r="F1458" s="711"/>
      <c r="G1458" s="712"/>
      <c r="H1458" s="345" t="s">
        <v>681</v>
      </c>
      <c r="I1458" s="181"/>
      <c r="J1458" s="697">
        <v>1692</v>
      </c>
      <c r="K1458" s="690"/>
      <c r="L1458" s="690"/>
      <c r="M1458" s="691"/>
    </row>
    <row r="1459" spans="1:13">
      <c r="A1459" s="682" t="s">
        <v>682</v>
      </c>
      <c r="B1459" s="684"/>
      <c r="C1459" s="694">
        <v>41692</v>
      </c>
      <c r="D1459" s="695"/>
      <c r="E1459" s="695"/>
      <c r="F1459" s="695"/>
      <c r="G1459" s="696"/>
      <c r="H1459" s="345" t="s">
        <v>683</v>
      </c>
      <c r="I1459" s="181"/>
      <c r="J1459" s="697">
        <v>9419167694</v>
      </c>
      <c r="K1459" s="690"/>
      <c r="L1459" s="690"/>
      <c r="M1459" s="691"/>
    </row>
    <row r="1460" spans="1:13">
      <c r="A1460" s="682" t="s">
        <v>684</v>
      </c>
      <c r="B1460" s="684"/>
      <c r="C1460" s="697" t="s">
        <v>181</v>
      </c>
      <c r="D1460" s="690"/>
      <c r="E1460" s="690"/>
      <c r="F1460" s="690"/>
      <c r="G1460" s="691"/>
      <c r="H1460" s="637" t="s">
        <v>412</v>
      </c>
      <c r="I1460" s="639"/>
      <c r="J1460" s="697" t="s">
        <v>182</v>
      </c>
      <c r="K1460" s="690"/>
      <c r="L1460" s="690"/>
      <c r="M1460" s="691"/>
    </row>
    <row r="1461" spans="1:13">
      <c r="A1461" s="677" t="s">
        <v>685</v>
      </c>
      <c r="B1461" s="678"/>
      <c r="C1461" s="678"/>
      <c r="D1461" s="678"/>
      <c r="E1461" s="678"/>
      <c r="F1461" s="678"/>
      <c r="G1461" s="678"/>
      <c r="H1461" s="678"/>
      <c r="I1461" s="678"/>
      <c r="J1461" s="678"/>
      <c r="K1461" s="678"/>
      <c r="L1461" s="678"/>
      <c r="M1461" s="679"/>
    </row>
    <row r="1462" spans="1:13">
      <c r="A1462" s="692" t="s">
        <v>686</v>
      </c>
      <c r="B1462" s="681" t="s">
        <v>687</v>
      </c>
      <c r="C1462" s="678"/>
      <c r="D1462" s="678"/>
      <c r="E1462" s="678"/>
      <c r="F1462" s="678"/>
      <c r="G1462" s="680"/>
      <c r="H1462" s="681" t="s">
        <v>688</v>
      </c>
      <c r="I1462" s="678"/>
      <c r="J1462" s="678"/>
      <c r="K1462" s="678"/>
      <c r="L1462" s="678"/>
      <c r="M1462" s="679"/>
    </row>
    <row r="1463" spans="1:13" ht="30">
      <c r="A1463" s="693"/>
      <c r="B1463" s="105" t="s">
        <v>689</v>
      </c>
      <c r="C1463" s="105" t="s">
        <v>690</v>
      </c>
      <c r="D1463" s="105" t="s">
        <v>691</v>
      </c>
      <c r="E1463" s="105" t="s">
        <v>692</v>
      </c>
      <c r="F1463" s="105">
        <v>100</v>
      </c>
      <c r="G1463" s="104" t="s">
        <v>232</v>
      </c>
      <c r="H1463" s="105" t="s">
        <v>693</v>
      </c>
      <c r="I1463" s="105" t="s">
        <v>690</v>
      </c>
      <c r="J1463" s="105" t="s">
        <v>691</v>
      </c>
      <c r="K1463" s="105" t="s">
        <v>694</v>
      </c>
      <c r="L1463" s="105">
        <v>100</v>
      </c>
      <c r="M1463" s="182" t="s">
        <v>232</v>
      </c>
    </row>
    <row r="1464" spans="1:13" ht="15.75">
      <c r="A1464" s="356" t="s">
        <v>256</v>
      </c>
      <c r="B1464" s="259">
        <v>5.25</v>
      </c>
      <c r="C1464" s="260">
        <v>3</v>
      </c>
      <c r="D1464" s="260">
        <v>4</v>
      </c>
      <c r="E1464" s="259">
        <v>44</v>
      </c>
      <c r="F1464" s="273">
        <f t="shared" ref="F1464" si="166">SUM(A1464:E1464)</f>
        <v>56.25</v>
      </c>
      <c r="G1464" s="273" t="str">
        <f t="shared" ref="G1464:G1468" si="167">IF(F1464&gt;=91,"A1",IF(F1464&gt;=81,"A2",IF(F1464&gt;=71,"B1",IF(F1464&gt;=61,"B2",IF(F1464&gt;=51,"C1",IF(F1464&gt;=41,"C2",IF(F1464&gt;=33,"D","E")))))))</f>
        <v>C1</v>
      </c>
      <c r="H1464" s="260">
        <v>5.25</v>
      </c>
      <c r="I1464" s="260">
        <v>4</v>
      </c>
      <c r="J1464" s="260">
        <v>4</v>
      </c>
      <c r="K1464" s="260">
        <v>32.5</v>
      </c>
      <c r="L1464" s="270">
        <f t="shared" ref="L1464" si="168">SUM(H1464:K1464)</f>
        <v>45.75</v>
      </c>
      <c r="M1464" s="271" t="str">
        <f t="shared" ref="M1464:M1468" si="169">IF(L1464&gt;=91,"A1",IF(L1464&gt;=81,"A2",IF(L1464&gt;=71,"B1",IF(L1464&gt;=61,"B2",IF(L1464&gt;=51,"C1",IF(L1464&gt;=41,"C2",IF(L1464&gt;=33,"D","E")))))))</f>
        <v>C2</v>
      </c>
    </row>
    <row r="1465" spans="1:13" ht="15.75">
      <c r="A1465" s="356" t="s">
        <v>258</v>
      </c>
      <c r="B1465" s="14">
        <v>6.25</v>
      </c>
      <c r="C1465" s="260">
        <v>4</v>
      </c>
      <c r="D1465" s="260">
        <v>4</v>
      </c>
      <c r="E1465" s="260">
        <v>50</v>
      </c>
      <c r="F1465" s="6">
        <v>64.25</v>
      </c>
      <c r="G1465" s="6" t="str">
        <f t="shared" si="167"/>
        <v>B2</v>
      </c>
      <c r="H1465" s="260">
        <v>6</v>
      </c>
      <c r="I1465" s="260">
        <v>5</v>
      </c>
      <c r="J1465" s="260">
        <v>4</v>
      </c>
      <c r="K1465" s="260">
        <v>43.5</v>
      </c>
      <c r="L1465" s="260">
        <f t="shared" ref="L1465:L1468" si="170">SUM(H1465:K1465)</f>
        <v>58.5</v>
      </c>
      <c r="M1465" s="268" t="str">
        <f t="shared" si="169"/>
        <v>C1</v>
      </c>
    </row>
    <row r="1466" spans="1:13" ht="15.75">
      <c r="A1466" s="356" t="s">
        <v>695</v>
      </c>
      <c r="B1466" s="260">
        <v>5.25</v>
      </c>
      <c r="C1466" s="260">
        <v>4</v>
      </c>
      <c r="D1466" s="260">
        <v>3</v>
      </c>
      <c r="E1466" s="260">
        <v>19</v>
      </c>
      <c r="F1466" s="6">
        <v>31.25</v>
      </c>
      <c r="G1466" s="6" t="str">
        <f t="shared" si="167"/>
        <v>E</v>
      </c>
      <c r="H1466" s="260">
        <v>4.5</v>
      </c>
      <c r="I1466" s="260">
        <v>4</v>
      </c>
      <c r="J1466" s="260">
        <v>3</v>
      </c>
      <c r="K1466" s="260">
        <v>28</v>
      </c>
      <c r="L1466" s="260">
        <f t="shared" si="170"/>
        <v>39.5</v>
      </c>
      <c r="M1466" s="260" t="str">
        <f t="shared" si="169"/>
        <v>D</v>
      </c>
    </row>
    <row r="1467" spans="1:13" ht="15.75">
      <c r="A1467" s="356" t="s">
        <v>260</v>
      </c>
      <c r="B1467" s="260">
        <v>9</v>
      </c>
      <c r="C1467" s="260">
        <v>5</v>
      </c>
      <c r="D1467" s="260">
        <v>5</v>
      </c>
      <c r="E1467" s="260">
        <v>46.5</v>
      </c>
      <c r="F1467" s="6">
        <v>65.5</v>
      </c>
      <c r="G1467" s="6" t="str">
        <f t="shared" si="167"/>
        <v>B2</v>
      </c>
      <c r="H1467" s="260">
        <v>6.25</v>
      </c>
      <c r="I1467" s="260">
        <v>5</v>
      </c>
      <c r="J1467" s="260">
        <v>3.5</v>
      </c>
      <c r="K1467" s="260">
        <v>47.5</v>
      </c>
      <c r="L1467" s="260">
        <f t="shared" si="170"/>
        <v>62.25</v>
      </c>
      <c r="M1467" s="268" t="str">
        <f t="shared" si="169"/>
        <v>B2</v>
      </c>
    </row>
    <row r="1468" spans="1:13" ht="15.75">
      <c r="A1468" s="356" t="s">
        <v>416</v>
      </c>
      <c r="B1468" s="260">
        <v>5.75</v>
      </c>
      <c r="C1468" s="260">
        <v>5</v>
      </c>
      <c r="D1468" s="260">
        <v>5</v>
      </c>
      <c r="E1468" s="260">
        <v>35.5</v>
      </c>
      <c r="F1468" s="6">
        <v>51.25</v>
      </c>
      <c r="G1468" s="6" t="str">
        <f t="shared" si="167"/>
        <v>C1</v>
      </c>
      <c r="H1468" s="260">
        <v>5.75</v>
      </c>
      <c r="I1468" s="260">
        <v>5</v>
      </c>
      <c r="J1468" s="260">
        <v>4</v>
      </c>
      <c r="K1468" s="260">
        <v>65</v>
      </c>
      <c r="L1468" s="270">
        <f t="shared" si="170"/>
        <v>79.75</v>
      </c>
      <c r="M1468" s="260" t="str">
        <f t="shared" si="169"/>
        <v>B1</v>
      </c>
    </row>
    <row r="1469" spans="1:13" ht="15.75">
      <c r="A1469" s="356" t="s">
        <v>755</v>
      </c>
      <c r="B1469" s="260"/>
      <c r="C1469" s="260"/>
      <c r="D1469" s="260"/>
      <c r="E1469" s="173"/>
      <c r="F1469" s="274">
        <v>39.5</v>
      </c>
      <c r="G1469" s="260"/>
      <c r="H1469" s="260"/>
      <c r="I1469" s="260"/>
      <c r="J1469" s="260"/>
      <c r="K1469" s="260">
        <v>34.5</v>
      </c>
      <c r="L1469" s="260"/>
      <c r="M1469" s="268"/>
    </row>
    <row r="1470" spans="1:13" ht="15.75">
      <c r="A1470" s="356" t="s">
        <v>772</v>
      </c>
      <c r="B1470" s="260"/>
      <c r="C1470" s="260"/>
      <c r="D1470" s="260"/>
      <c r="E1470" s="269"/>
      <c r="F1470" s="260">
        <v>33</v>
      </c>
      <c r="G1470" s="260"/>
      <c r="H1470" s="260"/>
      <c r="I1470" s="260"/>
      <c r="J1470" s="260"/>
      <c r="K1470" s="269">
        <v>28.5</v>
      </c>
      <c r="L1470" s="260"/>
      <c r="M1470" s="268"/>
    </row>
    <row r="1471" spans="1:13" ht="15.75">
      <c r="A1471" s="356" t="s">
        <v>774</v>
      </c>
      <c r="B1471" s="260"/>
      <c r="C1471" s="260"/>
      <c r="D1471" s="260"/>
      <c r="E1471" s="260"/>
      <c r="F1471" s="260">
        <v>23.5</v>
      </c>
      <c r="G1471" s="260"/>
      <c r="H1471" s="260"/>
      <c r="I1471" s="260"/>
      <c r="J1471" s="260"/>
      <c r="K1471" s="260">
        <v>36</v>
      </c>
      <c r="L1471" s="260"/>
      <c r="M1471" s="268"/>
    </row>
    <row r="1472" spans="1:13" ht="26.25">
      <c r="A1472" s="357" t="s">
        <v>697</v>
      </c>
      <c r="B1472" s="357"/>
      <c r="C1472" s="358" t="s">
        <v>698</v>
      </c>
      <c r="D1472" s="186">
        <f>(F1464+F1465+F1466+F1467+F1468)</f>
        <v>268.5</v>
      </c>
      <c r="E1472" s="186"/>
      <c r="F1472" s="358" t="s">
        <v>699</v>
      </c>
      <c r="G1472" s="186">
        <f>(D1472/500)*100</f>
        <v>53.7</v>
      </c>
      <c r="H1472" s="186"/>
      <c r="I1472" s="187"/>
      <c r="J1472" s="685" t="s">
        <v>700</v>
      </c>
      <c r="K1472" s="686"/>
      <c r="L1472" s="640" t="str">
        <f>IF(G1472&gt;=91,"A1",IF(G1472&gt;=81,"A2",IF(G1472&gt;=71,"B1",IF(G1472&gt;=61,"B2",IF(G1472&gt;=51,"C1",IF(G1472&gt;=41,"C2",IF(G1472&gt;=33,"D","E")))))))</f>
        <v>C1</v>
      </c>
      <c r="M1472" s="676" t="str">
        <f t="shared" ref="M1472:M1474" si="171">IF(K1472&gt;=91,"A1",IF(K1472&gt;=81,"A2",IF(K1472&gt;=71,"B1",IF(K1472&gt;=61,"B2",IF(K1472&gt;=51,"C1",IF(K1472&gt;=41,"C2",IF(K1472&gt;=33,"D","E")))))))</f>
        <v>E</v>
      </c>
    </row>
    <row r="1473" spans="1:13" ht="26.25">
      <c r="A1473" s="188" t="s">
        <v>701</v>
      </c>
      <c r="B1473" s="357"/>
      <c r="C1473" s="358" t="s">
        <v>702</v>
      </c>
      <c r="D1473" s="186">
        <f>(L1464+L1465+L1466+L1467+L1468)</f>
        <v>285.75</v>
      </c>
      <c r="E1473" s="186"/>
      <c r="F1473" s="358" t="s">
        <v>703</v>
      </c>
      <c r="G1473" s="189">
        <f>D1473/500*100</f>
        <v>57.15</v>
      </c>
      <c r="H1473" s="189"/>
      <c r="I1473" s="190"/>
      <c r="J1473" s="685" t="s">
        <v>704</v>
      </c>
      <c r="K1473" s="686"/>
      <c r="L1473" s="640" t="str">
        <f>IF(G1473&gt;=91,"A1",IF(G1473&gt;=81,"A2",IF(G1473&gt;=71,"B1",IF(G1473&gt;=61,"B2",IF(G1473&gt;=51,"C1",IF(G1473&gt;=41,"C2",IF(G1473&gt;=33,"D","E")))))))</f>
        <v>C1</v>
      </c>
      <c r="M1473" s="676" t="str">
        <f t="shared" si="171"/>
        <v>E</v>
      </c>
    </row>
    <row r="1474" spans="1:13">
      <c r="A1474" s="359" t="s">
        <v>705</v>
      </c>
      <c r="B1474" s="359"/>
      <c r="C1474" s="359">
        <f>(D1472+D1473)</f>
        <v>554.25</v>
      </c>
      <c r="D1474" s="687"/>
      <c r="E1474" s="688"/>
      <c r="F1474" s="359" t="s">
        <v>706</v>
      </c>
      <c r="G1474" s="359"/>
      <c r="H1474" s="359"/>
      <c r="I1474" s="359">
        <f>(C1474/1000)*100</f>
        <v>55.425000000000004</v>
      </c>
      <c r="J1474" s="359" t="s">
        <v>707</v>
      </c>
      <c r="K1474" s="359"/>
      <c r="L1474" s="687" t="str">
        <f>IF(I1474&gt;=91,"A1",IF(I1474&gt;=81,"A2",IF(I1474&gt;=71,"B1",IF(I1474&gt;=61,"B2",IF(I1474&gt;=51,"C1",IF(I1474&gt;=41,"C2",IF(I1474&gt;=33,"D","E")))))))</f>
        <v>C1</v>
      </c>
      <c r="M1474" s="688" t="str">
        <f t="shared" si="171"/>
        <v>E</v>
      </c>
    </row>
    <row r="1475" spans="1:13">
      <c r="A1475" s="689" t="s">
        <v>423</v>
      </c>
      <c r="B1475" s="690"/>
      <c r="C1475" s="690"/>
      <c r="D1475" s="690"/>
      <c r="E1475" s="690"/>
      <c r="F1475" s="690"/>
      <c r="G1475" s="690"/>
      <c r="H1475" s="690"/>
      <c r="I1475" s="690"/>
      <c r="J1475" s="690"/>
      <c r="K1475" s="690"/>
      <c r="L1475" s="690"/>
      <c r="M1475" s="691"/>
    </row>
    <row r="1476" spans="1:13">
      <c r="A1476" s="677" t="s">
        <v>424</v>
      </c>
      <c r="B1476" s="678"/>
      <c r="C1476" s="678"/>
      <c r="D1476" s="678"/>
      <c r="E1476" s="678"/>
      <c r="F1476" s="678"/>
      <c r="G1476" s="678"/>
      <c r="H1476" s="678"/>
      <c r="I1476" s="678"/>
      <c r="J1476" s="678"/>
      <c r="K1476" s="678"/>
      <c r="L1476" s="678"/>
      <c r="M1476" s="679"/>
    </row>
    <row r="1477" spans="1:13">
      <c r="A1477" s="677" t="s">
        <v>425</v>
      </c>
      <c r="B1477" s="678"/>
      <c r="C1477" s="678"/>
      <c r="D1477" s="678"/>
      <c r="E1477" s="680"/>
      <c r="F1477" s="681" t="s">
        <v>426</v>
      </c>
      <c r="G1477" s="678"/>
      <c r="H1477" s="678"/>
      <c r="I1477" s="678"/>
      <c r="J1477" s="680"/>
      <c r="K1477" s="681" t="s">
        <v>708</v>
      </c>
      <c r="L1477" s="678"/>
      <c r="M1477" s="679"/>
    </row>
    <row r="1478" spans="1:13">
      <c r="A1478" s="637" t="s">
        <v>761</v>
      </c>
      <c r="B1478" s="638"/>
      <c r="C1478" s="638"/>
      <c r="D1478" s="638"/>
      <c r="E1478" s="639"/>
      <c r="F1478" s="640" t="s">
        <v>433</v>
      </c>
      <c r="G1478" s="641"/>
      <c r="H1478" s="641"/>
      <c r="I1478" s="641"/>
      <c r="J1478" s="676"/>
      <c r="K1478" s="640" t="s">
        <v>433</v>
      </c>
      <c r="L1478" s="641"/>
      <c r="M1478" s="642"/>
    </row>
    <row r="1479" spans="1:13">
      <c r="A1479" s="677" t="s">
        <v>429</v>
      </c>
      <c r="B1479" s="678"/>
      <c r="C1479" s="678"/>
      <c r="D1479" s="678"/>
      <c r="E1479" s="678"/>
      <c r="F1479" s="678"/>
      <c r="G1479" s="678"/>
      <c r="H1479" s="678"/>
      <c r="I1479" s="678"/>
      <c r="J1479" s="678"/>
      <c r="K1479" s="678"/>
      <c r="L1479" s="678"/>
      <c r="M1479" s="679"/>
    </row>
    <row r="1480" spans="1:13">
      <c r="A1480" s="677" t="s">
        <v>425</v>
      </c>
      <c r="B1480" s="678"/>
      <c r="C1480" s="678"/>
      <c r="D1480" s="678"/>
      <c r="E1480" s="680"/>
      <c r="F1480" s="681" t="s">
        <v>426</v>
      </c>
      <c r="G1480" s="678"/>
      <c r="H1480" s="678"/>
      <c r="I1480" s="678"/>
      <c r="J1480" s="680"/>
      <c r="K1480" s="681" t="s">
        <v>708</v>
      </c>
      <c r="L1480" s="678"/>
      <c r="M1480" s="679"/>
    </row>
    <row r="1481" spans="1:13">
      <c r="A1481" s="682" t="s">
        <v>430</v>
      </c>
      <c r="B1481" s="683"/>
      <c r="C1481" s="683"/>
      <c r="D1481" s="683"/>
      <c r="E1481" s="684"/>
      <c r="F1481" s="681" t="s">
        <v>428</v>
      </c>
      <c r="G1481" s="678"/>
      <c r="H1481" s="678"/>
      <c r="I1481" s="678"/>
      <c r="J1481" s="680"/>
      <c r="K1481" s="681" t="s">
        <v>433</v>
      </c>
      <c r="L1481" s="678"/>
      <c r="M1481" s="679"/>
    </row>
    <row r="1482" spans="1:13">
      <c r="A1482" s="682" t="s">
        <v>431</v>
      </c>
      <c r="B1482" s="683"/>
      <c r="C1482" s="683"/>
      <c r="D1482" s="683"/>
      <c r="E1482" s="684"/>
      <c r="F1482" s="707" t="s">
        <v>428</v>
      </c>
      <c r="G1482" s="708"/>
      <c r="H1482" s="708"/>
      <c r="I1482" s="708"/>
      <c r="J1482" s="709"/>
      <c r="K1482" s="640" t="s">
        <v>433</v>
      </c>
      <c r="L1482" s="641"/>
      <c r="M1482" s="642"/>
    </row>
    <row r="1483" spans="1:13">
      <c r="A1483" s="637" t="s">
        <v>432</v>
      </c>
      <c r="B1483" s="638"/>
      <c r="C1483" s="638"/>
      <c r="D1483" s="638"/>
      <c r="E1483" s="639"/>
      <c r="F1483" s="707" t="s">
        <v>433</v>
      </c>
      <c r="G1483" s="708"/>
      <c r="H1483" s="708"/>
      <c r="I1483" s="708"/>
      <c r="J1483" s="709"/>
      <c r="K1483" s="640" t="s">
        <v>433</v>
      </c>
      <c r="L1483" s="641"/>
      <c r="M1483" s="642"/>
    </row>
    <row r="1484" spans="1:13">
      <c r="A1484" s="637" t="s">
        <v>434</v>
      </c>
      <c r="B1484" s="638"/>
      <c r="C1484" s="638"/>
      <c r="D1484" s="638"/>
      <c r="E1484" s="639"/>
      <c r="F1484" s="707" t="s">
        <v>433</v>
      </c>
      <c r="G1484" s="708"/>
      <c r="H1484" s="708"/>
      <c r="I1484" s="708"/>
      <c r="J1484" s="709"/>
      <c r="K1484" s="640" t="s">
        <v>433</v>
      </c>
      <c r="L1484" s="641"/>
      <c r="M1484" s="642"/>
    </row>
    <row r="1485" spans="1:13">
      <c r="A1485" s="677" t="s">
        <v>435</v>
      </c>
      <c r="B1485" s="678"/>
      <c r="C1485" s="678"/>
      <c r="D1485" s="678"/>
      <c r="E1485" s="678"/>
      <c r="F1485" s="678"/>
      <c r="G1485" s="678"/>
      <c r="H1485" s="678"/>
      <c r="I1485" s="678"/>
      <c r="J1485" s="678"/>
      <c r="K1485" s="678"/>
      <c r="L1485" s="678"/>
      <c r="M1485" s="679"/>
    </row>
    <row r="1486" spans="1:13">
      <c r="A1486" s="677" t="s">
        <v>425</v>
      </c>
      <c r="B1486" s="678"/>
      <c r="C1486" s="678"/>
      <c r="D1486" s="678"/>
      <c r="E1486" s="680"/>
      <c r="F1486" s="681" t="s">
        <v>426</v>
      </c>
      <c r="G1486" s="678"/>
      <c r="H1486" s="678"/>
      <c r="I1486" s="678"/>
      <c r="J1486" s="680"/>
      <c r="K1486" s="681" t="s">
        <v>708</v>
      </c>
      <c r="L1486" s="678"/>
      <c r="M1486" s="679"/>
    </row>
    <row r="1487" spans="1:13">
      <c r="A1487" s="637" t="s">
        <v>401</v>
      </c>
      <c r="B1487" s="638"/>
      <c r="C1487" s="638"/>
      <c r="D1487" s="638"/>
      <c r="E1487" s="638"/>
      <c r="F1487" s="639"/>
      <c r="G1487" s="640"/>
      <c r="H1487" s="641"/>
      <c r="I1487" s="641"/>
      <c r="J1487" s="641"/>
      <c r="K1487" s="641"/>
      <c r="L1487" s="641"/>
      <c r="M1487" s="642"/>
    </row>
    <row r="1488" spans="1:13">
      <c r="A1488" s="356" t="s">
        <v>709</v>
      </c>
      <c r="B1488" s="640"/>
      <c r="C1488" s="641"/>
      <c r="D1488" s="641"/>
      <c r="E1488" s="641"/>
      <c r="F1488" s="641"/>
      <c r="G1488" s="641"/>
      <c r="H1488" s="641"/>
      <c r="I1488" s="641"/>
      <c r="J1488" s="641"/>
      <c r="K1488" s="641"/>
      <c r="L1488" s="641"/>
      <c r="M1488" s="642"/>
    </row>
    <row r="1489" spans="1:13">
      <c r="A1489" s="356" t="s">
        <v>436</v>
      </c>
      <c r="B1489" s="640"/>
      <c r="C1489" s="641"/>
      <c r="D1489" s="641"/>
      <c r="E1489" s="641"/>
      <c r="F1489" s="641"/>
      <c r="G1489" s="641"/>
      <c r="H1489" s="641"/>
      <c r="I1489" s="641"/>
      <c r="J1489" s="641"/>
      <c r="K1489" s="641"/>
      <c r="L1489" s="641"/>
      <c r="M1489" s="642"/>
    </row>
    <row r="1490" spans="1:13">
      <c r="A1490" s="643" t="s">
        <v>710</v>
      </c>
      <c r="B1490" s="644"/>
      <c r="C1490" s="645"/>
      <c r="D1490" s="652"/>
      <c r="E1490" s="653"/>
      <c r="F1490" s="653"/>
      <c r="G1490" s="653"/>
      <c r="H1490" s="653"/>
      <c r="I1490" s="654"/>
      <c r="J1490" s="661" t="s">
        <v>711</v>
      </c>
      <c r="K1490" s="644"/>
      <c r="L1490" s="644"/>
      <c r="M1490" s="662"/>
    </row>
    <row r="1491" spans="1:13">
      <c r="A1491" s="646"/>
      <c r="B1491" s="647"/>
      <c r="C1491" s="648"/>
      <c r="D1491" s="655"/>
      <c r="E1491" s="656"/>
      <c r="F1491" s="656"/>
      <c r="G1491" s="656"/>
      <c r="H1491" s="656"/>
      <c r="I1491" s="657"/>
      <c r="J1491" s="663"/>
      <c r="K1491" s="647"/>
      <c r="L1491" s="647"/>
      <c r="M1491" s="664"/>
    </row>
    <row r="1492" spans="1:13">
      <c r="A1492" s="646"/>
      <c r="B1492" s="647"/>
      <c r="C1492" s="648"/>
      <c r="D1492" s="655"/>
      <c r="E1492" s="656"/>
      <c r="F1492" s="656"/>
      <c r="G1492" s="656"/>
      <c r="H1492" s="656"/>
      <c r="I1492" s="657"/>
      <c r="J1492" s="663"/>
      <c r="K1492" s="647"/>
      <c r="L1492" s="647"/>
      <c r="M1492" s="664"/>
    </row>
    <row r="1493" spans="1:13">
      <c r="A1493" s="649"/>
      <c r="B1493" s="650"/>
      <c r="C1493" s="651"/>
      <c r="D1493" s="658"/>
      <c r="E1493" s="659"/>
      <c r="F1493" s="659"/>
      <c r="G1493" s="659"/>
      <c r="H1493" s="659"/>
      <c r="I1493" s="660"/>
      <c r="J1493" s="665"/>
      <c r="K1493" s="650"/>
      <c r="L1493" s="650"/>
      <c r="M1493" s="666"/>
    </row>
    <row r="1494" spans="1:13">
      <c r="A1494" s="671" t="s">
        <v>437</v>
      </c>
      <c r="B1494" s="672"/>
      <c r="C1494" s="672"/>
      <c r="D1494" s="672"/>
      <c r="E1494" s="672"/>
      <c r="F1494" s="672"/>
      <c r="G1494" s="673"/>
      <c r="H1494" s="674" t="s">
        <v>438</v>
      </c>
      <c r="I1494" s="672"/>
      <c r="J1494" s="672"/>
      <c r="K1494" s="672"/>
      <c r="L1494" s="672"/>
      <c r="M1494" s="675"/>
    </row>
    <row r="1495" spans="1:13">
      <c r="A1495" s="341" t="s">
        <v>439</v>
      </c>
      <c r="B1495" s="674" t="s">
        <v>254</v>
      </c>
      <c r="C1495" s="673"/>
      <c r="D1495" s="193" t="s">
        <v>439</v>
      </c>
      <c r="E1495" s="338"/>
      <c r="F1495" s="674" t="s">
        <v>254</v>
      </c>
      <c r="G1495" s="673"/>
      <c r="H1495" s="195"/>
      <c r="I1495" s="195"/>
      <c r="J1495" s="196" t="s">
        <v>440</v>
      </c>
      <c r="K1495" s="195"/>
      <c r="L1495" s="196" t="s">
        <v>254</v>
      </c>
      <c r="M1495" s="197"/>
    </row>
    <row r="1496" spans="1:13">
      <c r="A1496" s="198" t="s">
        <v>441</v>
      </c>
      <c r="B1496" s="669" t="s">
        <v>442</v>
      </c>
      <c r="C1496" s="670"/>
      <c r="D1496" s="669" t="s">
        <v>443</v>
      </c>
      <c r="E1496" s="670"/>
      <c r="F1496" s="669" t="s">
        <v>444</v>
      </c>
      <c r="G1496" s="670"/>
      <c r="H1496" s="195"/>
      <c r="I1496" s="195"/>
      <c r="J1496" s="669">
        <v>3</v>
      </c>
      <c r="K1496" s="670"/>
      <c r="L1496" s="338" t="s">
        <v>433</v>
      </c>
      <c r="M1496" s="197"/>
    </row>
    <row r="1497" spans="1:13">
      <c r="A1497" s="198" t="s">
        <v>445</v>
      </c>
      <c r="B1497" s="669" t="s">
        <v>446</v>
      </c>
      <c r="C1497" s="670"/>
      <c r="D1497" s="669" t="s">
        <v>447</v>
      </c>
      <c r="E1497" s="670"/>
      <c r="F1497" s="669" t="s">
        <v>448</v>
      </c>
      <c r="G1497" s="670"/>
      <c r="H1497" s="195"/>
      <c r="I1497" s="195"/>
      <c r="J1497" s="669">
        <v>2</v>
      </c>
      <c r="K1497" s="670"/>
      <c r="L1497" s="338" t="s">
        <v>428</v>
      </c>
      <c r="M1497" s="197"/>
    </row>
    <row r="1498" spans="1:13">
      <c r="A1498" s="198" t="s">
        <v>449</v>
      </c>
      <c r="B1498" s="669" t="s">
        <v>450</v>
      </c>
      <c r="C1498" s="670"/>
      <c r="D1498" s="669" t="s">
        <v>451</v>
      </c>
      <c r="E1498" s="670"/>
      <c r="F1498" s="669" t="s">
        <v>452</v>
      </c>
      <c r="G1498" s="670"/>
      <c r="H1498" s="195"/>
      <c r="I1498" s="195"/>
      <c r="J1498" s="669">
        <v>1</v>
      </c>
      <c r="K1498" s="670"/>
      <c r="L1498" s="338" t="s">
        <v>453</v>
      </c>
      <c r="M1498" s="197"/>
    </row>
    <row r="1499" spans="1:13" ht="15.75" thickBot="1">
      <c r="A1499" s="199" t="s">
        <v>454</v>
      </c>
      <c r="B1499" s="667" t="s">
        <v>455</v>
      </c>
      <c r="C1499" s="668"/>
      <c r="D1499" s="667" t="s">
        <v>456</v>
      </c>
      <c r="E1499" s="668"/>
      <c r="F1499" s="667" t="s">
        <v>457</v>
      </c>
      <c r="G1499" s="668"/>
      <c r="H1499" s="200"/>
      <c r="I1499" s="200"/>
      <c r="J1499" s="200"/>
      <c r="K1499" s="200"/>
      <c r="L1499" s="200"/>
      <c r="M1499" s="201"/>
    </row>
    <row r="1501" spans="1:13" ht="15.75" thickBot="1"/>
    <row r="1502" spans="1:13" ht="15.75">
      <c r="A1502" s="176"/>
      <c r="B1502" s="703" t="s">
        <v>669</v>
      </c>
      <c r="C1502" s="703"/>
      <c r="D1502" s="703"/>
      <c r="E1502" s="703"/>
      <c r="F1502" s="703"/>
      <c r="G1502" s="703"/>
      <c r="H1502" s="703"/>
      <c r="I1502" s="704"/>
      <c r="J1502" s="705" t="s">
        <v>670</v>
      </c>
      <c r="K1502" s="703"/>
      <c r="L1502" s="703"/>
      <c r="M1502" s="706"/>
    </row>
    <row r="1503" spans="1:13" ht="21">
      <c r="A1503" s="699" t="s">
        <v>671</v>
      </c>
      <c r="B1503" s="700"/>
      <c r="C1503" s="700"/>
      <c r="D1503" s="700"/>
      <c r="E1503" s="700"/>
      <c r="F1503" s="700"/>
      <c r="G1503" s="700"/>
      <c r="H1503" s="700"/>
      <c r="I1503" s="700"/>
      <c r="J1503" s="700"/>
      <c r="K1503" s="700"/>
      <c r="L1503" s="700"/>
      <c r="M1503" s="701"/>
    </row>
    <row r="1504" spans="1:13" ht="21">
      <c r="A1504" s="177"/>
      <c r="B1504" s="678" t="s">
        <v>672</v>
      </c>
      <c r="C1504" s="678"/>
      <c r="D1504" s="678"/>
      <c r="E1504" s="680"/>
      <c r="F1504" s="178" t="s">
        <v>673</v>
      </c>
      <c r="G1504" s="178"/>
      <c r="H1504" s="681" t="s">
        <v>674</v>
      </c>
      <c r="I1504" s="678"/>
      <c r="J1504" s="680"/>
      <c r="K1504" s="179" t="s">
        <v>675</v>
      </c>
      <c r="L1504" s="357"/>
      <c r="M1504" s="180"/>
    </row>
    <row r="1505" spans="1:13">
      <c r="A1505" s="677" t="s">
        <v>785</v>
      </c>
      <c r="B1505" s="678"/>
      <c r="C1505" s="678"/>
      <c r="D1505" s="678"/>
      <c r="E1505" s="678"/>
      <c r="F1505" s="678"/>
      <c r="G1505" s="678"/>
      <c r="H1505" s="678"/>
      <c r="I1505" s="678"/>
      <c r="J1505" s="678"/>
      <c r="K1505" s="678"/>
      <c r="L1505" s="678"/>
      <c r="M1505" s="679"/>
    </row>
    <row r="1506" spans="1:13">
      <c r="A1506" s="637" t="s">
        <v>677</v>
      </c>
      <c r="B1506" s="638"/>
      <c r="C1506" s="638"/>
      <c r="D1506" s="638"/>
      <c r="E1506" s="638"/>
      <c r="F1506" s="638"/>
      <c r="G1506" s="638"/>
      <c r="H1506" s="638"/>
      <c r="I1506" s="638"/>
      <c r="J1506" s="638"/>
      <c r="K1506" s="638"/>
      <c r="L1506" s="638"/>
      <c r="M1506" s="702"/>
    </row>
    <row r="1507" spans="1:13">
      <c r="A1507" s="682" t="s">
        <v>678</v>
      </c>
      <c r="B1507" s="684"/>
      <c r="C1507" s="697" t="s">
        <v>184</v>
      </c>
      <c r="D1507" s="690"/>
      <c r="E1507" s="690"/>
      <c r="F1507" s="690"/>
      <c r="G1507" s="698"/>
      <c r="H1507" s="345" t="s">
        <v>679</v>
      </c>
      <c r="I1507" s="181"/>
      <c r="J1507" s="697">
        <v>31</v>
      </c>
      <c r="K1507" s="690"/>
      <c r="L1507" s="690"/>
      <c r="M1507" s="691"/>
    </row>
    <row r="1508" spans="1:13">
      <c r="A1508" s="682" t="s">
        <v>680</v>
      </c>
      <c r="B1508" s="684"/>
      <c r="C1508" s="710" t="s">
        <v>242</v>
      </c>
      <c r="D1508" s="711"/>
      <c r="E1508" s="711"/>
      <c r="F1508" s="711"/>
      <c r="G1508" s="712"/>
      <c r="H1508" s="345" t="s">
        <v>681</v>
      </c>
      <c r="I1508" s="181"/>
      <c r="J1508" s="697">
        <v>1217</v>
      </c>
      <c r="K1508" s="690"/>
      <c r="L1508" s="690"/>
      <c r="M1508" s="691"/>
    </row>
    <row r="1509" spans="1:13">
      <c r="A1509" s="682" t="s">
        <v>682</v>
      </c>
      <c r="B1509" s="684"/>
      <c r="C1509" s="694">
        <v>41696</v>
      </c>
      <c r="D1509" s="695"/>
      <c r="E1509" s="695"/>
      <c r="F1509" s="695"/>
      <c r="G1509" s="696"/>
      <c r="H1509" s="345" t="s">
        <v>683</v>
      </c>
      <c r="I1509" s="181"/>
      <c r="J1509" s="697">
        <v>9858794900</v>
      </c>
      <c r="K1509" s="690"/>
      <c r="L1509" s="690"/>
      <c r="M1509" s="691"/>
    </row>
    <row r="1510" spans="1:13">
      <c r="A1510" s="682" t="s">
        <v>684</v>
      </c>
      <c r="B1510" s="684"/>
      <c r="C1510" s="697" t="s">
        <v>185</v>
      </c>
      <c r="D1510" s="690"/>
      <c r="E1510" s="690"/>
      <c r="F1510" s="690"/>
      <c r="G1510" s="691"/>
      <c r="H1510" s="637" t="s">
        <v>412</v>
      </c>
      <c r="I1510" s="639"/>
      <c r="J1510" s="697" t="s">
        <v>187</v>
      </c>
      <c r="K1510" s="690"/>
      <c r="L1510" s="690"/>
      <c r="M1510" s="691"/>
    </row>
    <row r="1511" spans="1:13">
      <c r="A1511" s="677" t="s">
        <v>685</v>
      </c>
      <c r="B1511" s="678"/>
      <c r="C1511" s="678"/>
      <c r="D1511" s="678"/>
      <c r="E1511" s="678"/>
      <c r="F1511" s="678"/>
      <c r="G1511" s="678"/>
      <c r="H1511" s="678"/>
      <c r="I1511" s="678"/>
      <c r="J1511" s="678"/>
      <c r="K1511" s="678"/>
      <c r="L1511" s="678"/>
      <c r="M1511" s="679"/>
    </row>
    <row r="1512" spans="1:13">
      <c r="A1512" s="692" t="s">
        <v>686</v>
      </c>
      <c r="B1512" s="681" t="s">
        <v>687</v>
      </c>
      <c r="C1512" s="678"/>
      <c r="D1512" s="678"/>
      <c r="E1512" s="678"/>
      <c r="F1512" s="678"/>
      <c r="G1512" s="680"/>
      <c r="H1512" s="681" t="s">
        <v>688</v>
      </c>
      <c r="I1512" s="678"/>
      <c r="J1512" s="678"/>
      <c r="K1512" s="678"/>
      <c r="L1512" s="678"/>
      <c r="M1512" s="679"/>
    </row>
    <row r="1513" spans="1:13" ht="30">
      <c r="A1513" s="693"/>
      <c r="B1513" s="105" t="s">
        <v>689</v>
      </c>
      <c r="C1513" s="105" t="s">
        <v>690</v>
      </c>
      <c r="D1513" s="105" t="s">
        <v>691</v>
      </c>
      <c r="E1513" s="105" t="s">
        <v>692</v>
      </c>
      <c r="F1513" s="105">
        <v>100</v>
      </c>
      <c r="G1513" s="104" t="s">
        <v>232</v>
      </c>
      <c r="H1513" s="105" t="s">
        <v>693</v>
      </c>
      <c r="I1513" s="105" t="s">
        <v>690</v>
      </c>
      <c r="J1513" s="105" t="s">
        <v>691</v>
      </c>
      <c r="K1513" s="105" t="s">
        <v>694</v>
      </c>
      <c r="L1513" s="105">
        <v>100</v>
      </c>
      <c r="M1513" s="182" t="s">
        <v>232</v>
      </c>
    </row>
    <row r="1514" spans="1:13" ht="15.75">
      <c r="A1514" s="356" t="s">
        <v>256</v>
      </c>
      <c r="B1514" s="259">
        <v>8.75</v>
      </c>
      <c r="C1514" s="260">
        <v>5</v>
      </c>
      <c r="D1514" s="260">
        <v>5</v>
      </c>
      <c r="E1514" s="259">
        <v>75</v>
      </c>
      <c r="F1514" s="273">
        <f t="shared" ref="F1514" si="172">SUM(A1514:E1514)</f>
        <v>93.75</v>
      </c>
      <c r="G1514" s="273" t="str">
        <f t="shared" ref="G1514:G1518" si="173">IF(F1514&gt;=91,"A1",IF(F1514&gt;=81,"A2",IF(F1514&gt;=71,"B1",IF(F1514&gt;=61,"B2",IF(F1514&gt;=51,"C1",IF(F1514&gt;=41,"C2",IF(F1514&gt;=33,"D","E")))))))</f>
        <v>A1</v>
      </c>
      <c r="H1514" s="260">
        <v>9.5</v>
      </c>
      <c r="I1514" s="260">
        <v>5</v>
      </c>
      <c r="J1514" s="260">
        <v>5</v>
      </c>
      <c r="K1514" s="260">
        <v>74.5</v>
      </c>
      <c r="L1514" s="270">
        <f t="shared" ref="L1514" si="174">SUM(H1514:K1514)</f>
        <v>94</v>
      </c>
      <c r="M1514" s="271" t="str">
        <f t="shared" ref="M1514:M1518" si="175">IF(L1514&gt;=91,"A1",IF(L1514&gt;=81,"A2",IF(L1514&gt;=71,"B1",IF(L1514&gt;=61,"B2",IF(L1514&gt;=51,"C1",IF(L1514&gt;=41,"C2",IF(L1514&gt;=33,"D","E")))))))</f>
        <v>A1</v>
      </c>
    </row>
    <row r="1515" spans="1:13" ht="15.75">
      <c r="A1515" s="356" t="s">
        <v>258</v>
      </c>
      <c r="B1515" s="14">
        <v>8.75</v>
      </c>
      <c r="C1515" s="260">
        <v>5</v>
      </c>
      <c r="D1515" s="260">
        <v>5</v>
      </c>
      <c r="E1515" s="260">
        <v>75</v>
      </c>
      <c r="F1515" s="262">
        <v>93.75</v>
      </c>
      <c r="G1515" s="262" t="str">
        <f t="shared" si="173"/>
        <v>A1</v>
      </c>
      <c r="H1515" s="260">
        <v>9.5</v>
      </c>
      <c r="I1515" s="260">
        <v>5</v>
      </c>
      <c r="J1515" s="260">
        <v>5</v>
      </c>
      <c r="K1515" s="260">
        <v>78.5</v>
      </c>
      <c r="L1515" s="260">
        <f t="shared" ref="L1515:L1518" si="176">SUM(H1515:K1515)</f>
        <v>98</v>
      </c>
      <c r="M1515" s="268" t="str">
        <f t="shared" si="175"/>
        <v>A1</v>
      </c>
    </row>
    <row r="1516" spans="1:13" ht="15.75">
      <c r="A1516" s="356" t="s">
        <v>695</v>
      </c>
      <c r="B1516" s="260">
        <v>9.25</v>
      </c>
      <c r="C1516" s="260">
        <v>5</v>
      </c>
      <c r="D1516" s="260">
        <v>5</v>
      </c>
      <c r="E1516" s="260">
        <v>78</v>
      </c>
      <c r="F1516" s="6">
        <v>97.25</v>
      </c>
      <c r="G1516" s="6" t="str">
        <f t="shared" si="173"/>
        <v>A1</v>
      </c>
      <c r="H1516" s="260">
        <v>10</v>
      </c>
      <c r="I1516" s="260">
        <v>5</v>
      </c>
      <c r="J1516" s="260">
        <v>5</v>
      </c>
      <c r="K1516" s="260">
        <v>76</v>
      </c>
      <c r="L1516" s="260">
        <f t="shared" si="176"/>
        <v>96</v>
      </c>
      <c r="M1516" s="260" t="str">
        <f t="shared" si="175"/>
        <v>A1</v>
      </c>
    </row>
    <row r="1517" spans="1:13" ht="15.75">
      <c r="A1517" s="356" t="s">
        <v>260</v>
      </c>
      <c r="B1517" s="260">
        <v>10</v>
      </c>
      <c r="C1517" s="260">
        <v>5</v>
      </c>
      <c r="D1517" s="260">
        <v>5</v>
      </c>
      <c r="E1517" s="260">
        <v>79</v>
      </c>
      <c r="F1517" s="6">
        <v>99</v>
      </c>
      <c r="G1517" s="6" t="str">
        <f t="shared" si="173"/>
        <v>A1</v>
      </c>
      <c r="H1517" s="260">
        <v>9.75</v>
      </c>
      <c r="I1517" s="260">
        <v>5</v>
      </c>
      <c r="J1517" s="260">
        <v>5</v>
      </c>
      <c r="K1517" s="260">
        <v>78.5</v>
      </c>
      <c r="L1517" s="260">
        <f t="shared" si="176"/>
        <v>98.25</v>
      </c>
      <c r="M1517" s="268" t="str">
        <f t="shared" si="175"/>
        <v>A1</v>
      </c>
    </row>
    <row r="1518" spans="1:13" ht="15.75">
      <c r="A1518" s="356" t="s">
        <v>416</v>
      </c>
      <c r="B1518" s="260">
        <v>9.75</v>
      </c>
      <c r="C1518" s="260">
        <v>5</v>
      </c>
      <c r="D1518" s="260">
        <v>5</v>
      </c>
      <c r="E1518" s="260">
        <v>77</v>
      </c>
      <c r="F1518" s="6">
        <v>96.75</v>
      </c>
      <c r="G1518" s="6" t="str">
        <f t="shared" si="173"/>
        <v>A1</v>
      </c>
      <c r="H1518" s="260">
        <v>9.75</v>
      </c>
      <c r="I1518" s="260">
        <v>5</v>
      </c>
      <c r="J1518" s="260">
        <v>5</v>
      </c>
      <c r="K1518" s="260">
        <v>79</v>
      </c>
      <c r="L1518" s="270">
        <f t="shared" si="176"/>
        <v>98.75</v>
      </c>
      <c r="M1518" s="260" t="str">
        <f t="shared" si="175"/>
        <v>A1</v>
      </c>
    </row>
    <row r="1519" spans="1:13" ht="15.75">
      <c r="A1519" s="356" t="s">
        <v>755</v>
      </c>
      <c r="B1519" s="337"/>
      <c r="C1519" s="337"/>
      <c r="D1519" s="337"/>
      <c r="E1519" s="173"/>
      <c r="F1519" s="18">
        <v>49</v>
      </c>
      <c r="G1519" s="337"/>
      <c r="H1519" s="337"/>
      <c r="I1519" s="337"/>
      <c r="J1519" s="337"/>
      <c r="K1519" s="337">
        <v>49</v>
      </c>
      <c r="L1519" s="337"/>
      <c r="M1519" s="346"/>
    </row>
    <row r="1520" spans="1:13">
      <c r="A1520" s="356" t="s">
        <v>772</v>
      </c>
      <c r="B1520" s="337"/>
      <c r="C1520" s="337"/>
      <c r="D1520" s="337"/>
      <c r="E1520" s="29"/>
      <c r="F1520" s="337">
        <v>48</v>
      </c>
      <c r="G1520" s="337"/>
      <c r="H1520" s="337"/>
      <c r="I1520" s="337"/>
      <c r="J1520" s="337"/>
      <c r="K1520" s="29">
        <v>49</v>
      </c>
      <c r="L1520" s="337"/>
      <c r="M1520" s="346"/>
    </row>
    <row r="1521" spans="1:13">
      <c r="A1521" s="356" t="s">
        <v>774</v>
      </c>
      <c r="B1521" s="337"/>
      <c r="C1521" s="337"/>
      <c r="D1521" s="337"/>
      <c r="E1521" s="337"/>
      <c r="F1521" s="337">
        <v>50</v>
      </c>
      <c r="G1521" s="337"/>
      <c r="H1521" s="337"/>
      <c r="I1521" s="337"/>
      <c r="J1521" s="337"/>
      <c r="K1521" s="337">
        <v>50</v>
      </c>
      <c r="L1521" s="337"/>
      <c r="M1521" s="346"/>
    </row>
    <row r="1522" spans="1:13" ht="26.25">
      <c r="A1522" s="357" t="s">
        <v>697</v>
      </c>
      <c r="B1522" s="357"/>
      <c r="C1522" s="358" t="s">
        <v>698</v>
      </c>
      <c r="D1522" s="186">
        <f>(F1514+F1515+F1516+F1517+F1518)</f>
        <v>480.5</v>
      </c>
      <c r="E1522" s="186"/>
      <c r="F1522" s="358" t="s">
        <v>699</v>
      </c>
      <c r="G1522" s="186">
        <f>(D1522/500)*100</f>
        <v>96.1</v>
      </c>
      <c r="H1522" s="186"/>
      <c r="I1522" s="187"/>
      <c r="J1522" s="685" t="s">
        <v>700</v>
      </c>
      <c r="K1522" s="686"/>
      <c r="L1522" s="640" t="str">
        <f>IF(G1522&gt;=91,"A1",IF(G1522&gt;=81,"A2",IF(G1522&gt;=71,"B1",IF(G1522&gt;=61,"B2",IF(G1522&gt;=51,"C1",IF(G1522&gt;=41,"C2",IF(G1522&gt;=33,"D","E")))))))</f>
        <v>A1</v>
      </c>
      <c r="M1522" s="676" t="str">
        <f t="shared" ref="M1522:M1524" si="177">IF(K1522&gt;=91,"A1",IF(K1522&gt;=81,"A2",IF(K1522&gt;=71,"B1",IF(K1522&gt;=61,"B2",IF(K1522&gt;=51,"C1",IF(K1522&gt;=41,"C2",IF(K1522&gt;=33,"D","E")))))))</f>
        <v>E</v>
      </c>
    </row>
    <row r="1523" spans="1:13" ht="26.25">
      <c r="A1523" s="188" t="s">
        <v>701</v>
      </c>
      <c r="B1523" s="357"/>
      <c r="C1523" s="358" t="s">
        <v>702</v>
      </c>
      <c r="D1523" s="186">
        <f>(L1514+L1515+L1516+L1517+L1518)</f>
        <v>485</v>
      </c>
      <c r="E1523" s="186"/>
      <c r="F1523" s="358" t="s">
        <v>703</v>
      </c>
      <c r="G1523" s="189">
        <f>D1523/500*100</f>
        <v>97</v>
      </c>
      <c r="H1523" s="189"/>
      <c r="I1523" s="190"/>
      <c r="J1523" s="685" t="s">
        <v>704</v>
      </c>
      <c r="K1523" s="686"/>
      <c r="L1523" s="640" t="str">
        <f>IF(G1523&gt;=91,"A1",IF(G1523&gt;=81,"A2",IF(G1523&gt;=71,"B1",IF(G1523&gt;=61,"B2",IF(G1523&gt;=51,"C1",IF(G1523&gt;=41,"C2",IF(G1523&gt;=33,"D","E")))))))</f>
        <v>A1</v>
      </c>
      <c r="M1523" s="676" t="str">
        <f t="shared" si="177"/>
        <v>E</v>
      </c>
    </row>
    <row r="1524" spans="1:13">
      <c r="A1524" s="359" t="s">
        <v>705</v>
      </c>
      <c r="B1524" s="359"/>
      <c r="C1524" s="359">
        <f>(D1522+D1523)</f>
        <v>965.5</v>
      </c>
      <c r="D1524" s="687"/>
      <c r="E1524" s="688"/>
      <c r="F1524" s="359" t="s">
        <v>706</v>
      </c>
      <c r="G1524" s="359"/>
      <c r="H1524" s="359"/>
      <c r="I1524" s="359">
        <f>(C1524/1000)*100</f>
        <v>96.55</v>
      </c>
      <c r="J1524" s="359" t="s">
        <v>707</v>
      </c>
      <c r="K1524" s="359"/>
      <c r="L1524" s="687" t="str">
        <f>IF(I1524&gt;=91,"A1",IF(I1524&gt;=81,"A2",IF(I1524&gt;=71,"B1",IF(I1524&gt;=61,"B2",IF(I1524&gt;=51,"C1",IF(I1524&gt;=41,"C2",IF(I1524&gt;=33,"D","E")))))))</f>
        <v>A1</v>
      </c>
      <c r="M1524" s="688" t="str">
        <f t="shared" si="177"/>
        <v>E</v>
      </c>
    </row>
    <row r="1525" spans="1:13">
      <c r="A1525" s="689" t="s">
        <v>423</v>
      </c>
      <c r="B1525" s="690"/>
      <c r="C1525" s="690"/>
      <c r="D1525" s="690"/>
      <c r="E1525" s="690"/>
      <c r="F1525" s="690"/>
      <c r="G1525" s="690"/>
      <c r="H1525" s="690"/>
      <c r="I1525" s="690"/>
      <c r="J1525" s="690"/>
      <c r="K1525" s="690"/>
      <c r="L1525" s="690"/>
      <c r="M1525" s="691"/>
    </row>
    <row r="1526" spans="1:13">
      <c r="A1526" s="677" t="s">
        <v>424</v>
      </c>
      <c r="B1526" s="678"/>
      <c r="C1526" s="678"/>
      <c r="D1526" s="678"/>
      <c r="E1526" s="678"/>
      <c r="F1526" s="678"/>
      <c r="G1526" s="678"/>
      <c r="H1526" s="678"/>
      <c r="I1526" s="678"/>
      <c r="J1526" s="678"/>
      <c r="K1526" s="678"/>
      <c r="L1526" s="678"/>
      <c r="M1526" s="679"/>
    </row>
    <row r="1527" spans="1:13">
      <c r="A1527" s="677" t="s">
        <v>425</v>
      </c>
      <c r="B1527" s="678"/>
      <c r="C1527" s="678"/>
      <c r="D1527" s="678"/>
      <c r="E1527" s="680"/>
      <c r="F1527" s="681" t="s">
        <v>426</v>
      </c>
      <c r="G1527" s="678"/>
      <c r="H1527" s="678"/>
      <c r="I1527" s="678"/>
      <c r="J1527" s="680"/>
      <c r="K1527" s="681" t="s">
        <v>708</v>
      </c>
      <c r="L1527" s="678"/>
      <c r="M1527" s="679"/>
    </row>
    <row r="1528" spans="1:13">
      <c r="A1528" s="637" t="s">
        <v>770</v>
      </c>
      <c r="B1528" s="638"/>
      <c r="C1528" s="638"/>
      <c r="D1528" s="638"/>
      <c r="E1528" s="639"/>
      <c r="F1528" s="640" t="s">
        <v>433</v>
      </c>
      <c r="G1528" s="641"/>
      <c r="H1528" s="641"/>
      <c r="I1528" s="641"/>
      <c r="J1528" s="676"/>
      <c r="K1528" s="640" t="s">
        <v>433</v>
      </c>
      <c r="L1528" s="641"/>
      <c r="M1528" s="642"/>
    </row>
    <row r="1529" spans="1:13">
      <c r="A1529" s="677" t="s">
        <v>429</v>
      </c>
      <c r="B1529" s="678"/>
      <c r="C1529" s="678"/>
      <c r="D1529" s="678"/>
      <c r="E1529" s="678"/>
      <c r="F1529" s="678"/>
      <c r="G1529" s="678"/>
      <c r="H1529" s="678"/>
      <c r="I1529" s="678"/>
      <c r="J1529" s="678"/>
      <c r="K1529" s="678"/>
      <c r="L1529" s="678"/>
      <c r="M1529" s="679"/>
    </row>
    <row r="1530" spans="1:13">
      <c r="A1530" s="677" t="s">
        <v>425</v>
      </c>
      <c r="B1530" s="678"/>
      <c r="C1530" s="678"/>
      <c r="D1530" s="678"/>
      <c r="E1530" s="680"/>
      <c r="F1530" s="681" t="s">
        <v>426</v>
      </c>
      <c r="G1530" s="678"/>
      <c r="H1530" s="678"/>
      <c r="I1530" s="678"/>
      <c r="J1530" s="680"/>
      <c r="K1530" s="681" t="s">
        <v>708</v>
      </c>
      <c r="L1530" s="678"/>
      <c r="M1530" s="679"/>
    </row>
    <row r="1531" spans="1:13">
      <c r="A1531" s="682" t="s">
        <v>430</v>
      </c>
      <c r="B1531" s="683"/>
      <c r="C1531" s="683"/>
      <c r="D1531" s="683"/>
      <c r="E1531" s="684"/>
      <c r="F1531" s="681" t="s">
        <v>428</v>
      </c>
      <c r="G1531" s="678"/>
      <c r="H1531" s="678"/>
      <c r="I1531" s="678"/>
      <c r="J1531" s="680"/>
      <c r="K1531" s="681" t="s">
        <v>428</v>
      </c>
      <c r="L1531" s="678"/>
      <c r="M1531" s="679"/>
    </row>
    <row r="1532" spans="1:13">
      <c r="A1532" s="682" t="s">
        <v>431</v>
      </c>
      <c r="B1532" s="683"/>
      <c r="C1532" s="683"/>
      <c r="D1532" s="683"/>
      <c r="E1532" s="684"/>
      <c r="F1532" s="707" t="s">
        <v>428</v>
      </c>
      <c r="G1532" s="708"/>
      <c r="H1532" s="708"/>
      <c r="I1532" s="708"/>
      <c r="J1532" s="709"/>
      <c r="K1532" s="640" t="s">
        <v>433</v>
      </c>
      <c r="L1532" s="641"/>
      <c r="M1532" s="642"/>
    </row>
    <row r="1533" spans="1:13">
      <c r="A1533" s="637" t="s">
        <v>432</v>
      </c>
      <c r="B1533" s="638"/>
      <c r="C1533" s="638"/>
      <c r="D1533" s="638"/>
      <c r="E1533" s="639"/>
      <c r="F1533" s="707" t="s">
        <v>433</v>
      </c>
      <c r="G1533" s="708"/>
      <c r="H1533" s="708"/>
      <c r="I1533" s="708"/>
      <c r="J1533" s="709"/>
      <c r="K1533" s="640" t="s">
        <v>433</v>
      </c>
      <c r="L1533" s="641"/>
      <c r="M1533" s="642"/>
    </row>
    <row r="1534" spans="1:13">
      <c r="A1534" s="637" t="s">
        <v>434</v>
      </c>
      <c r="B1534" s="638"/>
      <c r="C1534" s="638"/>
      <c r="D1534" s="638"/>
      <c r="E1534" s="639"/>
      <c r="F1534" s="707" t="s">
        <v>433</v>
      </c>
      <c r="G1534" s="708"/>
      <c r="H1534" s="708"/>
      <c r="I1534" s="708"/>
      <c r="J1534" s="709"/>
      <c r="K1534" s="640" t="s">
        <v>433</v>
      </c>
      <c r="L1534" s="641"/>
      <c r="M1534" s="642"/>
    </row>
    <row r="1535" spans="1:13">
      <c r="A1535" s="677" t="s">
        <v>435</v>
      </c>
      <c r="B1535" s="678"/>
      <c r="C1535" s="678"/>
      <c r="D1535" s="678"/>
      <c r="E1535" s="678"/>
      <c r="F1535" s="678"/>
      <c r="G1535" s="678"/>
      <c r="H1535" s="678"/>
      <c r="I1535" s="678"/>
      <c r="J1535" s="678"/>
      <c r="K1535" s="678"/>
      <c r="L1535" s="678"/>
      <c r="M1535" s="679"/>
    </row>
    <row r="1536" spans="1:13">
      <c r="A1536" s="677" t="s">
        <v>425</v>
      </c>
      <c r="B1536" s="678"/>
      <c r="C1536" s="678"/>
      <c r="D1536" s="678"/>
      <c r="E1536" s="680"/>
      <c r="F1536" s="681" t="s">
        <v>426</v>
      </c>
      <c r="G1536" s="678"/>
      <c r="H1536" s="678"/>
      <c r="I1536" s="678"/>
      <c r="J1536" s="680"/>
      <c r="K1536" s="681" t="s">
        <v>708</v>
      </c>
      <c r="L1536" s="678"/>
      <c r="M1536" s="679"/>
    </row>
    <row r="1537" spans="1:13">
      <c r="A1537" s="637" t="s">
        <v>401</v>
      </c>
      <c r="B1537" s="638"/>
      <c r="C1537" s="638"/>
      <c r="D1537" s="638"/>
      <c r="E1537" s="638"/>
      <c r="F1537" s="639"/>
      <c r="G1537" s="640"/>
      <c r="H1537" s="641"/>
      <c r="I1537" s="641"/>
      <c r="J1537" s="641"/>
      <c r="K1537" s="641"/>
      <c r="L1537" s="641"/>
      <c r="M1537" s="642"/>
    </row>
    <row r="1538" spans="1:13">
      <c r="A1538" s="356" t="s">
        <v>709</v>
      </c>
      <c r="B1538" s="640"/>
      <c r="C1538" s="641"/>
      <c r="D1538" s="641"/>
      <c r="E1538" s="641"/>
      <c r="F1538" s="641"/>
      <c r="G1538" s="641"/>
      <c r="H1538" s="641"/>
      <c r="I1538" s="641"/>
      <c r="J1538" s="641"/>
      <c r="K1538" s="641"/>
      <c r="L1538" s="641"/>
      <c r="M1538" s="642"/>
    </row>
    <row r="1539" spans="1:13">
      <c r="A1539" s="356" t="s">
        <v>436</v>
      </c>
      <c r="B1539" s="640"/>
      <c r="C1539" s="641"/>
      <c r="D1539" s="641"/>
      <c r="E1539" s="641"/>
      <c r="F1539" s="641"/>
      <c r="G1539" s="641"/>
      <c r="H1539" s="641"/>
      <c r="I1539" s="641"/>
      <c r="J1539" s="641"/>
      <c r="K1539" s="641"/>
      <c r="L1539" s="641"/>
      <c r="M1539" s="642"/>
    </row>
    <row r="1540" spans="1:13">
      <c r="A1540" s="643" t="s">
        <v>710</v>
      </c>
      <c r="B1540" s="644"/>
      <c r="C1540" s="645"/>
      <c r="D1540" s="652"/>
      <c r="E1540" s="653"/>
      <c r="F1540" s="653"/>
      <c r="G1540" s="653"/>
      <c r="H1540" s="653"/>
      <c r="I1540" s="654"/>
      <c r="J1540" s="661" t="s">
        <v>711</v>
      </c>
      <c r="K1540" s="644"/>
      <c r="L1540" s="644"/>
      <c r="M1540" s="662"/>
    </row>
    <row r="1541" spans="1:13">
      <c r="A1541" s="646"/>
      <c r="B1541" s="647"/>
      <c r="C1541" s="648"/>
      <c r="D1541" s="655"/>
      <c r="E1541" s="656"/>
      <c r="F1541" s="656"/>
      <c r="G1541" s="656"/>
      <c r="H1541" s="656"/>
      <c r="I1541" s="657"/>
      <c r="J1541" s="663"/>
      <c r="K1541" s="647"/>
      <c r="L1541" s="647"/>
      <c r="M1541" s="664"/>
    </row>
    <row r="1542" spans="1:13">
      <c r="A1542" s="646"/>
      <c r="B1542" s="647"/>
      <c r="C1542" s="648"/>
      <c r="D1542" s="655"/>
      <c r="E1542" s="656"/>
      <c r="F1542" s="656"/>
      <c r="G1542" s="656"/>
      <c r="H1542" s="656"/>
      <c r="I1542" s="657"/>
      <c r="J1542" s="663"/>
      <c r="K1542" s="647"/>
      <c r="L1542" s="647"/>
      <c r="M1542" s="664"/>
    </row>
    <row r="1543" spans="1:13">
      <c r="A1543" s="649"/>
      <c r="B1543" s="650"/>
      <c r="C1543" s="651"/>
      <c r="D1543" s="658"/>
      <c r="E1543" s="659"/>
      <c r="F1543" s="659"/>
      <c r="G1543" s="659"/>
      <c r="H1543" s="659"/>
      <c r="I1543" s="660"/>
      <c r="J1543" s="665"/>
      <c r="K1543" s="650"/>
      <c r="L1543" s="650"/>
      <c r="M1543" s="666"/>
    </row>
    <row r="1544" spans="1:13">
      <c r="A1544" s="671" t="s">
        <v>437</v>
      </c>
      <c r="B1544" s="672"/>
      <c r="C1544" s="672"/>
      <c r="D1544" s="672"/>
      <c r="E1544" s="672"/>
      <c r="F1544" s="672"/>
      <c r="G1544" s="673"/>
      <c r="H1544" s="674" t="s">
        <v>438</v>
      </c>
      <c r="I1544" s="672"/>
      <c r="J1544" s="672"/>
      <c r="K1544" s="672"/>
      <c r="L1544" s="672"/>
      <c r="M1544" s="675"/>
    </row>
    <row r="1545" spans="1:13">
      <c r="A1545" s="341" t="s">
        <v>439</v>
      </c>
      <c r="B1545" s="674" t="s">
        <v>254</v>
      </c>
      <c r="C1545" s="673"/>
      <c r="D1545" s="193" t="s">
        <v>439</v>
      </c>
      <c r="E1545" s="338"/>
      <c r="F1545" s="674" t="s">
        <v>254</v>
      </c>
      <c r="G1545" s="673"/>
      <c r="H1545" s="195"/>
      <c r="I1545" s="195"/>
      <c r="J1545" s="196" t="s">
        <v>440</v>
      </c>
      <c r="K1545" s="195"/>
      <c r="L1545" s="196" t="s">
        <v>254</v>
      </c>
      <c r="M1545" s="197"/>
    </row>
    <row r="1546" spans="1:13">
      <c r="A1546" s="198" t="s">
        <v>441</v>
      </c>
      <c r="B1546" s="669" t="s">
        <v>442</v>
      </c>
      <c r="C1546" s="670"/>
      <c r="D1546" s="669" t="s">
        <v>443</v>
      </c>
      <c r="E1546" s="670"/>
      <c r="F1546" s="669" t="s">
        <v>444</v>
      </c>
      <c r="G1546" s="670"/>
      <c r="H1546" s="195"/>
      <c r="I1546" s="195"/>
      <c r="J1546" s="669">
        <v>3</v>
      </c>
      <c r="K1546" s="670"/>
      <c r="L1546" s="338" t="s">
        <v>433</v>
      </c>
      <c r="M1546" s="197"/>
    </row>
    <row r="1547" spans="1:13">
      <c r="A1547" s="198" t="s">
        <v>445</v>
      </c>
      <c r="B1547" s="669" t="s">
        <v>446</v>
      </c>
      <c r="C1547" s="670"/>
      <c r="D1547" s="669" t="s">
        <v>447</v>
      </c>
      <c r="E1547" s="670"/>
      <c r="F1547" s="669" t="s">
        <v>448</v>
      </c>
      <c r="G1547" s="670"/>
      <c r="H1547" s="195"/>
      <c r="I1547" s="195"/>
      <c r="J1547" s="669">
        <v>2</v>
      </c>
      <c r="K1547" s="670"/>
      <c r="L1547" s="338" t="s">
        <v>428</v>
      </c>
      <c r="M1547" s="197"/>
    </row>
    <row r="1548" spans="1:13">
      <c r="A1548" s="198" t="s">
        <v>449</v>
      </c>
      <c r="B1548" s="669" t="s">
        <v>450</v>
      </c>
      <c r="C1548" s="670"/>
      <c r="D1548" s="669" t="s">
        <v>451</v>
      </c>
      <c r="E1548" s="670"/>
      <c r="F1548" s="669" t="s">
        <v>452</v>
      </c>
      <c r="G1548" s="670"/>
      <c r="H1548" s="195"/>
      <c r="I1548" s="195"/>
      <c r="J1548" s="669">
        <v>1</v>
      </c>
      <c r="K1548" s="670"/>
      <c r="L1548" s="338" t="s">
        <v>453</v>
      </c>
      <c r="M1548" s="197"/>
    </row>
    <row r="1549" spans="1:13" ht="15.75" thickBot="1">
      <c r="A1549" s="199" t="s">
        <v>454</v>
      </c>
      <c r="B1549" s="667" t="s">
        <v>455</v>
      </c>
      <c r="C1549" s="668"/>
      <c r="D1549" s="667" t="s">
        <v>456</v>
      </c>
      <c r="E1549" s="668"/>
      <c r="F1549" s="667" t="s">
        <v>457</v>
      </c>
      <c r="G1549" s="668"/>
      <c r="H1549" s="200"/>
      <c r="I1549" s="200"/>
      <c r="J1549" s="200"/>
      <c r="K1549" s="200"/>
      <c r="L1549" s="200"/>
      <c r="M1549" s="201"/>
    </row>
    <row r="1551" spans="1:13" ht="15.75" thickBot="1"/>
    <row r="1552" spans="1:13" ht="15.75">
      <c r="A1552" s="176"/>
      <c r="B1552" s="703" t="s">
        <v>669</v>
      </c>
      <c r="C1552" s="703"/>
      <c r="D1552" s="703"/>
      <c r="E1552" s="703"/>
      <c r="F1552" s="703"/>
      <c r="G1552" s="703"/>
      <c r="H1552" s="703"/>
      <c r="I1552" s="704"/>
      <c r="J1552" s="705" t="s">
        <v>670</v>
      </c>
      <c r="K1552" s="703"/>
      <c r="L1552" s="703"/>
      <c r="M1552" s="706"/>
    </row>
    <row r="1553" spans="1:13" ht="21">
      <c r="A1553" s="699" t="s">
        <v>671</v>
      </c>
      <c r="B1553" s="700"/>
      <c r="C1553" s="700"/>
      <c r="D1553" s="700"/>
      <c r="E1553" s="700"/>
      <c r="F1553" s="700"/>
      <c r="G1553" s="700"/>
      <c r="H1553" s="700"/>
      <c r="I1553" s="700"/>
      <c r="J1553" s="700"/>
      <c r="K1553" s="700"/>
      <c r="L1553" s="700"/>
      <c r="M1553" s="701"/>
    </row>
    <row r="1554" spans="1:13" ht="21">
      <c r="A1554" s="177"/>
      <c r="B1554" s="678" t="s">
        <v>672</v>
      </c>
      <c r="C1554" s="678"/>
      <c r="D1554" s="678"/>
      <c r="E1554" s="680"/>
      <c r="F1554" s="178" t="s">
        <v>673</v>
      </c>
      <c r="G1554" s="178"/>
      <c r="H1554" s="681" t="s">
        <v>674</v>
      </c>
      <c r="I1554" s="678"/>
      <c r="J1554" s="680"/>
      <c r="K1554" s="179" t="s">
        <v>675</v>
      </c>
      <c r="L1554" s="357"/>
      <c r="M1554" s="180"/>
    </row>
    <row r="1555" spans="1:13">
      <c r="A1555" s="677" t="s">
        <v>785</v>
      </c>
      <c r="B1555" s="678"/>
      <c r="C1555" s="678"/>
      <c r="D1555" s="678"/>
      <c r="E1555" s="678"/>
      <c r="F1555" s="678"/>
      <c r="G1555" s="678"/>
      <c r="H1555" s="678"/>
      <c r="I1555" s="678"/>
      <c r="J1555" s="678"/>
      <c r="K1555" s="678"/>
      <c r="L1555" s="678"/>
      <c r="M1555" s="679"/>
    </row>
    <row r="1556" spans="1:13">
      <c r="A1556" s="637" t="s">
        <v>677</v>
      </c>
      <c r="B1556" s="638"/>
      <c r="C1556" s="638"/>
      <c r="D1556" s="638"/>
      <c r="E1556" s="638"/>
      <c r="F1556" s="638"/>
      <c r="G1556" s="638"/>
      <c r="H1556" s="638"/>
      <c r="I1556" s="638"/>
      <c r="J1556" s="638"/>
      <c r="K1556" s="638"/>
      <c r="L1556" s="638"/>
      <c r="M1556" s="702"/>
    </row>
    <row r="1557" spans="1:13">
      <c r="A1557" s="682" t="s">
        <v>678</v>
      </c>
      <c r="B1557" s="684"/>
      <c r="C1557" s="640" t="s">
        <v>189</v>
      </c>
      <c r="D1557" s="641"/>
      <c r="E1557" s="641"/>
      <c r="F1557" s="641"/>
      <c r="G1557" s="676"/>
      <c r="H1557" s="345" t="s">
        <v>679</v>
      </c>
      <c r="I1557" s="181"/>
      <c r="J1557" s="640">
        <v>32</v>
      </c>
      <c r="K1557" s="641"/>
      <c r="L1557" s="641"/>
      <c r="M1557" s="642"/>
    </row>
    <row r="1558" spans="1:13">
      <c r="A1558" s="682" t="s">
        <v>680</v>
      </c>
      <c r="B1558" s="684"/>
      <c r="C1558" s="710" t="s">
        <v>242</v>
      </c>
      <c r="D1558" s="711"/>
      <c r="E1558" s="711"/>
      <c r="F1558" s="711"/>
      <c r="G1558" s="712"/>
      <c r="H1558" s="345" t="s">
        <v>681</v>
      </c>
      <c r="I1558" s="181"/>
      <c r="J1558" s="640">
        <v>1302</v>
      </c>
      <c r="K1558" s="641"/>
      <c r="L1558" s="641"/>
      <c r="M1558" s="642"/>
    </row>
    <row r="1559" spans="1:13">
      <c r="A1559" s="682" t="s">
        <v>682</v>
      </c>
      <c r="B1559" s="684"/>
      <c r="C1559" s="713">
        <v>41851</v>
      </c>
      <c r="D1559" s="714"/>
      <c r="E1559" s="714"/>
      <c r="F1559" s="714"/>
      <c r="G1559" s="715"/>
      <c r="H1559" s="345" t="s">
        <v>683</v>
      </c>
      <c r="I1559" s="181"/>
      <c r="J1559" s="640">
        <v>9149797178</v>
      </c>
      <c r="K1559" s="641"/>
      <c r="L1559" s="641"/>
      <c r="M1559" s="642"/>
    </row>
    <row r="1560" spans="1:13">
      <c r="A1560" s="682" t="s">
        <v>684</v>
      </c>
      <c r="B1560" s="684"/>
      <c r="C1560" s="640" t="s">
        <v>190</v>
      </c>
      <c r="D1560" s="641"/>
      <c r="E1560" s="641"/>
      <c r="F1560" s="641"/>
      <c r="G1560" s="642"/>
      <c r="H1560" s="637" t="s">
        <v>412</v>
      </c>
      <c r="I1560" s="639"/>
      <c r="J1560" s="640" t="s">
        <v>192</v>
      </c>
      <c r="K1560" s="641"/>
      <c r="L1560" s="641"/>
      <c r="M1560" s="642"/>
    </row>
    <row r="1561" spans="1:13">
      <c r="A1561" s="677" t="s">
        <v>685</v>
      </c>
      <c r="B1561" s="678"/>
      <c r="C1561" s="678"/>
      <c r="D1561" s="678"/>
      <c r="E1561" s="678"/>
      <c r="F1561" s="678"/>
      <c r="G1561" s="678"/>
      <c r="H1561" s="678"/>
      <c r="I1561" s="678"/>
      <c r="J1561" s="678"/>
      <c r="K1561" s="678"/>
      <c r="L1561" s="678"/>
      <c r="M1561" s="679"/>
    </row>
    <row r="1562" spans="1:13">
      <c r="A1562" s="692" t="s">
        <v>686</v>
      </c>
      <c r="B1562" s="681" t="s">
        <v>687</v>
      </c>
      <c r="C1562" s="678"/>
      <c r="D1562" s="678"/>
      <c r="E1562" s="678"/>
      <c r="F1562" s="678"/>
      <c r="G1562" s="680"/>
      <c r="H1562" s="681" t="s">
        <v>688</v>
      </c>
      <c r="I1562" s="678"/>
      <c r="J1562" s="678"/>
      <c r="K1562" s="678"/>
      <c r="L1562" s="678"/>
      <c r="M1562" s="679"/>
    </row>
    <row r="1563" spans="1:13" ht="30">
      <c r="A1563" s="693"/>
      <c r="B1563" s="105" t="s">
        <v>689</v>
      </c>
      <c r="C1563" s="105" t="s">
        <v>690</v>
      </c>
      <c r="D1563" s="105" t="s">
        <v>691</v>
      </c>
      <c r="E1563" s="105" t="s">
        <v>692</v>
      </c>
      <c r="F1563" s="105">
        <v>100</v>
      </c>
      <c r="G1563" s="104" t="s">
        <v>232</v>
      </c>
      <c r="H1563" s="105" t="s">
        <v>693</v>
      </c>
      <c r="I1563" s="105" t="s">
        <v>690</v>
      </c>
      <c r="J1563" s="105" t="s">
        <v>691</v>
      </c>
      <c r="K1563" s="105" t="s">
        <v>694</v>
      </c>
      <c r="L1563" s="105">
        <v>100</v>
      </c>
      <c r="M1563" s="182" t="s">
        <v>232</v>
      </c>
    </row>
    <row r="1564" spans="1:13">
      <c r="A1564" s="356" t="s">
        <v>256</v>
      </c>
      <c r="B1564" s="91">
        <v>9.75</v>
      </c>
      <c r="C1564" s="337">
        <v>5</v>
      </c>
      <c r="D1564" s="337">
        <v>5</v>
      </c>
      <c r="E1564" s="91">
        <v>70</v>
      </c>
      <c r="F1564" s="89">
        <f t="shared" ref="F1564" si="178">SUM(A1564:E1564)</f>
        <v>89.75</v>
      </c>
      <c r="G1564" s="89" t="str">
        <f t="shared" ref="G1564:G1568" si="179">IF(F1564&gt;=91,"A1",IF(F1564&gt;=81,"A2",IF(F1564&gt;=71,"B1",IF(F1564&gt;=61,"B2",IF(F1564&gt;=51,"C1",IF(F1564&gt;=41,"C2",IF(F1564&gt;=33,"D","E")))))))</f>
        <v>A2</v>
      </c>
      <c r="H1564" s="337">
        <v>9.5</v>
      </c>
      <c r="I1564" s="350">
        <v>5</v>
      </c>
      <c r="J1564" s="350">
        <v>5</v>
      </c>
      <c r="K1564" s="350">
        <v>77</v>
      </c>
      <c r="L1564" s="172">
        <f t="shared" ref="L1564" si="180">SUM(H1564:K1564)</f>
        <v>96.5</v>
      </c>
      <c r="M1564" s="204" t="str">
        <f t="shared" ref="M1564:M1568" si="181">IF(L1564&gt;=91,"A1",IF(L1564&gt;=81,"A2",IF(L1564&gt;=71,"B1",IF(L1564&gt;=61,"B2",IF(L1564&gt;=51,"C1",IF(L1564&gt;=41,"C2",IF(L1564&gt;=33,"D","E")))))))</f>
        <v>A1</v>
      </c>
    </row>
    <row r="1565" spans="1:13" ht="15.75">
      <c r="A1565" s="356" t="s">
        <v>258</v>
      </c>
      <c r="B1565" s="14">
        <v>9.5</v>
      </c>
      <c r="C1565" s="260">
        <v>5</v>
      </c>
      <c r="D1565" s="260">
        <v>5</v>
      </c>
      <c r="E1565" s="260">
        <v>77.5</v>
      </c>
      <c r="F1565" s="260">
        <v>97</v>
      </c>
      <c r="G1565" s="260" t="str">
        <f t="shared" si="179"/>
        <v>A1</v>
      </c>
      <c r="H1565" s="336">
        <v>9.75</v>
      </c>
      <c r="I1565" s="336">
        <v>5</v>
      </c>
      <c r="J1565" s="336">
        <v>5</v>
      </c>
      <c r="K1565" s="336">
        <v>77.5</v>
      </c>
      <c r="L1565" s="336">
        <f t="shared" ref="L1565:L1568" si="182">SUM(H1565:K1565)</f>
        <v>97.25</v>
      </c>
      <c r="M1565" s="265" t="str">
        <f t="shared" si="181"/>
        <v>A1</v>
      </c>
    </row>
    <row r="1566" spans="1:13" ht="15.75">
      <c r="A1566" s="356" t="s">
        <v>695</v>
      </c>
      <c r="B1566" s="260">
        <v>10</v>
      </c>
      <c r="C1566" s="260">
        <v>5</v>
      </c>
      <c r="D1566" s="260">
        <v>5</v>
      </c>
      <c r="E1566" s="260">
        <v>69</v>
      </c>
      <c r="F1566" s="6">
        <v>89</v>
      </c>
      <c r="G1566" s="6" t="str">
        <f t="shared" si="179"/>
        <v>A2</v>
      </c>
      <c r="H1566" s="260">
        <v>9.75</v>
      </c>
      <c r="I1566" s="336">
        <v>5</v>
      </c>
      <c r="J1566" s="336">
        <v>5</v>
      </c>
      <c r="K1566" s="336">
        <v>74</v>
      </c>
      <c r="L1566" s="336">
        <f t="shared" si="182"/>
        <v>93.75</v>
      </c>
      <c r="M1566" s="336" t="str">
        <f t="shared" si="181"/>
        <v>A1</v>
      </c>
    </row>
    <row r="1567" spans="1:13" ht="15.75">
      <c r="A1567" s="356" t="s">
        <v>260</v>
      </c>
      <c r="B1567" s="260">
        <v>9.75</v>
      </c>
      <c r="C1567" s="260">
        <v>5</v>
      </c>
      <c r="D1567" s="260">
        <v>5</v>
      </c>
      <c r="E1567" s="260">
        <v>79</v>
      </c>
      <c r="F1567" s="6">
        <v>98.75</v>
      </c>
      <c r="G1567" s="6" t="str">
        <f t="shared" si="179"/>
        <v>A1</v>
      </c>
      <c r="H1567" s="336">
        <v>9.5</v>
      </c>
      <c r="I1567" s="336">
        <v>5</v>
      </c>
      <c r="J1567" s="336">
        <v>5</v>
      </c>
      <c r="K1567" s="336">
        <v>77.5</v>
      </c>
      <c r="L1567" s="336">
        <f t="shared" si="182"/>
        <v>97</v>
      </c>
      <c r="M1567" s="265" t="str">
        <f t="shared" si="181"/>
        <v>A1</v>
      </c>
    </row>
    <row r="1568" spans="1:13" ht="15.75">
      <c r="A1568" s="356" t="s">
        <v>416</v>
      </c>
      <c r="B1568" s="260">
        <v>9.5</v>
      </c>
      <c r="C1568" s="260">
        <v>5</v>
      </c>
      <c r="D1568" s="260">
        <v>5</v>
      </c>
      <c r="E1568" s="260">
        <v>75.5</v>
      </c>
      <c r="F1568" s="6">
        <v>95</v>
      </c>
      <c r="G1568" s="6" t="str">
        <f t="shared" si="179"/>
        <v>A1</v>
      </c>
      <c r="H1568" s="336">
        <v>9.75</v>
      </c>
      <c r="I1568" s="336">
        <v>5</v>
      </c>
      <c r="J1568" s="336">
        <v>5</v>
      </c>
      <c r="K1568" s="336">
        <v>80</v>
      </c>
      <c r="L1568" s="266">
        <f t="shared" si="182"/>
        <v>99.75</v>
      </c>
      <c r="M1568" s="336" t="str">
        <f t="shared" si="181"/>
        <v>A1</v>
      </c>
    </row>
    <row r="1569" spans="1:13" ht="15.75">
      <c r="A1569" s="356" t="s">
        <v>755</v>
      </c>
      <c r="B1569" s="337"/>
      <c r="C1569" s="337"/>
      <c r="D1569" s="337"/>
      <c r="E1569" s="173">
        <v>50</v>
      </c>
      <c r="F1569" s="18"/>
      <c r="G1569" s="337"/>
      <c r="H1569" s="337"/>
      <c r="I1569" s="337"/>
      <c r="J1569" s="337"/>
      <c r="K1569" s="337">
        <v>48</v>
      </c>
      <c r="L1569" s="337"/>
      <c r="M1569" s="346"/>
    </row>
    <row r="1570" spans="1:13">
      <c r="A1570" s="356" t="s">
        <v>772</v>
      </c>
      <c r="B1570" s="337"/>
      <c r="C1570" s="337"/>
      <c r="D1570" s="337"/>
      <c r="E1570" s="29">
        <v>49</v>
      </c>
      <c r="F1570" s="337"/>
      <c r="G1570" s="337"/>
      <c r="H1570" s="337"/>
      <c r="I1570" s="337"/>
      <c r="J1570" s="337"/>
      <c r="K1570" s="29">
        <v>49</v>
      </c>
      <c r="L1570" s="337"/>
      <c r="M1570" s="346"/>
    </row>
    <row r="1571" spans="1:13">
      <c r="A1571" s="356" t="s">
        <v>777</v>
      </c>
      <c r="B1571" s="337"/>
      <c r="C1571" s="337"/>
      <c r="D1571" s="337"/>
      <c r="E1571" s="337">
        <v>50</v>
      </c>
      <c r="F1571" s="337"/>
      <c r="G1571" s="337"/>
      <c r="H1571" s="337"/>
      <c r="I1571" s="337"/>
      <c r="J1571" s="337"/>
      <c r="K1571" s="337">
        <v>50</v>
      </c>
      <c r="L1571" s="337"/>
      <c r="M1571" s="346"/>
    </row>
    <row r="1572" spans="1:13" ht="26.25">
      <c r="A1572" s="357" t="s">
        <v>697</v>
      </c>
      <c r="B1572" s="357"/>
      <c r="C1572" s="358" t="s">
        <v>698</v>
      </c>
      <c r="D1572" s="186">
        <f>(F1564+F1565+F1566+F1567+F1568)</f>
        <v>469.5</v>
      </c>
      <c r="E1572" s="186"/>
      <c r="F1572" s="358" t="s">
        <v>699</v>
      </c>
      <c r="G1572" s="186">
        <f>(D1572/500)*100</f>
        <v>93.899999999999991</v>
      </c>
      <c r="H1572" s="186"/>
      <c r="I1572" s="187"/>
      <c r="J1572" s="685" t="s">
        <v>700</v>
      </c>
      <c r="K1572" s="686"/>
      <c r="L1572" s="640" t="str">
        <f>IF(G1572&gt;=91,"A1",IF(G1572&gt;=81,"A2",IF(G1572&gt;=71,"B1",IF(G1572&gt;=61,"B2",IF(G1572&gt;=51,"C1",IF(G1572&gt;=41,"C2",IF(G1572&gt;=33,"D","E")))))))</f>
        <v>A1</v>
      </c>
      <c r="M1572" s="676" t="str">
        <f t="shared" ref="M1572:M1574" si="183">IF(K1572&gt;=91,"A1",IF(K1572&gt;=81,"A2",IF(K1572&gt;=71,"B1",IF(K1572&gt;=61,"B2",IF(K1572&gt;=51,"C1",IF(K1572&gt;=41,"C2",IF(K1572&gt;=33,"D","E")))))))</f>
        <v>E</v>
      </c>
    </row>
    <row r="1573" spans="1:13" ht="26.25">
      <c r="A1573" s="188" t="s">
        <v>701</v>
      </c>
      <c r="B1573" s="357"/>
      <c r="C1573" s="358" t="s">
        <v>702</v>
      </c>
      <c r="D1573" s="186">
        <f>(L1564+L1565+L1566+L1567+L1568)</f>
        <v>484.25</v>
      </c>
      <c r="E1573" s="186"/>
      <c r="F1573" s="358" t="s">
        <v>703</v>
      </c>
      <c r="G1573" s="189">
        <f>D1573/500*100</f>
        <v>96.850000000000009</v>
      </c>
      <c r="H1573" s="189"/>
      <c r="I1573" s="190"/>
      <c r="J1573" s="685" t="s">
        <v>704</v>
      </c>
      <c r="K1573" s="686"/>
      <c r="L1573" s="640" t="str">
        <f>IF(G1573&gt;=91,"A1",IF(G1573&gt;=81,"A2",IF(G1573&gt;=71,"B1",IF(G1573&gt;=61,"B2",IF(G1573&gt;=51,"C1",IF(G1573&gt;=41,"C2",IF(G1573&gt;=33,"D","E")))))))</f>
        <v>A1</v>
      </c>
      <c r="M1573" s="676" t="str">
        <f t="shared" si="183"/>
        <v>E</v>
      </c>
    </row>
    <row r="1574" spans="1:13">
      <c r="A1574" s="359" t="s">
        <v>705</v>
      </c>
      <c r="B1574" s="359"/>
      <c r="C1574" s="359">
        <f>(D1572+D1573)</f>
        <v>953.75</v>
      </c>
      <c r="D1574" s="687"/>
      <c r="E1574" s="688"/>
      <c r="F1574" s="359" t="s">
        <v>706</v>
      </c>
      <c r="G1574" s="359"/>
      <c r="H1574" s="359"/>
      <c r="I1574" s="359">
        <f>(C1574/1000)*100</f>
        <v>95.375</v>
      </c>
      <c r="J1574" s="359" t="s">
        <v>707</v>
      </c>
      <c r="K1574" s="359"/>
      <c r="L1574" s="687" t="str">
        <f>IF(I1574&gt;=91,"A1",IF(I1574&gt;=81,"A2",IF(I1574&gt;=71,"B1",IF(I1574&gt;=61,"B2",IF(I1574&gt;=51,"C1",IF(I1574&gt;=41,"C2",IF(I1574&gt;=33,"D","E")))))))</f>
        <v>A1</v>
      </c>
      <c r="M1574" s="688" t="str">
        <f t="shared" si="183"/>
        <v>E</v>
      </c>
    </row>
    <row r="1575" spans="1:13">
      <c r="A1575" s="689" t="s">
        <v>423</v>
      </c>
      <c r="B1575" s="690"/>
      <c r="C1575" s="690"/>
      <c r="D1575" s="690"/>
      <c r="E1575" s="690"/>
      <c r="F1575" s="690"/>
      <c r="G1575" s="690"/>
      <c r="H1575" s="690"/>
      <c r="I1575" s="690"/>
      <c r="J1575" s="690"/>
      <c r="K1575" s="690"/>
      <c r="L1575" s="690"/>
      <c r="M1575" s="691"/>
    </row>
    <row r="1576" spans="1:13">
      <c r="A1576" s="677" t="s">
        <v>424</v>
      </c>
      <c r="B1576" s="678"/>
      <c r="C1576" s="678"/>
      <c r="D1576" s="678"/>
      <c r="E1576" s="678"/>
      <c r="F1576" s="678"/>
      <c r="G1576" s="678"/>
      <c r="H1576" s="678"/>
      <c r="I1576" s="678"/>
      <c r="J1576" s="678"/>
      <c r="K1576" s="678"/>
      <c r="L1576" s="678"/>
      <c r="M1576" s="679"/>
    </row>
    <row r="1577" spans="1:13">
      <c r="A1577" s="677" t="s">
        <v>425</v>
      </c>
      <c r="B1577" s="678"/>
      <c r="C1577" s="678"/>
      <c r="D1577" s="678"/>
      <c r="E1577" s="680"/>
      <c r="F1577" s="681" t="s">
        <v>426</v>
      </c>
      <c r="G1577" s="678"/>
      <c r="H1577" s="678"/>
      <c r="I1577" s="678"/>
      <c r="J1577" s="680"/>
      <c r="K1577" s="681" t="s">
        <v>708</v>
      </c>
      <c r="L1577" s="678"/>
      <c r="M1577" s="679"/>
    </row>
    <row r="1578" spans="1:13">
      <c r="A1578" s="637" t="s">
        <v>761</v>
      </c>
      <c r="B1578" s="638"/>
      <c r="C1578" s="638"/>
      <c r="D1578" s="638"/>
      <c r="E1578" s="639"/>
      <c r="F1578" s="640" t="s">
        <v>433</v>
      </c>
      <c r="G1578" s="641"/>
      <c r="H1578" s="641"/>
      <c r="I1578" s="641"/>
      <c r="J1578" s="676"/>
      <c r="K1578" s="640" t="s">
        <v>433</v>
      </c>
      <c r="L1578" s="641"/>
      <c r="M1578" s="642"/>
    </row>
    <row r="1579" spans="1:13">
      <c r="A1579" s="677" t="s">
        <v>429</v>
      </c>
      <c r="B1579" s="678"/>
      <c r="C1579" s="678"/>
      <c r="D1579" s="678"/>
      <c r="E1579" s="678"/>
      <c r="F1579" s="678"/>
      <c r="G1579" s="678"/>
      <c r="H1579" s="678"/>
      <c r="I1579" s="678"/>
      <c r="J1579" s="678"/>
      <c r="K1579" s="678"/>
      <c r="L1579" s="678"/>
      <c r="M1579" s="679"/>
    </row>
    <row r="1580" spans="1:13">
      <c r="A1580" s="677" t="s">
        <v>425</v>
      </c>
      <c r="B1580" s="678"/>
      <c r="C1580" s="678"/>
      <c r="D1580" s="678"/>
      <c r="E1580" s="680"/>
      <c r="F1580" s="681" t="s">
        <v>426</v>
      </c>
      <c r="G1580" s="678"/>
      <c r="H1580" s="678"/>
      <c r="I1580" s="678"/>
      <c r="J1580" s="680"/>
      <c r="K1580" s="681" t="s">
        <v>708</v>
      </c>
      <c r="L1580" s="678"/>
      <c r="M1580" s="679"/>
    </row>
    <row r="1581" spans="1:13">
      <c r="A1581" s="682" t="s">
        <v>430</v>
      </c>
      <c r="B1581" s="683"/>
      <c r="C1581" s="683"/>
      <c r="D1581" s="683"/>
      <c r="E1581" s="684"/>
      <c r="F1581" s="681" t="s">
        <v>433</v>
      </c>
      <c r="G1581" s="678"/>
      <c r="H1581" s="678"/>
      <c r="I1581" s="678"/>
      <c r="J1581" s="680"/>
      <c r="K1581" s="681" t="s">
        <v>433</v>
      </c>
      <c r="L1581" s="678"/>
      <c r="M1581" s="679"/>
    </row>
    <row r="1582" spans="1:13">
      <c r="A1582" s="682" t="s">
        <v>431</v>
      </c>
      <c r="B1582" s="683"/>
      <c r="C1582" s="683"/>
      <c r="D1582" s="683"/>
      <c r="E1582" s="684"/>
      <c r="F1582" s="707" t="s">
        <v>433</v>
      </c>
      <c r="G1582" s="708"/>
      <c r="H1582" s="708"/>
      <c r="I1582" s="708"/>
      <c r="J1582" s="709"/>
      <c r="K1582" s="640" t="s">
        <v>433</v>
      </c>
      <c r="L1582" s="641"/>
      <c r="M1582" s="642"/>
    </row>
    <row r="1583" spans="1:13">
      <c r="A1583" s="637" t="s">
        <v>432</v>
      </c>
      <c r="B1583" s="638"/>
      <c r="C1583" s="638"/>
      <c r="D1583" s="638"/>
      <c r="E1583" s="639"/>
      <c r="F1583" s="707" t="s">
        <v>433</v>
      </c>
      <c r="G1583" s="708"/>
      <c r="H1583" s="708"/>
      <c r="I1583" s="708"/>
      <c r="J1583" s="709"/>
      <c r="K1583" s="640" t="s">
        <v>433</v>
      </c>
      <c r="L1583" s="641"/>
      <c r="M1583" s="642"/>
    </row>
    <row r="1584" spans="1:13">
      <c r="A1584" s="637" t="s">
        <v>434</v>
      </c>
      <c r="B1584" s="638"/>
      <c r="C1584" s="638"/>
      <c r="D1584" s="638"/>
      <c r="E1584" s="639"/>
      <c r="F1584" s="707" t="s">
        <v>433</v>
      </c>
      <c r="G1584" s="708"/>
      <c r="H1584" s="708"/>
      <c r="I1584" s="708"/>
      <c r="J1584" s="709"/>
      <c r="K1584" s="640" t="s">
        <v>433</v>
      </c>
      <c r="L1584" s="641"/>
      <c r="M1584" s="642"/>
    </row>
    <row r="1585" spans="1:13">
      <c r="A1585" s="677" t="s">
        <v>435</v>
      </c>
      <c r="B1585" s="678"/>
      <c r="C1585" s="678"/>
      <c r="D1585" s="678"/>
      <c r="E1585" s="678"/>
      <c r="F1585" s="678"/>
      <c r="G1585" s="678"/>
      <c r="H1585" s="678"/>
      <c r="I1585" s="678"/>
      <c r="J1585" s="678"/>
      <c r="K1585" s="678"/>
      <c r="L1585" s="678"/>
      <c r="M1585" s="679"/>
    </row>
    <row r="1586" spans="1:13">
      <c r="A1586" s="677" t="s">
        <v>425</v>
      </c>
      <c r="B1586" s="678"/>
      <c r="C1586" s="678"/>
      <c r="D1586" s="678"/>
      <c r="E1586" s="680"/>
      <c r="F1586" s="681" t="s">
        <v>426</v>
      </c>
      <c r="G1586" s="678"/>
      <c r="H1586" s="678"/>
      <c r="I1586" s="678"/>
      <c r="J1586" s="680"/>
      <c r="K1586" s="681" t="s">
        <v>708</v>
      </c>
      <c r="L1586" s="678"/>
      <c r="M1586" s="679"/>
    </row>
    <row r="1587" spans="1:13">
      <c r="A1587" s="637" t="s">
        <v>401</v>
      </c>
      <c r="B1587" s="638"/>
      <c r="C1587" s="638"/>
      <c r="D1587" s="638"/>
      <c r="E1587" s="638"/>
      <c r="F1587" s="639"/>
      <c r="G1587" s="640"/>
      <c r="H1587" s="641"/>
      <c r="I1587" s="641"/>
      <c r="J1587" s="641"/>
      <c r="K1587" s="641"/>
      <c r="L1587" s="641"/>
      <c r="M1587" s="642"/>
    </row>
    <row r="1588" spans="1:13">
      <c r="A1588" s="356" t="s">
        <v>709</v>
      </c>
      <c r="B1588" s="640"/>
      <c r="C1588" s="641"/>
      <c r="D1588" s="641"/>
      <c r="E1588" s="641"/>
      <c r="F1588" s="641"/>
      <c r="G1588" s="641"/>
      <c r="H1588" s="641"/>
      <c r="I1588" s="641"/>
      <c r="J1588" s="641"/>
      <c r="K1588" s="641"/>
      <c r="L1588" s="641"/>
      <c r="M1588" s="642"/>
    </row>
    <row r="1589" spans="1:13">
      <c r="A1589" s="356" t="s">
        <v>436</v>
      </c>
      <c r="B1589" s="640"/>
      <c r="C1589" s="641"/>
      <c r="D1589" s="641"/>
      <c r="E1589" s="641"/>
      <c r="F1589" s="641"/>
      <c r="G1589" s="641"/>
      <c r="H1589" s="641"/>
      <c r="I1589" s="641"/>
      <c r="J1589" s="641"/>
      <c r="K1589" s="641"/>
      <c r="L1589" s="641"/>
      <c r="M1589" s="642"/>
    </row>
    <row r="1590" spans="1:13">
      <c r="A1590" s="643" t="s">
        <v>710</v>
      </c>
      <c r="B1590" s="644"/>
      <c r="C1590" s="645"/>
      <c r="D1590" s="652"/>
      <c r="E1590" s="653"/>
      <c r="F1590" s="653"/>
      <c r="G1590" s="653"/>
      <c r="H1590" s="653"/>
      <c r="I1590" s="654"/>
      <c r="J1590" s="661" t="s">
        <v>711</v>
      </c>
      <c r="K1590" s="644"/>
      <c r="L1590" s="644"/>
      <c r="M1590" s="662"/>
    </row>
    <row r="1591" spans="1:13">
      <c r="A1591" s="646"/>
      <c r="B1591" s="647"/>
      <c r="C1591" s="648"/>
      <c r="D1591" s="655"/>
      <c r="E1591" s="656"/>
      <c r="F1591" s="656"/>
      <c r="G1591" s="656"/>
      <c r="H1591" s="656"/>
      <c r="I1591" s="657"/>
      <c r="J1591" s="663"/>
      <c r="K1591" s="647"/>
      <c r="L1591" s="647"/>
      <c r="M1591" s="664"/>
    </row>
    <row r="1592" spans="1:13">
      <c r="A1592" s="646"/>
      <c r="B1592" s="647"/>
      <c r="C1592" s="648"/>
      <c r="D1592" s="655"/>
      <c r="E1592" s="656"/>
      <c r="F1592" s="656"/>
      <c r="G1592" s="656"/>
      <c r="H1592" s="656"/>
      <c r="I1592" s="657"/>
      <c r="J1592" s="663"/>
      <c r="K1592" s="647"/>
      <c r="L1592" s="647"/>
      <c r="M1592" s="664"/>
    </row>
    <row r="1593" spans="1:13">
      <c r="A1593" s="649"/>
      <c r="B1593" s="650"/>
      <c r="C1593" s="651"/>
      <c r="D1593" s="658"/>
      <c r="E1593" s="659"/>
      <c r="F1593" s="659"/>
      <c r="G1593" s="659"/>
      <c r="H1593" s="659"/>
      <c r="I1593" s="660"/>
      <c r="J1593" s="665"/>
      <c r="K1593" s="650"/>
      <c r="L1593" s="650"/>
      <c r="M1593" s="666"/>
    </row>
    <row r="1594" spans="1:13">
      <c r="A1594" s="671" t="s">
        <v>437</v>
      </c>
      <c r="B1594" s="672"/>
      <c r="C1594" s="672"/>
      <c r="D1594" s="672"/>
      <c r="E1594" s="672"/>
      <c r="F1594" s="672"/>
      <c r="G1594" s="673"/>
      <c r="H1594" s="674" t="s">
        <v>438</v>
      </c>
      <c r="I1594" s="672"/>
      <c r="J1594" s="672"/>
      <c r="K1594" s="672"/>
      <c r="L1594" s="672"/>
      <c r="M1594" s="675"/>
    </row>
    <row r="1595" spans="1:13">
      <c r="A1595" s="341" t="s">
        <v>439</v>
      </c>
      <c r="B1595" s="674" t="s">
        <v>254</v>
      </c>
      <c r="C1595" s="673"/>
      <c r="D1595" s="193" t="s">
        <v>439</v>
      </c>
      <c r="E1595" s="338"/>
      <c r="F1595" s="674" t="s">
        <v>254</v>
      </c>
      <c r="G1595" s="673"/>
      <c r="H1595" s="195"/>
      <c r="I1595" s="195"/>
      <c r="J1595" s="196" t="s">
        <v>440</v>
      </c>
      <c r="K1595" s="195"/>
      <c r="L1595" s="196" t="s">
        <v>254</v>
      </c>
      <c r="M1595" s="197"/>
    </row>
    <row r="1596" spans="1:13">
      <c r="A1596" s="198" t="s">
        <v>441</v>
      </c>
      <c r="B1596" s="669" t="s">
        <v>442</v>
      </c>
      <c r="C1596" s="670"/>
      <c r="D1596" s="669" t="s">
        <v>443</v>
      </c>
      <c r="E1596" s="670"/>
      <c r="F1596" s="669" t="s">
        <v>444</v>
      </c>
      <c r="G1596" s="670"/>
      <c r="H1596" s="195"/>
      <c r="I1596" s="195"/>
      <c r="J1596" s="669">
        <v>3</v>
      </c>
      <c r="K1596" s="670"/>
      <c r="L1596" s="338" t="s">
        <v>433</v>
      </c>
      <c r="M1596" s="197"/>
    </row>
    <row r="1597" spans="1:13">
      <c r="A1597" s="198" t="s">
        <v>445</v>
      </c>
      <c r="B1597" s="669" t="s">
        <v>446</v>
      </c>
      <c r="C1597" s="670"/>
      <c r="D1597" s="669" t="s">
        <v>447</v>
      </c>
      <c r="E1597" s="670"/>
      <c r="F1597" s="669" t="s">
        <v>448</v>
      </c>
      <c r="G1597" s="670"/>
      <c r="H1597" s="195"/>
      <c r="I1597" s="195"/>
      <c r="J1597" s="669">
        <v>2</v>
      </c>
      <c r="K1597" s="670"/>
      <c r="L1597" s="338" t="s">
        <v>428</v>
      </c>
      <c r="M1597" s="197"/>
    </row>
    <row r="1598" spans="1:13">
      <c r="A1598" s="198" t="s">
        <v>449</v>
      </c>
      <c r="B1598" s="669" t="s">
        <v>450</v>
      </c>
      <c r="C1598" s="670"/>
      <c r="D1598" s="669" t="s">
        <v>451</v>
      </c>
      <c r="E1598" s="670"/>
      <c r="F1598" s="669" t="s">
        <v>452</v>
      </c>
      <c r="G1598" s="670"/>
      <c r="H1598" s="195"/>
      <c r="I1598" s="195"/>
      <c r="J1598" s="669">
        <v>1</v>
      </c>
      <c r="K1598" s="670"/>
      <c r="L1598" s="338" t="s">
        <v>453</v>
      </c>
      <c r="M1598" s="197"/>
    </row>
    <row r="1599" spans="1:13" ht="15.75" thickBot="1">
      <c r="A1599" s="199" t="s">
        <v>454</v>
      </c>
      <c r="B1599" s="667" t="s">
        <v>455</v>
      </c>
      <c r="C1599" s="668"/>
      <c r="D1599" s="667" t="s">
        <v>456</v>
      </c>
      <c r="E1599" s="668"/>
      <c r="F1599" s="667" t="s">
        <v>457</v>
      </c>
      <c r="G1599" s="668"/>
      <c r="H1599" s="200"/>
      <c r="I1599" s="200"/>
      <c r="J1599" s="200"/>
      <c r="K1599" s="200"/>
      <c r="L1599" s="200"/>
      <c r="M1599" s="201"/>
    </row>
    <row r="1601" spans="1:13" ht="15.75" thickBot="1"/>
    <row r="1602" spans="1:13" ht="15.75">
      <c r="A1602" s="176"/>
      <c r="B1602" s="703" t="s">
        <v>669</v>
      </c>
      <c r="C1602" s="703"/>
      <c r="D1602" s="703"/>
      <c r="E1602" s="703"/>
      <c r="F1602" s="703"/>
      <c r="G1602" s="703"/>
      <c r="H1602" s="703"/>
      <c r="I1602" s="704"/>
      <c r="J1602" s="705" t="s">
        <v>670</v>
      </c>
      <c r="K1602" s="703"/>
      <c r="L1602" s="703"/>
      <c r="M1602" s="706"/>
    </row>
    <row r="1603" spans="1:13" ht="21">
      <c r="A1603" s="699" t="s">
        <v>671</v>
      </c>
      <c r="B1603" s="700"/>
      <c r="C1603" s="700"/>
      <c r="D1603" s="700"/>
      <c r="E1603" s="700"/>
      <c r="F1603" s="700"/>
      <c r="G1603" s="700"/>
      <c r="H1603" s="700"/>
      <c r="I1603" s="700"/>
      <c r="J1603" s="700"/>
      <c r="K1603" s="700"/>
      <c r="L1603" s="700"/>
      <c r="M1603" s="701"/>
    </row>
    <row r="1604" spans="1:13" ht="21">
      <c r="A1604" s="177"/>
      <c r="B1604" s="678" t="s">
        <v>672</v>
      </c>
      <c r="C1604" s="678"/>
      <c r="D1604" s="678"/>
      <c r="E1604" s="680"/>
      <c r="F1604" s="178" t="s">
        <v>673</v>
      </c>
      <c r="G1604" s="178"/>
      <c r="H1604" s="681" t="s">
        <v>674</v>
      </c>
      <c r="I1604" s="678"/>
      <c r="J1604" s="680"/>
      <c r="K1604" s="179" t="s">
        <v>675</v>
      </c>
      <c r="L1604" s="357"/>
      <c r="M1604" s="180"/>
    </row>
    <row r="1605" spans="1:13">
      <c r="A1605" s="677" t="s">
        <v>785</v>
      </c>
      <c r="B1605" s="678"/>
      <c r="C1605" s="678"/>
      <c r="D1605" s="678"/>
      <c r="E1605" s="678"/>
      <c r="F1605" s="678"/>
      <c r="G1605" s="678"/>
      <c r="H1605" s="678"/>
      <c r="I1605" s="678"/>
      <c r="J1605" s="678"/>
      <c r="K1605" s="678"/>
      <c r="L1605" s="678"/>
      <c r="M1605" s="679"/>
    </row>
    <row r="1606" spans="1:13">
      <c r="A1606" s="637" t="s">
        <v>677</v>
      </c>
      <c r="B1606" s="638"/>
      <c r="C1606" s="638"/>
      <c r="D1606" s="638"/>
      <c r="E1606" s="638"/>
      <c r="F1606" s="638"/>
      <c r="G1606" s="638"/>
      <c r="H1606" s="638"/>
      <c r="I1606" s="638"/>
      <c r="J1606" s="638"/>
      <c r="K1606" s="638"/>
      <c r="L1606" s="638"/>
      <c r="M1606" s="702"/>
    </row>
    <row r="1607" spans="1:13">
      <c r="A1607" s="682" t="s">
        <v>678</v>
      </c>
      <c r="B1607" s="684"/>
      <c r="C1607" s="697" t="s">
        <v>744</v>
      </c>
      <c r="D1607" s="690"/>
      <c r="E1607" s="690"/>
      <c r="F1607" s="690"/>
      <c r="G1607" s="698"/>
      <c r="H1607" s="345" t="s">
        <v>679</v>
      </c>
      <c r="I1607" s="181"/>
      <c r="J1607" s="697">
        <v>33</v>
      </c>
      <c r="K1607" s="690"/>
      <c r="L1607" s="690"/>
      <c r="M1607" s="691"/>
    </row>
    <row r="1608" spans="1:13">
      <c r="A1608" s="682" t="s">
        <v>680</v>
      </c>
      <c r="B1608" s="684"/>
      <c r="C1608" s="710" t="s">
        <v>242</v>
      </c>
      <c r="D1608" s="711"/>
      <c r="E1608" s="711"/>
      <c r="F1608" s="711"/>
      <c r="G1608" s="712"/>
      <c r="H1608" s="345" t="s">
        <v>681</v>
      </c>
      <c r="I1608" s="181"/>
      <c r="J1608" s="697">
        <v>1285</v>
      </c>
      <c r="K1608" s="690"/>
      <c r="L1608" s="690"/>
      <c r="M1608" s="691"/>
    </row>
    <row r="1609" spans="1:13">
      <c r="A1609" s="682" t="s">
        <v>682</v>
      </c>
      <c r="B1609" s="684"/>
      <c r="C1609" s="694">
        <v>41910</v>
      </c>
      <c r="D1609" s="695"/>
      <c r="E1609" s="695"/>
      <c r="F1609" s="695"/>
      <c r="G1609" s="696"/>
      <c r="H1609" s="345" t="s">
        <v>683</v>
      </c>
      <c r="I1609" s="181"/>
      <c r="J1609" s="697">
        <v>9697018636</v>
      </c>
      <c r="K1609" s="690"/>
      <c r="L1609" s="690"/>
      <c r="M1609" s="691"/>
    </row>
    <row r="1610" spans="1:13">
      <c r="A1610" s="682" t="s">
        <v>684</v>
      </c>
      <c r="B1610" s="684"/>
      <c r="C1610" s="697" t="s">
        <v>196</v>
      </c>
      <c r="D1610" s="690"/>
      <c r="E1610" s="690"/>
      <c r="F1610" s="690"/>
      <c r="G1610" s="691"/>
      <c r="H1610" s="637" t="s">
        <v>412</v>
      </c>
      <c r="I1610" s="639"/>
      <c r="J1610" s="697" t="s">
        <v>197</v>
      </c>
      <c r="K1610" s="690"/>
      <c r="L1610" s="690"/>
      <c r="M1610" s="691"/>
    </row>
    <row r="1611" spans="1:13">
      <c r="A1611" s="677" t="s">
        <v>685</v>
      </c>
      <c r="B1611" s="678"/>
      <c r="C1611" s="678"/>
      <c r="D1611" s="678"/>
      <c r="E1611" s="678"/>
      <c r="F1611" s="678"/>
      <c r="G1611" s="678"/>
      <c r="H1611" s="678"/>
      <c r="I1611" s="678"/>
      <c r="J1611" s="678"/>
      <c r="K1611" s="678"/>
      <c r="L1611" s="678"/>
      <c r="M1611" s="679"/>
    </row>
    <row r="1612" spans="1:13">
      <c r="A1612" s="692" t="s">
        <v>686</v>
      </c>
      <c r="B1612" s="681" t="s">
        <v>687</v>
      </c>
      <c r="C1612" s="678"/>
      <c r="D1612" s="678"/>
      <c r="E1612" s="678"/>
      <c r="F1612" s="678"/>
      <c r="G1612" s="680"/>
      <c r="H1612" s="681" t="s">
        <v>688</v>
      </c>
      <c r="I1612" s="678"/>
      <c r="J1612" s="678"/>
      <c r="K1612" s="678"/>
      <c r="L1612" s="678"/>
      <c r="M1612" s="679"/>
    </row>
    <row r="1613" spans="1:13" ht="30">
      <c r="A1613" s="693"/>
      <c r="B1613" s="105" t="s">
        <v>689</v>
      </c>
      <c r="C1613" s="105" t="s">
        <v>690</v>
      </c>
      <c r="D1613" s="105" t="s">
        <v>691</v>
      </c>
      <c r="E1613" s="105" t="s">
        <v>692</v>
      </c>
      <c r="F1613" s="105">
        <v>100</v>
      </c>
      <c r="G1613" s="104" t="s">
        <v>232</v>
      </c>
      <c r="H1613" s="105" t="s">
        <v>693</v>
      </c>
      <c r="I1613" s="105" t="s">
        <v>690</v>
      </c>
      <c r="J1613" s="105" t="s">
        <v>691</v>
      </c>
      <c r="K1613" s="105" t="s">
        <v>694</v>
      </c>
      <c r="L1613" s="105">
        <v>100</v>
      </c>
      <c r="M1613" s="182" t="s">
        <v>232</v>
      </c>
    </row>
    <row r="1614" spans="1:13" ht="15.75">
      <c r="A1614" s="356" t="s">
        <v>256</v>
      </c>
      <c r="B1614" s="91">
        <v>7</v>
      </c>
      <c r="C1614" s="260">
        <v>3</v>
      </c>
      <c r="D1614" s="260">
        <v>4</v>
      </c>
      <c r="E1614" s="259">
        <v>35.5</v>
      </c>
      <c r="F1614" s="261">
        <f t="shared" ref="F1614" si="184">SUM(A1614:E1614)</f>
        <v>49.5</v>
      </c>
      <c r="G1614" s="261" t="str">
        <f t="shared" ref="G1614:G1618" si="185">IF(F1614&gt;=91,"A1",IF(F1614&gt;=81,"A2",IF(F1614&gt;=71,"B1",IF(F1614&gt;=61,"B2",IF(F1614&gt;=51,"C1",IF(F1614&gt;=41,"C2",IF(F1614&gt;=33,"D","E")))))))</f>
        <v>C2</v>
      </c>
      <c r="H1614" s="260">
        <v>4.25</v>
      </c>
      <c r="I1614" s="336">
        <v>4</v>
      </c>
      <c r="J1614" s="336">
        <v>3</v>
      </c>
      <c r="K1614" s="336">
        <v>49.5</v>
      </c>
      <c r="L1614" s="263">
        <f t="shared" ref="L1614" si="186">SUM(H1614:K1614)</f>
        <v>60.75</v>
      </c>
      <c r="M1614" s="271" t="str">
        <f t="shared" ref="M1614:M1618" si="187">IF(L1614&gt;=91,"A1",IF(L1614&gt;=81,"A2",IF(L1614&gt;=71,"B1",IF(L1614&gt;=61,"B2",IF(L1614&gt;=51,"C1",IF(L1614&gt;=41,"C2",IF(L1614&gt;=33,"D","E")))))))</f>
        <v>C1</v>
      </c>
    </row>
    <row r="1615" spans="1:13" ht="15.75">
      <c r="A1615" s="356" t="s">
        <v>258</v>
      </c>
      <c r="B1615" s="14">
        <v>7</v>
      </c>
      <c r="C1615" s="260">
        <v>4</v>
      </c>
      <c r="D1615" s="260">
        <v>4</v>
      </c>
      <c r="E1615" s="260">
        <v>45</v>
      </c>
      <c r="F1615" s="260">
        <v>60</v>
      </c>
      <c r="G1615" s="260" t="str">
        <f t="shared" si="185"/>
        <v>C1</v>
      </c>
      <c r="H1615" s="336">
        <v>7</v>
      </c>
      <c r="I1615" s="336">
        <v>5</v>
      </c>
      <c r="J1615" s="336">
        <v>4</v>
      </c>
      <c r="K1615" s="336">
        <v>27</v>
      </c>
      <c r="L1615" s="336">
        <f t="shared" ref="L1615:L1618" si="188">SUM(H1615:K1615)</f>
        <v>43</v>
      </c>
      <c r="M1615" s="265" t="str">
        <f t="shared" si="187"/>
        <v>C2</v>
      </c>
    </row>
    <row r="1616" spans="1:13" ht="15.75">
      <c r="A1616" s="356" t="s">
        <v>695</v>
      </c>
      <c r="B1616" s="260">
        <v>6.75</v>
      </c>
      <c r="C1616" s="260">
        <v>4</v>
      </c>
      <c r="D1616" s="260">
        <v>3</v>
      </c>
      <c r="E1616" s="260">
        <v>19</v>
      </c>
      <c r="F1616" s="6">
        <v>32.75</v>
      </c>
      <c r="G1616" s="6" t="str">
        <f t="shared" si="185"/>
        <v>E</v>
      </c>
      <c r="H1616" s="260">
        <v>6.5</v>
      </c>
      <c r="I1616" s="336">
        <v>4</v>
      </c>
      <c r="J1616" s="336">
        <v>3</v>
      </c>
      <c r="K1616" s="336">
        <v>35.5</v>
      </c>
      <c r="L1616" s="336">
        <f t="shared" si="188"/>
        <v>49</v>
      </c>
      <c r="M1616" s="336" t="str">
        <f t="shared" si="187"/>
        <v>C2</v>
      </c>
    </row>
    <row r="1617" spans="1:13" ht="15.75">
      <c r="A1617" s="356" t="s">
        <v>260</v>
      </c>
      <c r="B1617" s="260">
        <v>4.75</v>
      </c>
      <c r="C1617" s="260">
        <v>4</v>
      </c>
      <c r="D1617" s="260">
        <v>3.5</v>
      </c>
      <c r="E1617" s="260">
        <v>46</v>
      </c>
      <c r="F1617" s="6">
        <v>58.25</v>
      </c>
      <c r="G1617" s="6" t="str">
        <f t="shared" si="185"/>
        <v>C1</v>
      </c>
      <c r="H1617" s="336">
        <v>8.75</v>
      </c>
      <c r="I1617" s="336">
        <v>4</v>
      </c>
      <c r="J1617" s="336">
        <v>3.5</v>
      </c>
      <c r="K1617" s="336">
        <v>44</v>
      </c>
      <c r="L1617" s="336">
        <f t="shared" si="188"/>
        <v>60.25</v>
      </c>
      <c r="M1617" s="265" t="str">
        <f t="shared" si="187"/>
        <v>C1</v>
      </c>
    </row>
    <row r="1618" spans="1:13" ht="15.75">
      <c r="A1618" s="356" t="s">
        <v>416</v>
      </c>
      <c r="B1618" s="260">
        <v>5</v>
      </c>
      <c r="C1618" s="260">
        <v>4</v>
      </c>
      <c r="D1618" s="260">
        <v>5</v>
      </c>
      <c r="E1618" s="260">
        <v>25</v>
      </c>
      <c r="F1618" s="6">
        <v>39</v>
      </c>
      <c r="G1618" s="6" t="str">
        <f t="shared" si="185"/>
        <v>D</v>
      </c>
      <c r="H1618" s="336">
        <v>7.75</v>
      </c>
      <c r="I1618" s="336">
        <v>4</v>
      </c>
      <c r="J1618" s="336">
        <v>3</v>
      </c>
      <c r="K1618" s="336">
        <v>47</v>
      </c>
      <c r="L1618" s="266">
        <f t="shared" si="188"/>
        <v>61.75</v>
      </c>
      <c r="M1618" s="336" t="str">
        <f t="shared" si="187"/>
        <v>B2</v>
      </c>
    </row>
    <row r="1619" spans="1:13" ht="15.75">
      <c r="A1619" s="356" t="s">
        <v>778</v>
      </c>
      <c r="B1619" s="337"/>
      <c r="C1619" s="337"/>
      <c r="D1619" s="337"/>
      <c r="E1619" s="173">
        <v>28</v>
      </c>
      <c r="F1619" s="18"/>
      <c r="G1619" s="337"/>
      <c r="H1619" s="337"/>
      <c r="I1619" s="337"/>
      <c r="J1619" s="337"/>
      <c r="K1619" s="337">
        <v>41.5</v>
      </c>
      <c r="L1619" s="337"/>
      <c r="M1619" s="346"/>
    </row>
    <row r="1620" spans="1:13">
      <c r="A1620" s="356" t="s">
        <v>756</v>
      </c>
      <c r="B1620" s="337"/>
      <c r="C1620" s="337"/>
      <c r="D1620" s="337"/>
      <c r="E1620" s="29">
        <v>29</v>
      </c>
      <c r="F1620" s="337"/>
      <c r="G1620" s="337"/>
      <c r="H1620" s="337"/>
      <c r="I1620" s="337"/>
      <c r="J1620" s="337"/>
      <c r="K1620" s="29">
        <v>29.5</v>
      </c>
      <c r="L1620" s="337"/>
      <c r="M1620" s="346"/>
    </row>
    <row r="1621" spans="1:13">
      <c r="A1621" s="356" t="s">
        <v>779</v>
      </c>
      <c r="B1621" s="337"/>
      <c r="C1621" s="337"/>
      <c r="D1621" s="337"/>
      <c r="E1621" s="337">
        <v>30</v>
      </c>
      <c r="F1621" s="337"/>
      <c r="G1621" s="337"/>
      <c r="H1621" s="337"/>
      <c r="I1621" s="337"/>
      <c r="J1621" s="337"/>
      <c r="K1621" s="337">
        <v>35.5</v>
      </c>
      <c r="L1621" s="337"/>
      <c r="M1621" s="346"/>
    </row>
    <row r="1622" spans="1:13" ht="26.25">
      <c r="A1622" s="357" t="s">
        <v>697</v>
      </c>
      <c r="B1622" s="357"/>
      <c r="C1622" s="358" t="s">
        <v>698</v>
      </c>
      <c r="D1622" s="186">
        <f>(F1614+F1615+F1616+F1617+F1618)</f>
        <v>239.5</v>
      </c>
      <c r="E1622" s="186"/>
      <c r="F1622" s="358" t="s">
        <v>699</v>
      </c>
      <c r="G1622" s="186">
        <f>(D1622/500)*100</f>
        <v>47.9</v>
      </c>
      <c r="H1622" s="186"/>
      <c r="I1622" s="187"/>
      <c r="J1622" s="685" t="s">
        <v>700</v>
      </c>
      <c r="K1622" s="686"/>
      <c r="L1622" s="640" t="str">
        <f>IF(G1622&gt;=91,"A1",IF(G1622&gt;=81,"A2",IF(G1622&gt;=71,"B1",IF(G1622&gt;=61,"B2",IF(G1622&gt;=51,"C1",IF(G1622&gt;=41,"C2",IF(G1622&gt;=33,"D","E")))))))</f>
        <v>C2</v>
      </c>
      <c r="M1622" s="676" t="str">
        <f t="shared" ref="M1622:M1624" si="189">IF(K1622&gt;=91,"A1",IF(K1622&gt;=81,"A2",IF(K1622&gt;=71,"B1",IF(K1622&gt;=61,"B2",IF(K1622&gt;=51,"C1",IF(K1622&gt;=41,"C2",IF(K1622&gt;=33,"D","E")))))))</f>
        <v>E</v>
      </c>
    </row>
    <row r="1623" spans="1:13" ht="26.25">
      <c r="A1623" s="188" t="s">
        <v>701</v>
      </c>
      <c r="B1623" s="357"/>
      <c r="C1623" s="358" t="s">
        <v>702</v>
      </c>
      <c r="D1623" s="186">
        <f>(L1614+L1615+L1616+L1617+L1618)</f>
        <v>274.75</v>
      </c>
      <c r="E1623" s="186"/>
      <c r="F1623" s="358" t="s">
        <v>703</v>
      </c>
      <c r="G1623" s="189">
        <f>D1623/500*100</f>
        <v>54.949999999999996</v>
      </c>
      <c r="H1623" s="189"/>
      <c r="I1623" s="190"/>
      <c r="J1623" s="685" t="s">
        <v>704</v>
      </c>
      <c r="K1623" s="686"/>
      <c r="L1623" s="640" t="str">
        <f>IF(G1623&gt;=91,"A1",IF(G1623&gt;=81,"A2",IF(G1623&gt;=71,"B1",IF(G1623&gt;=61,"B2",IF(G1623&gt;=51,"C1",IF(G1623&gt;=41,"C2",IF(G1623&gt;=33,"D","E")))))))</f>
        <v>C1</v>
      </c>
      <c r="M1623" s="676" t="str">
        <f t="shared" si="189"/>
        <v>E</v>
      </c>
    </row>
    <row r="1624" spans="1:13">
      <c r="A1624" s="359" t="s">
        <v>705</v>
      </c>
      <c r="B1624" s="359"/>
      <c r="C1624" s="359">
        <f>(D1622+D1623)</f>
        <v>514.25</v>
      </c>
      <c r="D1624" s="687"/>
      <c r="E1624" s="688"/>
      <c r="F1624" s="359" t="s">
        <v>706</v>
      </c>
      <c r="G1624" s="359"/>
      <c r="H1624" s="359"/>
      <c r="I1624" s="359">
        <f>(C1624/1000)*100</f>
        <v>51.424999999999997</v>
      </c>
      <c r="J1624" s="359" t="s">
        <v>707</v>
      </c>
      <c r="K1624" s="359"/>
      <c r="L1624" s="687" t="str">
        <f>IF(I1624&gt;=91,"A1",IF(I1624&gt;=81,"A2",IF(I1624&gt;=71,"B1",IF(I1624&gt;=61,"B2",IF(I1624&gt;=51,"C1",IF(I1624&gt;=41,"C2",IF(I1624&gt;=33,"D","E")))))))</f>
        <v>C1</v>
      </c>
      <c r="M1624" s="688" t="str">
        <f t="shared" si="189"/>
        <v>E</v>
      </c>
    </row>
    <row r="1625" spans="1:13">
      <c r="A1625" s="689" t="s">
        <v>423</v>
      </c>
      <c r="B1625" s="690"/>
      <c r="C1625" s="690"/>
      <c r="D1625" s="690"/>
      <c r="E1625" s="690"/>
      <c r="F1625" s="690"/>
      <c r="G1625" s="690"/>
      <c r="H1625" s="690"/>
      <c r="I1625" s="690"/>
      <c r="J1625" s="690"/>
      <c r="K1625" s="690"/>
      <c r="L1625" s="690"/>
      <c r="M1625" s="691"/>
    </row>
    <row r="1626" spans="1:13">
      <c r="A1626" s="677" t="s">
        <v>424</v>
      </c>
      <c r="B1626" s="678"/>
      <c r="C1626" s="678"/>
      <c r="D1626" s="678"/>
      <c r="E1626" s="678"/>
      <c r="F1626" s="678"/>
      <c r="G1626" s="678"/>
      <c r="H1626" s="678"/>
      <c r="I1626" s="678"/>
      <c r="J1626" s="678"/>
      <c r="K1626" s="678"/>
      <c r="L1626" s="678"/>
      <c r="M1626" s="679"/>
    </row>
    <row r="1627" spans="1:13">
      <c r="A1627" s="677" t="s">
        <v>425</v>
      </c>
      <c r="B1627" s="678"/>
      <c r="C1627" s="678"/>
      <c r="D1627" s="678"/>
      <c r="E1627" s="680"/>
      <c r="F1627" s="681" t="s">
        <v>426</v>
      </c>
      <c r="G1627" s="678"/>
      <c r="H1627" s="678"/>
      <c r="I1627" s="678"/>
      <c r="J1627" s="680"/>
      <c r="K1627" s="681" t="s">
        <v>708</v>
      </c>
      <c r="L1627" s="678"/>
      <c r="M1627" s="679"/>
    </row>
    <row r="1628" spans="1:13">
      <c r="A1628" s="637" t="s">
        <v>761</v>
      </c>
      <c r="B1628" s="638"/>
      <c r="C1628" s="638"/>
      <c r="D1628" s="638"/>
      <c r="E1628" s="639"/>
      <c r="F1628" s="640" t="s">
        <v>433</v>
      </c>
      <c r="G1628" s="641"/>
      <c r="H1628" s="641"/>
      <c r="I1628" s="641"/>
      <c r="J1628" s="676"/>
      <c r="K1628" s="640" t="s">
        <v>433</v>
      </c>
      <c r="L1628" s="641"/>
      <c r="M1628" s="642"/>
    </row>
    <row r="1629" spans="1:13">
      <c r="A1629" s="677" t="s">
        <v>429</v>
      </c>
      <c r="B1629" s="678"/>
      <c r="C1629" s="678"/>
      <c r="D1629" s="678"/>
      <c r="E1629" s="678"/>
      <c r="F1629" s="678"/>
      <c r="G1629" s="678"/>
      <c r="H1629" s="678"/>
      <c r="I1629" s="678"/>
      <c r="J1629" s="678"/>
      <c r="K1629" s="678"/>
      <c r="L1629" s="678"/>
      <c r="M1629" s="679"/>
    </row>
    <row r="1630" spans="1:13">
      <c r="A1630" s="677" t="s">
        <v>425</v>
      </c>
      <c r="B1630" s="678"/>
      <c r="C1630" s="678"/>
      <c r="D1630" s="678"/>
      <c r="E1630" s="680"/>
      <c r="F1630" s="681" t="s">
        <v>426</v>
      </c>
      <c r="G1630" s="678"/>
      <c r="H1630" s="678"/>
      <c r="I1630" s="678"/>
      <c r="J1630" s="680"/>
      <c r="K1630" s="681" t="s">
        <v>708</v>
      </c>
      <c r="L1630" s="678"/>
      <c r="M1630" s="679"/>
    </row>
    <row r="1631" spans="1:13">
      <c r="A1631" s="682" t="s">
        <v>430</v>
      </c>
      <c r="B1631" s="683"/>
      <c r="C1631" s="683"/>
      <c r="D1631" s="683"/>
      <c r="E1631" s="684"/>
      <c r="F1631" s="681" t="s">
        <v>433</v>
      </c>
      <c r="G1631" s="678"/>
      <c r="H1631" s="678"/>
      <c r="I1631" s="678"/>
      <c r="J1631" s="680"/>
      <c r="K1631" s="681" t="s">
        <v>433</v>
      </c>
      <c r="L1631" s="678"/>
      <c r="M1631" s="679"/>
    </row>
    <row r="1632" spans="1:13">
      <c r="A1632" s="682" t="s">
        <v>431</v>
      </c>
      <c r="B1632" s="683"/>
      <c r="C1632" s="683"/>
      <c r="D1632" s="683"/>
      <c r="E1632" s="684"/>
      <c r="F1632" s="707" t="s">
        <v>433</v>
      </c>
      <c r="G1632" s="708"/>
      <c r="H1632" s="708"/>
      <c r="I1632" s="708"/>
      <c r="J1632" s="709"/>
      <c r="K1632" s="640" t="s">
        <v>433</v>
      </c>
      <c r="L1632" s="641"/>
      <c r="M1632" s="642"/>
    </row>
    <row r="1633" spans="1:13">
      <c r="A1633" s="637" t="s">
        <v>432</v>
      </c>
      <c r="B1633" s="638"/>
      <c r="C1633" s="638"/>
      <c r="D1633" s="638"/>
      <c r="E1633" s="639"/>
      <c r="F1633" s="707" t="s">
        <v>433</v>
      </c>
      <c r="G1633" s="708"/>
      <c r="H1633" s="708"/>
      <c r="I1633" s="708"/>
      <c r="J1633" s="709"/>
      <c r="K1633" s="640" t="s">
        <v>433</v>
      </c>
      <c r="L1633" s="641"/>
      <c r="M1633" s="642"/>
    </row>
    <row r="1634" spans="1:13">
      <c r="A1634" s="637" t="s">
        <v>434</v>
      </c>
      <c r="B1634" s="638"/>
      <c r="C1634" s="638"/>
      <c r="D1634" s="638"/>
      <c r="E1634" s="639"/>
      <c r="F1634" s="707" t="s">
        <v>433</v>
      </c>
      <c r="G1634" s="708"/>
      <c r="H1634" s="708"/>
      <c r="I1634" s="708"/>
      <c r="J1634" s="709"/>
      <c r="K1634" s="640" t="s">
        <v>746</v>
      </c>
      <c r="L1634" s="641"/>
      <c r="M1634" s="642"/>
    </row>
    <row r="1635" spans="1:13">
      <c r="A1635" s="677" t="s">
        <v>435</v>
      </c>
      <c r="B1635" s="678"/>
      <c r="C1635" s="678"/>
      <c r="D1635" s="678"/>
      <c r="E1635" s="678"/>
      <c r="F1635" s="678"/>
      <c r="G1635" s="678"/>
      <c r="H1635" s="678"/>
      <c r="I1635" s="678"/>
      <c r="J1635" s="678"/>
      <c r="K1635" s="678"/>
      <c r="L1635" s="678"/>
      <c r="M1635" s="679"/>
    </row>
    <row r="1636" spans="1:13">
      <c r="A1636" s="677" t="s">
        <v>425</v>
      </c>
      <c r="B1636" s="678"/>
      <c r="C1636" s="678"/>
      <c r="D1636" s="678"/>
      <c r="E1636" s="680"/>
      <c r="F1636" s="681" t="s">
        <v>426</v>
      </c>
      <c r="G1636" s="678"/>
      <c r="H1636" s="678"/>
      <c r="I1636" s="678"/>
      <c r="J1636" s="680"/>
      <c r="K1636" s="681" t="s">
        <v>708</v>
      </c>
      <c r="L1636" s="678"/>
      <c r="M1636" s="679"/>
    </row>
    <row r="1637" spans="1:13">
      <c r="A1637" s="637" t="s">
        <v>401</v>
      </c>
      <c r="B1637" s="638"/>
      <c r="C1637" s="638"/>
      <c r="D1637" s="638"/>
      <c r="E1637" s="638"/>
      <c r="F1637" s="639"/>
      <c r="G1637" s="640"/>
      <c r="H1637" s="641"/>
      <c r="I1637" s="641"/>
      <c r="J1637" s="641"/>
      <c r="K1637" s="641"/>
      <c r="L1637" s="641"/>
      <c r="M1637" s="642"/>
    </row>
    <row r="1638" spans="1:13">
      <c r="A1638" s="356" t="s">
        <v>709</v>
      </c>
      <c r="B1638" s="640"/>
      <c r="C1638" s="641"/>
      <c r="D1638" s="641"/>
      <c r="E1638" s="641"/>
      <c r="F1638" s="641"/>
      <c r="G1638" s="641"/>
      <c r="H1638" s="641"/>
      <c r="I1638" s="641"/>
      <c r="J1638" s="641"/>
      <c r="K1638" s="641"/>
      <c r="L1638" s="641"/>
      <c r="M1638" s="642"/>
    </row>
    <row r="1639" spans="1:13">
      <c r="A1639" s="356" t="s">
        <v>436</v>
      </c>
      <c r="B1639" s="640"/>
      <c r="C1639" s="641"/>
      <c r="D1639" s="641"/>
      <c r="E1639" s="641"/>
      <c r="F1639" s="641"/>
      <c r="G1639" s="641"/>
      <c r="H1639" s="641"/>
      <c r="I1639" s="641"/>
      <c r="J1639" s="641"/>
      <c r="K1639" s="641"/>
      <c r="L1639" s="641"/>
      <c r="M1639" s="642"/>
    </row>
    <row r="1640" spans="1:13">
      <c r="A1640" s="643" t="s">
        <v>710</v>
      </c>
      <c r="B1640" s="644"/>
      <c r="C1640" s="645"/>
      <c r="D1640" s="652"/>
      <c r="E1640" s="653"/>
      <c r="F1640" s="653"/>
      <c r="G1640" s="653"/>
      <c r="H1640" s="653"/>
      <c r="I1640" s="654"/>
      <c r="J1640" s="661" t="s">
        <v>711</v>
      </c>
      <c r="K1640" s="644"/>
      <c r="L1640" s="644"/>
      <c r="M1640" s="662"/>
    </row>
    <row r="1641" spans="1:13">
      <c r="A1641" s="646"/>
      <c r="B1641" s="647"/>
      <c r="C1641" s="648"/>
      <c r="D1641" s="655"/>
      <c r="E1641" s="656"/>
      <c r="F1641" s="656"/>
      <c r="G1641" s="656"/>
      <c r="H1641" s="656"/>
      <c r="I1641" s="657"/>
      <c r="J1641" s="663"/>
      <c r="K1641" s="647"/>
      <c r="L1641" s="647"/>
      <c r="M1641" s="664"/>
    </row>
    <row r="1642" spans="1:13">
      <c r="A1642" s="646"/>
      <c r="B1642" s="647"/>
      <c r="C1642" s="648"/>
      <c r="D1642" s="655"/>
      <c r="E1642" s="656"/>
      <c r="F1642" s="656"/>
      <c r="G1642" s="656"/>
      <c r="H1642" s="656"/>
      <c r="I1642" s="657"/>
      <c r="J1642" s="663"/>
      <c r="K1642" s="647"/>
      <c r="L1642" s="647"/>
      <c r="M1642" s="664"/>
    </row>
    <row r="1643" spans="1:13">
      <c r="A1643" s="649"/>
      <c r="B1643" s="650"/>
      <c r="C1643" s="651"/>
      <c r="D1643" s="658"/>
      <c r="E1643" s="659"/>
      <c r="F1643" s="659"/>
      <c r="G1643" s="659"/>
      <c r="H1643" s="659"/>
      <c r="I1643" s="660"/>
      <c r="J1643" s="665"/>
      <c r="K1643" s="650"/>
      <c r="L1643" s="650"/>
      <c r="M1643" s="666"/>
    </row>
    <row r="1644" spans="1:13">
      <c r="A1644" s="671" t="s">
        <v>437</v>
      </c>
      <c r="B1644" s="672"/>
      <c r="C1644" s="672"/>
      <c r="D1644" s="672"/>
      <c r="E1644" s="672"/>
      <c r="F1644" s="672"/>
      <c r="G1644" s="673"/>
      <c r="H1644" s="674" t="s">
        <v>438</v>
      </c>
      <c r="I1644" s="672"/>
      <c r="J1644" s="672"/>
      <c r="K1644" s="672"/>
      <c r="L1644" s="672"/>
      <c r="M1644" s="675"/>
    </row>
    <row r="1645" spans="1:13">
      <c r="A1645" s="341" t="s">
        <v>439</v>
      </c>
      <c r="B1645" s="674" t="s">
        <v>254</v>
      </c>
      <c r="C1645" s="673"/>
      <c r="D1645" s="193" t="s">
        <v>439</v>
      </c>
      <c r="E1645" s="338"/>
      <c r="F1645" s="674" t="s">
        <v>254</v>
      </c>
      <c r="G1645" s="673"/>
      <c r="H1645" s="195"/>
      <c r="I1645" s="195"/>
      <c r="J1645" s="196" t="s">
        <v>440</v>
      </c>
      <c r="K1645" s="195"/>
      <c r="L1645" s="196" t="s">
        <v>254</v>
      </c>
      <c r="M1645" s="197"/>
    </row>
    <row r="1646" spans="1:13">
      <c r="A1646" s="198" t="s">
        <v>441</v>
      </c>
      <c r="B1646" s="669" t="s">
        <v>442</v>
      </c>
      <c r="C1646" s="670"/>
      <c r="D1646" s="669" t="s">
        <v>443</v>
      </c>
      <c r="E1646" s="670"/>
      <c r="F1646" s="669" t="s">
        <v>444</v>
      </c>
      <c r="G1646" s="670"/>
      <c r="H1646" s="195"/>
      <c r="I1646" s="195"/>
      <c r="J1646" s="669">
        <v>3</v>
      </c>
      <c r="K1646" s="670"/>
      <c r="L1646" s="338" t="s">
        <v>433</v>
      </c>
      <c r="M1646" s="197"/>
    </row>
    <row r="1647" spans="1:13">
      <c r="A1647" s="198" t="s">
        <v>445</v>
      </c>
      <c r="B1647" s="669" t="s">
        <v>446</v>
      </c>
      <c r="C1647" s="670"/>
      <c r="D1647" s="669" t="s">
        <v>447</v>
      </c>
      <c r="E1647" s="670"/>
      <c r="F1647" s="669" t="s">
        <v>448</v>
      </c>
      <c r="G1647" s="670"/>
      <c r="H1647" s="195"/>
      <c r="I1647" s="195"/>
      <c r="J1647" s="669">
        <v>2</v>
      </c>
      <c r="K1647" s="670"/>
      <c r="L1647" s="338" t="s">
        <v>428</v>
      </c>
      <c r="M1647" s="197"/>
    </row>
    <row r="1648" spans="1:13">
      <c r="A1648" s="198" t="s">
        <v>449</v>
      </c>
      <c r="B1648" s="669" t="s">
        <v>450</v>
      </c>
      <c r="C1648" s="670"/>
      <c r="D1648" s="669" t="s">
        <v>451</v>
      </c>
      <c r="E1648" s="670"/>
      <c r="F1648" s="669" t="s">
        <v>452</v>
      </c>
      <c r="G1648" s="670"/>
      <c r="H1648" s="195"/>
      <c r="I1648" s="195"/>
      <c r="J1648" s="669">
        <v>1</v>
      </c>
      <c r="K1648" s="670"/>
      <c r="L1648" s="338" t="s">
        <v>453</v>
      </c>
      <c r="M1648" s="197"/>
    </row>
    <row r="1649" spans="1:13" ht="15.75" thickBot="1">
      <c r="A1649" s="199" t="s">
        <v>454</v>
      </c>
      <c r="B1649" s="667" t="s">
        <v>455</v>
      </c>
      <c r="C1649" s="668"/>
      <c r="D1649" s="667" t="s">
        <v>456</v>
      </c>
      <c r="E1649" s="668"/>
      <c r="F1649" s="667" t="s">
        <v>457</v>
      </c>
      <c r="G1649" s="668"/>
      <c r="H1649" s="200"/>
      <c r="I1649" s="200"/>
      <c r="J1649" s="200"/>
      <c r="K1649" s="200"/>
      <c r="L1649" s="200"/>
      <c r="M1649" s="201"/>
    </row>
    <row r="1650" spans="1:13">
      <c r="F1650" s="321" t="s">
        <v>433</v>
      </c>
    </row>
    <row r="1651" spans="1:13" ht="15.75" thickBot="1"/>
    <row r="1652" spans="1:13" ht="15.75">
      <c r="A1652" s="176"/>
      <c r="B1652" s="703" t="s">
        <v>669</v>
      </c>
      <c r="C1652" s="703"/>
      <c r="D1652" s="703"/>
      <c r="E1652" s="703"/>
      <c r="F1652" s="703"/>
      <c r="G1652" s="703"/>
      <c r="H1652" s="703"/>
      <c r="I1652" s="704"/>
      <c r="J1652" s="705" t="s">
        <v>670</v>
      </c>
      <c r="K1652" s="703"/>
      <c r="L1652" s="703"/>
      <c r="M1652" s="706"/>
    </row>
    <row r="1653" spans="1:13" ht="21">
      <c r="A1653" s="699" t="s">
        <v>671</v>
      </c>
      <c r="B1653" s="700"/>
      <c r="C1653" s="700"/>
      <c r="D1653" s="700"/>
      <c r="E1653" s="700"/>
      <c r="F1653" s="700"/>
      <c r="G1653" s="700"/>
      <c r="H1653" s="700"/>
      <c r="I1653" s="700"/>
      <c r="J1653" s="700"/>
      <c r="K1653" s="700"/>
      <c r="L1653" s="700"/>
      <c r="M1653" s="701"/>
    </row>
    <row r="1654" spans="1:13" ht="21">
      <c r="A1654" s="177"/>
      <c r="B1654" s="678" t="s">
        <v>672</v>
      </c>
      <c r="C1654" s="678"/>
      <c r="D1654" s="678"/>
      <c r="E1654" s="680"/>
      <c r="F1654" s="178" t="s">
        <v>673</v>
      </c>
      <c r="G1654" s="178"/>
      <c r="H1654" s="681" t="s">
        <v>674</v>
      </c>
      <c r="I1654" s="678"/>
      <c r="J1654" s="680"/>
      <c r="K1654" s="179" t="s">
        <v>675</v>
      </c>
      <c r="L1654" s="357"/>
      <c r="M1654" s="180"/>
    </row>
    <row r="1655" spans="1:13">
      <c r="A1655" s="677" t="s">
        <v>785</v>
      </c>
      <c r="B1655" s="678"/>
      <c r="C1655" s="678"/>
      <c r="D1655" s="678"/>
      <c r="E1655" s="678"/>
      <c r="F1655" s="678"/>
      <c r="G1655" s="678"/>
      <c r="H1655" s="678"/>
      <c r="I1655" s="678"/>
      <c r="J1655" s="678"/>
      <c r="K1655" s="678"/>
      <c r="L1655" s="678"/>
      <c r="M1655" s="679"/>
    </row>
    <row r="1656" spans="1:13">
      <c r="A1656" s="637" t="s">
        <v>677</v>
      </c>
      <c r="B1656" s="638"/>
      <c r="C1656" s="638"/>
      <c r="D1656" s="638"/>
      <c r="E1656" s="638"/>
      <c r="F1656" s="638"/>
      <c r="G1656" s="638"/>
      <c r="H1656" s="638"/>
      <c r="I1656" s="638"/>
      <c r="J1656" s="638"/>
      <c r="K1656" s="638"/>
      <c r="L1656" s="638"/>
      <c r="M1656" s="702"/>
    </row>
    <row r="1657" spans="1:13">
      <c r="A1657" s="682" t="s">
        <v>678</v>
      </c>
      <c r="B1657" s="684"/>
      <c r="C1657" s="697" t="s">
        <v>199</v>
      </c>
      <c r="D1657" s="690"/>
      <c r="E1657" s="690"/>
      <c r="F1657" s="690"/>
      <c r="G1657" s="698"/>
      <c r="H1657" s="345" t="s">
        <v>679</v>
      </c>
      <c r="I1657" s="181"/>
      <c r="J1657" s="697">
        <v>34</v>
      </c>
      <c r="K1657" s="690"/>
      <c r="L1657" s="690"/>
      <c r="M1657" s="691"/>
    </row>
    <row r="1658" spans="1:13">
      <c r="A1658" s="682" t="s">
        <v>680</v>
      </c>
      <c r="B1658" s="684"/>
      <c r="C1658" s="710" t="s">
        <v>242</v>
      </c>
      <c r="D1658" s="711"/>
      <c r="E1658" s="711"/>
      <c r="F1658" s="711"/>
      <c r="G1658" s="712"/>
      <c r="H1658" s="345" t="s">
        <v>681</v>
      </c>
      <c r="I1658" s="181"/>
      <c r="J1658" s="697">
        <v>1557</v>
      </c>
      <c r="K1658" s="690"/>
      <c r="L1658" s="690"/>
      <c r="M1658" s="691"/>
    </row>
    <row r="1659" spans="1:13">
      <c r="A1659" s="682" t="s">
        <v>682</v>
      </c>
      <c r="B1659" s="684"/>
      <c r="C1659" s="694">
        <v>41350</v>
      </c>
      <c r="D1659" s="695"/>
      <c r="E1659" s="695"/>
      <c r="F1659" s="695"/>
      <c r="G1659" s="696"/>
      <c r="H1659" s="345" t="s">
        <v>683</v>
      </c>
      <c r="I1659" s="181"/>
      <c r="J1659" s="697">
        <v>9906257624</v>
      </c>
      <c r="K1659" s="690"/>
      <c r="L1659" s="690"/>
      <c r="M1659" s="691"/>
    </row>
    <row r="1660" spans="1:13">
      <c r="A1660" s="682" t="s">
        <v>684</v>
      </c>
      <c r="B1660" s="684"/>
      <c r="C1660" s="697" t="s">
        <v>201</v>
      </c>
      <c r="D1660" s="690"/>
      <c r="E1660" s="690"/>
      <c r="F1660" s="690"/>
      <c r="G1660" s="691"/>
      <c r="H1660" s="637" t="s">
        <v>412</v>
      </c>
      <c r="I1660" s="639"/>
      <c r="J1660" s="697" t="s">
        <v>745</v>
      </c>
      <c r="K1660" s="690"/>
      <c r="L1660" s="690"/>
      <c r="M1660" s="691"/>
    </row>
    <row r="1661" spans="1:13">
      <c r="A1661" s="677" t="s">
        <v>685</v>
      </c>
      <c r="B1661" s="678"/>
      <c r="C1661" s="678"/>
      <c r="D1661" s="678"/>
      <c r="E1661" s="678"/>
      <c r="F1661" s="678"/>
      <c r="G1661" s="678"/>
      <c r="H1661" s="678"/>
      <c r="I1661" s="678"/>
      <c r="J1661" s="678"/>
      <c r="K1661" s="678"/>
      <c r="L1661" s="678"/>
      <c r="M1661" s="679"/>
    </row>
    <row r="1662" spans="1:13">
      <c r="A1662" s="692" t="s">
        <v>686</v>
      </c>
      <c r="B1662" s="681" t="s">
        <v>687</v>
      </c>
      <c r="C1662" s="678"/>
      <c r="D1662" s="678"/>
      <c r="E1662" s="678"/>
      <c r="F1662" s="678"/>
      <c r="G1662" s="680"/>
      <c r="H1662" s="681" t="s">
        <v>688</v>
      </c>
      <c r="I1662" s="678"/>
      <c r="J1662" s="678"/>
      <c r="K1662" s="678"/>
      <c r="L1662" s="678"/>
      <c r="M1662" s="679"/>
    </row>
    <row r="1663" spans="1:13" ht="30">
      <c r="A1663" s="693"/>
      <c r="B1663" s="105" t="s">
        <v>689</v>
      </c>
      <c r="C1663" s="105" t="s">
        <v>690</v>
      </c>
      <c r="D1663" s="105" t="s">
        <v>691</v>
      </c>
      <c r="E1663" s="105" t="s">
        <v>692</v>
      </c>
      <c r="F1663" s="105">
        <v>100</v>
      </c>
      <c r="G1663" s="104" t="s">
        <v>232</v>
      </c>
      <c r="H1663" s="105" t="s">
        <v>693</v>
      </c>
      <c r="I1663" s="105" t="s">
        <v>690</v>
      </c>
      <c r="J1663" s="105" t="s">
        <v>691</v>
      </c>
      <c r="K1663" s="105" t="s">
        <v>694</v>
      </c>
      <c r="L1663" s="105">
        <v>100</v>
      </c>
      <c r="M1663" s="182" t="s">
        <v>232</v>
      </c>
    </row>
    <row r="1664" spans="1:13" ht="15.75">
      <c r="A1664" s="356" t="s">
        <v>256</v>
      </c>
      <c r="B1664" s="91">
        <v>4.25</v>
      </c>
      <c r="C1664" s="260">
        <v>4</v>
      </c>
      <c r="D1664" s="260">
        <v>4</v>
      </c>
      <c r="E1664" s="259">
        <v>43</v>
      </c>
      <c r="F1664" s="261">
        <f t="shared" ref="F1664" si="190">SUM(A1664:E1664)</f>
        <v>55.25</v>
      </c>
      <c r="G1664" s="261" t="str">
        <f t="shared" ref="G1664:G1668" si="191">IF(F1664&gt;=91,"A1",IF(F1664&gt;=81,"A2",IF(F1664&gt;=71,"B1",IF(F1664&gt;=61,"B2",IF(F1664&gt;=51,"C1",IF(F1664&gt;=41,"C2",IF(F1664&gt;=33,"D","E")))))))</f>
        <v>C1</v>
      </c>
      <c r="H1664" s="260">
        <v>5.75</v>
      </c>
      <c r="I1664" s="336">
        <v>5</v>
      </c>
      <c r="J1664" s="336">
        <v>4</v>
      </c>
      <c r="K1664" s="336">
        <v>50.5</v>
      </c>
      <c r="L1664" s="270">
        <f t="shared" ref="L1664" si="192">SUM(H1664:K1664)</f>
        <v>65.25</v>
      </c>
      <c r="M1664" s="271" t="str">
        <f t="shared" ref="M1664:M1668" si="193">IF(L1664&gt;=91,"A1",IF(L1664&gt;=81,"A2",IF(L1664&gt;=71,"B1",IF(L1664&gt;=61,"B2",IF(L1664&gt;=51,"C1",IF(L1664&gt;=41,"C2",IF(L1664&gt;=33,"D","E")))))))</f>
        <v>B2</v>
      </c>
    </row>
    <row r="1665" spans="1:13" ht="15.75">
      <c r="A1665" s="356" t="s">
        <v>258</v>
      </c>
      <c r="B1665" s="14">
        <v>6.75</v>
      </c>
      <c r="C1665" s="260">
        <v>4</v>
      </c>
      <c r="D1665" s="260">
        <v>4</v>
      </c>
      <c r="E1665" s="260">
        <v>52</v>
      </c>
      <c r="F1665" s="260">
        <v>66.75</v>
      </c>
      <c r="G1665" s="260" t="str">
        <f t="shared" si="191"/>
        <v>B2</v>
      </c>
      <c r="H1665" s="336">
        <v>5.25</v>
      </c>
      <c r="I1665" s="336">
        <v>5</v>
      </c>
      <c r="J1665" s="336">
        <v>4</v>
      </c>
      <c r="K1665" s="336">
        <v>49</v>
      </c>
      <c r="L1665" s="336">
        <f t="shared" ref="L1665:L1668" si="194">SUM(H1665:K1665)</f>
        <v>63.25</v>
      </c>
      <c r="M1665" s="265" t="str">
        <f t="shared" si="193"/>
        <v>B2</v>
      </c>
    </row>
    <row r="1666" spans="1:13" ht="15.75">
      <c r="A1666" s="356" t="s">
        <v>695</v>
      </c>
      <c r="B1666" s="260">
        <v>7.5</v>
      </c>
      <c r="C1666" s="260">
        <v>5</v>
      </c>
      <c r="D1666" s="260">
        <v>3.5</v>
      </c>
      <c r="E1666" s="260">
        <v>34.5</v>
      </c>
      <c r="F1666" s="6">
        <v>50.5</v>
      </c>
      <c r="G1666" s="6" t="str">
        <f t="shared" si="191"/>
        <v>C2</v>
      </c>
      <c r="H1666" s="260">
        <v>6.5</v>
      </c>
      <c r="I1666" s="336">
        <v>5</v>
      </c>
      <c r="J1666" s="336">
        <v>4</v>
      </c>
      <c r="K1666" s="336">
        <v>50.5</v>
      </c>
      <c r="L1666" s="336">
        <f t="shared" si="194"/>
        <v>66</v>
      </c>
      <c r="M1666" s="336" t="str">
        <f t="shared" si="193"/>
        <v>B2</v>
      </c>
    </row>
    <row r="1667" spans="1:13" ht="15.75">
      <c r="A1667" s="356" t="s">
        <v>260</v>
      </c>
      <c r="B1667" s="260">
        <v>7.25</v>
      </c>
      <c r="C1667" s="260">
        <v>4.5</v>
      </c>
      <c r="D1667" s="260">
        <v>3.5</v>
      </c>
      <c r="E1667" s="260">
        <v>48.5</v>
      </c>
      <c r="F1667" s="6">
        <v>63.75</v>
      </c>
      <c r="G1667" s="6" t="str">
        <f t="shared" si="191"/>
        <v>B2</v>
      </c>
      <c r="H1667" s="336">
        <v>8.25</v>
      </c>
      <c r="I1667" s="336">
        <v>5</v>
      </c>
      <c r="J1667" s="336">
        <v>4</v>
      </c>
      <c r="K1667" s="336">
        <v>61</v>
      </c>
      <c r="L1667" s="336">
        <f t="shared" si="194"/>
        <v>78.25</v>
      </c>
      <c r="M1667" s="265" t="str">
        <f t="shared" si="193"/>
        <v>B1</v>
      </c>
    </row>
    <row r="1668" spans="1:13" ht="15.75">
      <c r="A1668" s="356" t="s">
        <v>416</v>
      </c>
      <c r="B1668" s="260">
        <v>5.75</v>
      </c>
      <c r="C1668" s="260">
        <v>4</v>
      </c>
      <c r="D1668" s="260">
        <v>5</v>
      </c>
      <c r="E1668" s="260">
        <v>36</v>
      </c>
      <c r="F1668" s="6">
        <v>50.75</v>
      </c>
      <c r="G1668" s="6" t="str">
        <f t="shared" si="191"/>
        <v>C2</v>
      </c>
      <c r="H1668" s="336">
        <v>9</v>
      </c>
      <c r="I1668" s="336">
        <v>5</v>
      </c>
      <c r="J1668" s="336">
        <v>4</v>
      </c>
      <c r="K1668" s="336">
        <v>74.5</v>
      </c>
      <c r="L1668" s="266">
        <f t="shared" si="194"/>
        <v>92.5</v>
      </c>
      <c r="M1668" s="336" t="str">
        <f t="shared" si="193"/>
        <v>A1</v>
      </c>
    </row>
    <row r="1669" spans="1:13" ht="15.75">
      <c r="A1669" s="356" t="s">
        <v>771</v>
      </c>
      <c r="B1669" s="337"/>
      <c r="C1669" s="337"/>
      <c r="D1669" s="337"/>
      <c r="E1669" s="173">
        <v>38.5</v>
      </c>
      <c r="F1669" s="18"/>
      <c r="G1669" s="337"/>
      <c r="H1669" s="337"/>
      <c r="I1669" s="337"/>
      <c r="J1669" s="337"/>
      <c r="K1669" s="337">
        <v>42</v>
      </c>
      <c r="L1669" s="337"/>
      <c r="M1669" s="346"/>
    </row>
    <row r="1670" spans="1:13">
      <c r="A1670" s="356" t="s">
        <v>772</v>
      </c>
      <c r="B1670" s="337"/>
      <c r="C1670" s="337"/>
      <c r="D1670" s="337"/>
      <c r="E1670" s="29">
        <v>26</v>
      </c>
      <c r="F1670" s="337"/>
      <c r="G1670" s="337"/>
      <c r="H1670" s="337"/>
      <c r="I1670" s="337"/>
      <c r="J1670" s="337"/>
      <c r="K1670" s="29">
        <v>40</v>
      </c>
      <c r="L1670" s="337"/>
      <c r="M1670" s="346"/>
    </row>
    <row r="1671" spans="1:13">
      <c r="A1671" s="356" t="s">
        <v>774</v>
      </c>
      <c r="B1671" s="337"/>
      <c r="C1671" s="337"/>
      <c r="D1671" s="337"/>
      <c r="E1671" s="337">
        <v>19</v>
      </c>
      <c r="F1671" s="337"/>
      <c r="G1671" s="337"/>
      <c r="H1671" s="337"/>
      <c r="I1671" s="337"/>
      <c r="J1671" s="337"/>
      <c r="K1671" s="337">
        <v>46</v>
      </c>
      <c r="L1671" s="337"/>
      <c r="M1671" s="346"/>
    </row>
    <row r="1672" spans="1:13" ht="26.25">
      <c r="A1672" s="357" t="s">
        <v>697</v>
      </c>
      <c r="B1672" s="357"/>
      <c r="C1672" s="358" t="s">
        <v>698</v>
      </c>
      <c r="D1672" s="186">
        <f>(F1664+F1665+F1666+F1667+F1668)</f>
        <v>287</v>
      </c>
      <c r="E1672" s="186"/>
      <c r="F1672" s="358" t="s">
        <v>699</v>
      </c>
      <c r="G1672" s="186">
        <f>(D1672/500)*100</f>
        <v>57.4</v>
      </c>
      <c r="H1672" s="186"/>
      <c r="I1672" s="187"/>
      <c r="J1672" s="685" t="s">
        <v>700</v>
      </c>
      <c r="K1672" s="686"/>
      <c r="L1672" s="640" t="str">
        <f>IF(G1672&gt;=91,"A1",IF(G1672&gt;=81,"A2",IF(G1672&gt;=71,"B1",IF(G1672&gt;=61,"B2",IF(G1672&gt;=51,"C1",IF(G1672&gt;=41,"C2",IF(G1672&gt;=33,"D","E")))))))</f>
        <v>C1</v>
      </c>
      <c r="M1672" s="676" t="str">
        <f t="shared" ref="M1672:M1674" si="195">IF(K1672&gt;=91,"A1",IF(K1672&gt;=81,"A2",IF(K1672&gt;=71,"B1",IF(K1672&gt;=61,"B2",IF(K1672&gt;=51,"C1",IF(K1672&gt;=41,"C2",IF(K1672&gt;=33,"D","E")))))))</f>
        <v>E</v>
      </c>
    </row>
    <row r="1673" spans="1:13" ht="26.25">
      <c r="A1673" s="188" t="s">
        <v>701</v>
      </c>
      <c r="B1673" s="357"/>
      <c r="C1673" s="358" t="s">
        <v>702</v>
      </c>
      <c r="D1673" s="186">
        <f>(L1664+L1665+L1666+L1667+L1668)</f>
        <v>365.25</v>
      </c>
      <c r="E1673" s="186"/>
      <c r="F1673" s="358" t="s">
        <v>703</v>
      </c>
      <c r="G1673" s="189">
        <f>D1673/500*100</f>
        <v>73.05</v>
      </c>
      <c r="H1673" s="189"/>
      <c r="I1673" s="190"/>
      <c r="J1673" s="685" t="s">
        <v>704</v>
      </c>
      <c r="K1673" s="686"/>
      <c r="L1673" s="640" t="str">
        <f>IF(G1673&gt;=91,"A1",IF(G1673&gt;=81,"A2",IF(G1673&gt;=71,"B1",IF(G1673&gt;=61,"B2",IF(G1673&gt;=51,"C1",IF(G1673&gt;=41,"C2",IF(G1673&gt;=33,"D","E")))))))</f>
        <v>B1</v>
      </c>
      <c r="M1673" s="676" t="str">
        <f t="shared" si="195"/>
        <v>E</v>
      </c>
    </row>
    <row r="1674" spans="1:13">
      <c r="A1674" s="359" t="s">
        <v>705</v>
      </c>
      <c r="B1674" s="359"/>
      <c r="C1674" s="359">
        <f>(D1672+D1673)</f>
        <v>652.25</v>
      </c>
      <c r="D1674" s="687"/>
      <c r="E1674" s="688"/>
      <c r="F1674" s="359" t="s">
        <v>706</v>
      </c>
      <c r="G1674" s="359"/>
      <c r="H1674" s="359"/>
      <c r="I1674" s="359">
        <f>(C1674/1000)*100</f>
        <v>65.224999999999994</v>
      </c>
      <c r="J1674" s="359" t="s">
        <v>707</v>
      </c>
      <c r="K1674" s="359"/>
      <c r="L1674" s="687" t="str">
        <f>IF(I1674&gt;=91,"A1",IF(I1674&gt;=81,"A2",IF(I1674&gt;=71,"B1",IF(I1674&gt;=61,"B2",IF(I1674&gt;=51,"C1",IF(I1674&gt;=41,"C2",IF(I1674&gt;=33,"D","E")))))))</f>
        <v>B2</v>
      </c>
      <c r="M1674" s="688" t="str">
        <f t="shared" si="195"/>
        <v>E</v>
      </c>
    </row>
    <row r="1675" spans="1:13">
      <c r="A1675" s="689" t="s">
        <v>423</v>
      </c>
      <c r="B1675" s="690"/>
      <c r="C1675" s="690"/>
      <c r="D1675" s="690"/>
      <c r="E1675" s="690"/>
      <c r="F1675" s="690"/>
      <c r="G1675" s="690"/>
      <c r="H1675" s="690"/>
      <c r="I1675" s="690"/>
      <c r="J1675" s="690"/>
      <c r="K1675" s="690"/>
      <c r="L1675" s="690"/>
      <c r="M1675" s="691"/>
    </row>
    <row r="1676" spans="1:13">
      <c r="A1676" s="677" t="s">
        <v>424</v>
      </c>
      <c r="B1676" s="678"/>
      <c r="C1676" s="678"/>
      <c r="D1676" s="678"/>
      <c r="E1676" s="678"/>
      <c r="F1676" s="678"/>
      <c r="G1676" s="678"/>
      <c r="H1676" s="678"/>
      <c r="I1676" s="678"/>
      <c r="J1676" s="678"/>
      <c r="K1676" s="678"/>
      <c r="L1676" s="678"/>
      <c r="M1676" s="679"/>
    </row>
    <row r="1677" spans="1:13">
      <c r="A1677" s="677" t="s">
        <v>425</v>
      </c>
      <c r="B1677" s="678"/>
      <c r="C1677" s="678"/>
      <c r="D1677" s="678"/>
      <c r="E1677" s="680"/>
      <c r="F1677" s="681" t="s">
        <v>426</v>
      </c>
      <c r="G1677" s="678"/>
      <c r="H1677" s="678"/>
      <c r="I1677" s="678"/>
      <c r="J1677" s="680"/>
      <c r="K1677" s="681" t="s">
        <v>708</v>
      </c>
      <c r="L1677" s="678"/>
      <c r="M1677" s="679"/>
    </row>
    <row r="1678" spans="1:13">
      <c r="A1678" s="637" t="s">
        <v>780</v>
      </c>
      <c r="B1678" s="638"/>
      <c r="C1678" s="638"/>
      <c r="D1678" s="638"/>
      <c r="E1678" s="639"/>
      <c r="F1678" s="640" t="s">
        <v>433</v>
      </c>
      <c r="G1678" s="641"/>
      <c r="H1678" s="641"/>
      <c r="I1678" s="641"/>
      <c r="J1678" s="676"/>
      <c r="K1678" s="640" t="s">
        <v>433</v>
      </c>
      <c r="L1678" s="641"/>
      <c r="M1678" s="642"/>
    </row>
    <row r="1679" spans="1:13">
      <c r="A1679" s="677" t="s">
        <v>429</v>
      </c>
      <c r="B1679" s="678"/>
      <c r="C1679" s="678"/>
      <c r="D1679" s="678"/>
      <c r="E1679" s="678"/>
      <c r="F1679" s="678"/>
      <c r="G1679" s="678"/>
      <c r="H1679" s="678"/>
      <c r="I1679" s="678"/>
      <c r="J1679" s="678"/>
      <c r="K1679" s="678"/>
      <c r="L1679" s="678"/>
      <c r="M1679" s="679"/>
    </row>
    <row r="1680" spans="1:13">
      <c r="A1680" s="677" t="s">
        <v>425</v>
      </c>
      <c r="B1680" s="678"/>
      <c r="C1680" s="678"/>
      <c r="D1680" s="678"/>
      <c r="E1680" s="680"/>
      <c r="F1680" s="681" t="s">
        <v>426</v>
      </c>
      <c r="G1680" s="678"/>
      <c r="H1680" s="678"/>
      <c r="I1680" s="678"/>
      <c r="J1680" s="680"/>
      <c r="K1680" s="681" t="s">
        <v>708</v>
      </c>
      <c r="L1680" s="678"/>
      <c r="M1680" s="679"/>
    </row>
    <row r="1681" spans="1:13">
      <c r="A1681" s="682" t="s">
        <v>430</v>
      </c>
      <c r="B1681" s="683"/>
      <c r="C1681" s="683"/>
      <c r="D1681" s="683"/>
      <c r="E1681" s="684"/>
      <c r="F1681" s="681" t="s">
        <v>428</v>
      </c>
      <c r="G1681" s="678"/>
      <c r="H1681" s="678"/>
      <c r="I1681" s="678"/>
      <c r="J1681" s="680"/>
      <c r="K1681" s="681" t="s">
        <v>428</v>
      </c>
      <c r="L1681" s="678"/>
      <c r="M1681" s="679"/>
    </row>
    <row r="1682" spans="1:13">
      <c r="A1682" s="682" t="s">
        <v>431</v>
      </c>
      <c r="B1682" s="683"/>
      <c r="C1682" s="683"/>
      <c r="D1682" s="683"/>
      <c r="E1682" s="684"/>
      <c r="F1682" s="707" t="s">
        <v>428</v>
      </c>
      <c r="G1682" s="708"/>
      <c r="H1682" s="708"/>
      <c r="I1682" s="708"/>
      <c r="J1682" s="709"/>
      <c r="K1682" s="640" t="s">
        <v>433</v>
      </c>
      <c r="L1682" s="641"/>
      <c r="M1682" s="642"/>
    </row>
    <row r="1683" spans="1:13">
      <c r="A1683" s="637" t="s">
        <v>432</v>
      </c>
      <c r="B1683" s="638"/>
      <c r="C1683" s="638"/>
      <c r="D1683" s="638"/>
      <c r="E1683" s="639"/>
      <c r="F1683" s="707" t="s">
        <v>428</v>
      </c>
      <c r="G1683" s="708"/>
      <c r="H1683" s="708"/>
      <c r="I1683" s="708"/>
      <c r="J1683" s="709"/>
      <c r="K1683" s="640" t="s">
        <v>433</v>
      </c>
      <c r="L1683" s="641"/>
      <c r="M1683" s="642"/>
    </row>
    <row r="1684" spans="1:13">
      <c r="A1684" s="637" t="s">
        <v>434</v>
      </c>
      <c r="B1684" s="638"/>
      <c r="C1684" s="638"/>
      <c r="D1684" s="638"/>
      <c r="E1684" s="639"/>
      <c r="F1684" s="707" t="s">
        <v>428</v>
      </c>
      <c r="G1684" s="708"/>
      <c r="H1684" s="708"/>
      <c r="I1684" s="708"/>
      <c r="J1684" s="709"/>
      <c r="K1684" s="640" t="s">
        <v>433</v>
      </c>
      <c r="L1684" s="641"/>
      <c r="M1684" s="642"/>
    </row>
    <row r="1685" spans="1:13">
      <c r="A1685" s="677" t="s">
        <v>435</v>
      </c>
      <c r="B1685" s="678"/>
      <c r="C1685" s="678"/>
      <c r="D1685" s="678"/>
      <c r="E1685" s="678"/>
      <c r="F1685" s="678"/>
      <c r="G1685" s="678"/>
      <c r="H1685" s="678"/>
      <c r="I1685" s="678"/>
      <c r="J1685" s="678"/>
      <c r="K1685" s="678"/>
      <c r="L1685" s="678"/>
      <c r="M1685" s="679"/>
    </row>
    <row r="1686" spans="1:13">
      <c r="A1686" s="677" t="s">
        <v>425</v>
      </c>
      <c r="B1686" s="678"/>
      <c r="C1686" s="678"/>
      <c r="D1686" s="678"/>
      <c r="E1686" s="680"/>
      <c r="F1686" s="681" t="s">
        <v>426</v>
      </c>
      <c r="G1686" s="678"/>
      <c r="H1686" s="678"/>
      <c r="I1686" s="678"/>
      <c r="J1686" s="680"/>
      <c r="K1686" s="681" t="s">
        <v>708</v>
      </c>
      <c r="L1686" s="678"/>
      <c r="M1686" s="679"/>
    </row>
    <row r="1687" spans="1:13">
      <c r="A1687" s="637" t="s">
        <v>401</v>
      </c>
      <c r="B1687" s="638"/>
      <c r="C1687" s="638"/>
      <c r="D1687" s="638"/>
      <c r="E1687" s="638"/>
      <c r="F1687" s="639"/>
      <c r="G1687" s="640"/>
      <c r="H1687" s="641"/>
      <c r="I1687" s="641"/>
      <c r="J1687" s="641"/>
      <c r="K1687" s="641"/>
      <c r="L1687" s="641"/>
      <c r="M1687" s="642"/>
    </row>
    <row r="1688" spans="1:13">
      <c r="A1688" s="356" t="s">
        <v>709</v>
      </c>
      <c r="B1688" s="640"/>
      <c r="C1688" s="641"/>
      <c r="D1688" s="641"/>
      <c r="E1688" s="641"/>
      <c r="F1688" s="641"/>
      <c r="G1688" s="641"/>
      <c r="H1688" s="641"/>
      <c r="I1688" s="641"/>
      <c r="J1688" s="641"/>
      <c r="K1688" s="641"/>
      <c r="L1688" s="641"/>
      <c r="M1688" s="642"/>
    </row>
    <row r="1689" spans="1:13">
      <c r="A1689" s="356" t="s">
        <v>436</v>
      </c>
      <c r="B1689" s="640"/>
      <c r="C1689" s="641"/>
      <c r="D1689" s="641"/>
      <c r="E1689" s="641"/>
      <c r="F1689" s="641"/>
      <c r="G1689" s="641"/>
      <c r="H1689" s="641"/>
      <c r="I1689" s="641"/>
      <c r="J1689" s="641"/>
      <c r="K1689" s="641"/>
      <c r="L1689" s="641"/>
      <c r="M1689" s="642"/>
    </row>
    <row r="1690" spans="1:13">
      <c r="A1690" s="643" t="s">
        <v>710</v>
      </c>
      <c r="B1690" s="644"/>
      <c r="C1690" s="645"/>
      <c r="D1690" s="652"/>
      <c r="E1690" s="653"/>
      <c r="F1690" s="653"/>
      <c r="G1690" s="653"/>
      <c r="H1690" s="653"/>
      <c r="I1690" s="654"/>
      <c r="J1690" s="661" t="s">
        <v>711</v>
      </c>
      <c r="K1690" s="644"/>
      <c r="L1690" s="644"/>
      <c r="M1690" s="662"/>
    </row>
    <row r="1691" spans="1:13">
      <c r="A1691" s="646"/>
      <c r="B1691" s="647"/>
      <c r="C1691" s="648"/>
      <c r="D1691" s="655"/>
      <c r="E1691" s="656"/>
      <c r="F1691" s="656"/>
      <c r="G1691" s="656"/>
      <c r="H1691" s="656"/>
      <c r="I1691" s="657"/>
      <c r="J1691" s="663"/>
      <c r="K1691" s="647"/>
      <c r="L1691" s="647"/>
      <c r="M1691" s="664"/>
    </row>
    <row r="1692" spans="1:13">
      <c r="A1692" s="646"/>
      <c r="B1692" s="647"/>
      <c r="C1692" s="648"/>
      <c r="D1692" s="655"/>
      <c r="E1692" s="656"/>
      <c r="F1692" s="656"/>
      <c r="G1692" s="656"/>
      <c r="H1692" s="656"/>
      <c r="I1692" s="657"/>
      <c r="J1692" s="663"/>
      <c r="K1692" s="647"/>
      <c r="L1692" s="647"/>
      <c r="M1692" s="664"/>
    </row>
    <row r="1693" spans="1:13">
      <c r="A1693" s="649"/>
      <c r="B1693" s="650"/>
      <c r="C1693" s="651"/>
      <c r="D1693" s="658"/>
      <c r="E1693" s="659"/>
      <c r="F1693" s="659"/>
      <c r="G1693" s="659"/>
      <c r="H1693" s="659"/>
      <c r="I1693" s="660"/>
      <c r="J1693" s="665"/>
      <c r="K1693" s="650"/>
      <c r="L1693" s="650"/>
      <c r="M1693" s="666"/>
    </row>
    <row r="1694" spans="1:13">
      <c r="A1694" s="671" t="s">
        <v>437</v>
      </c>
      <c r="B1694" s="672"/>
      <c r="C1694" s="672"/>
      <c r="D1694" s="672"/>
      <c r="E1694" s="672"/>
      <c r="F1694" s="672"/>
      <c r="G1694" s="673"/>
      <c r="H1694" s="674" t="s">
        <v>438</v>
      </c>
      <c r="I1694" s="672"/>
      <c r="J1694" s="672"/>
      <c r="K1694" s="672"/>
      <c r="L1694" s="672"/>
      <c r="M1694" s="675"/>
    </row>
    <row r="1695" spans="1:13">
      <c r="A1695" s="341" t="s">
        <v>439</v>
      </c>
      <c r="B1695" s="674" t="s">
        <v>254</v>
      </c>
      <c r="C1695" s="673"/>
      <c r="D1695" s="193" t="s">
        <v>439</v>
      </c>
      <c r="E1695" s="338"/>
      <c r="F1695" s="674" t="s">
        <v>254</v>
      </c>
      <c r="G1695" s="673"/>
      <c r="H1695" s="195"/>
      <c r="I1695" s="195"/>
      <c r="J1695" s="196" t="s">
        <v>440</v>
      </c>
      <c r="K1695" s="195"/>
      <c r="L1695" s="196" t="s">
        <v>254</v>
      </c>
      <c r="M1695" s="197"/>
    </row>
    <row r="1696" spans="1:13">
      <c r="A1696" s="198" t="s">
        <v>441</v>
      </c>
      <c r="B1696" s="669" t="s">
        <v>442</v>
      </c>
      <c r="C1696" s="670"/>
      <c r="D1696" s="669" t="s">
        <v>443</v>
      </c>
      <c r="E1696" s="670"/>
      <c r="F1696" s="669" t="s">
        <v>444</v>
      </c>
      <c r="G1696" s="670"/>
      <c r="H1696" s="195"/>
      <c r="I1696" s="195"/>
      <c r="J1696" s="669">
        <v>3</v>
      </c>
      <c r="K1696" s="670"/>
      <c r="L1696" s="338" t="s">
        <v>433</v>
      </c>
      <c r="M1696" s="197"/>
    </row>
    <row r="1697" spans="1:13">
      <c r="A1697" s="198" t="s">
        <v>445</v>
      </c>
      <c r="B1697" s="669" t="s">
        <v>446</v>
      </c>
      <c r="C1697" s="670"/>
      <c r="D1697" s="669" t="s">
        <v>447</v>
      </c>
      <c r="E1697" s="670"/>
      <c r="F1697" s="669" t="s">
        <v>448</v>
      </c>
      <c r="G1697" s="670"/>
      <c r="H1697" s="195"/>
      <c r="I1697" s="195"/>
      <c r="J1697" s="669">
        <v>2</v>
      </c>
      <c r="K1697" s="670"/>
      <c r="L1697" s="338" t="s">
        <v>428</v>
      </c>
      <c r="M1697" s="197"/>
    </row>
    <row r="1698" spans="1:13">
      <c r="A1698" s="198" t="s">
        <v>449</v>
      </c>
      <c r="B1698" s="669" t="s">
        <v>450</v>
      </c>
      <c r="C1698" s="670"/>
      <c r="D1698" s="669" t="s">
        <v>451</v>
      </c>
      <c r="E1698" s="670"/>
      <c r="F1698" s="669" t="s">
        <v>452</v>
      </c>
      <c r="G1698" s="670"/>
      <c r="H1698" s="195"/>
      <c r="I1698" s="195"/>
      <c r="J1698" s="669">
        <v>1</v>
      </c>
      <c r="K1698" s="670"/>
      <c r="L1698" s="338" t="s">
        <v>453</v>
      </c>
      <c r="M1698" s="197"/>
    </row>
    <row r="1699" spans="1:13" ht="15.75" thickBot="1">
      <c r="A1699" s="199" t="s">
        <v>454</v>
      </c>
      <c r="B1699" s="667" t="s">
        <v>455</v>
      </c>
      <c r="C1699" s="668"/>
      <c r="D1699" s="667" t="s">
        <v>456</v>
      </c>
      <c r="E1699" s="668"/>
      <c r="F1699" s="667" t="s">
        <v>457</v>
      </c>
      <c r="G1699" s="668"/>
      <c r="H1699" s="200"/>
      <c r="I1699" s="200"/>
      <c r="J1699" s="200"/>
      <c r="K1699" s="200"/>
      <c r="L1699" s="200"/>
      <c r="M1699" s="201"/>
    </row>
    <row r="1700" spans="1:13" ht="15.75" thickBot="1"/>
    <row r="1701" spans="1:13" ht="15.75">
      <c r="A1701" s="176"/>
      <c r="B1701" s="703" t="s">
        <v>669</v>
      </c>
      <c r="C1701" s="703"/>
      <c r="D1701" s="703"/>
      <c r="E1701" s="703"/>
      <c r="F1701" s="703"/>
      <c r="G1701" s="703"/>
      <c r="H1701" s="703"/>
      <c r="I1701" s="704"/>
      <c r="J1701" s="705" t="s">
        <v>670</v>
      </c>
      <c r="K1701" s="703"/>
      <c r="L1701" s="703"/>
      <c r="M1701" s="706"/>
    </row>
    <row r="1702" spans="1:13" ht="21">
      <c r="A1702" s="699" t="s">
        <v>671</v>
      </c>
      <c r="B1702" s="700"/>
      <c r="C1702" s="700"/>
      <c r="D1702" s="700"/>
      <c r="E1702" s="700"/>
      <c r="F1702" s="700"/>
      <c r="G1702" s="700"/>
      <c r="H1702" s="700"/>
      <c r="I1702" s="700"/>
      <c r="J1702" s="700"/>
      <c r="K1702" s="700"/>
      <c r="L1702" s="700"/>
      <c r="M1702" s="701"/>
    </row>
    <row r="1703" spans="1:13" ht="21">
      <c r="A1703" s="177"/>
      <c r="B1703" s="678" t="s">
        <v>672</v>
      </c>
      <c r="C1703" s="678"/>
      <c r="D1703" s="678"/>
      <c r="E1703" s="680"/>
      <c r="F1703" s="178" t="s">
        <v>673</v>
      </c>
      <c r="G1703" s="178"/>
      <c r="H1703" s="681" t="s">
        <v>674</v>
      </c>
      <c r="I1703" s="678"/>
      <c r="J1703" s="680"/>
      <c r="K1703" s="179" t="s">
        <v>675</v>
      </c>
      <c r="L1703" s="357"/>
      <c r="M1703" s="180"/>
    </row>
    <row r="1704" spans="1:13">
      <c r="A1704" s="677" t="s">
        <v>785</v>
      </c>
      <c r="B1704" s="678"/>
      <c r="C1704" s="678"/>
      <c r="D1704" s="678"/>
      <c r="E1704" s="678"/>
      <c r="F1704" s="678"/>
      <c r="G1704" s="678"/>
      <c r="H1704" s="678"/>
      <c r="I1704" s="678"/>
      <c r="J1704" s="678"/>
      <c r="K1704" s="678"/>
      <c r="L1704" s="678"/>
      <c r="M1704" s="679"/>
    </row>
    <row r="1705" spans="1:13">
      <c r="A1705" s="637" t="s">
        <v>677</v>
      </c>
      <c r="B1705" s="638"/>
      <c r="C1705" s="638"/>
      <c r="D1705" s="638"/>
      <c r="E1705" s="638"/>
      <c r="F1705" s="638"/>
      <c r="G1705" s="638"/>
      <c r="H1705" s="638"/>
      <c r="I1705" s="638"/>
      <c r="J1705" s="638"/>
      <c r="K1705" s="638"/>
      <c r="L1705" s="638"/>
      <c r="M1705" s="702"/>
    </row>
    <row r="1706" spans="1:13">
      <c r="A1706" s="682" t="s">
        <v>678</v>
      </c>
      <c r="B1706" s="684"/>
      <c r="C1706" s="697" t="s">
        <v>203</v>
      </c>
      <c r="D1706" s="690"/>
      <c r="E1706" s="690"/>
      <c r="F1706" s="690"/>
      <c r="G1706" s="698"/>
      <c r="H1706" s="345" t="s">
        <v>679</v>
      </c>
      <c r="I1706" s="181"/>
      <c r="J1706" s="697">
        <v>35</v>
      </c>
      <c r="K1706" s="690"/>
      <c r="L1706" s="690"/>
      <c r="M1706" s="691"/>
    </row>
    <row r="1707" spans="1:13">
      <c r="A1707" s="682" t="s">
        <v>680</v>
      </c>
      <c r="B1707" s="684"/>
      <c r="C1707" s="710" t="s">
        <v>242</v>
      </c>
      <c r="D1707" s="711"/>
      <c r="E1707" s="711"/>
      <c r="F1707" s="711"/>
      <c r="G1707" s="712"/>
      <c r="H1707" s="345" t="s">
        <v>681</v>
      </c>
      <c r="I1707" s="181"/>
      <c r="J1707" s="697">
        <v>1277</v>
      </c>
      <c r="K1707" s="690"/>
      <c r="L1707" s="690"/>
      <c r="M1707" s="691"/>
    </row>
    <row r="1708" spans="1:13">
      <c r="A1708" s="682" t="s">
        <v>682</v>
      </c>
      <c r="B1708" s="684"/>
      <c r="C1708" s="694">
        <v>41742</v>
      </c>
      <c r="D1708" s="695"/>
      <c r="E1708" s="695"/>
      <c r="F1708" s="695"/>
      <c r="G1708" s="696"/>
      <c r="H1708" s="345" t="s">
        <v>683</v>
      </c>
      <c r="I1708" s="181"/>
      <c r="J1708" s="697">
        <v>1277</v>
      </c>
      <c r="K1708" s="690"/>
      <c r="L1708" s="690"/>
      <c r="M1708" s="691"/>
    </row>
    <row r="1709" spans="1:13">
      <c r="A1709" s="682" t="s">
        <v>684</v>
      </c>
      <c r="B1709" s="684"/>
      <c r="C1709" s="697" t="s">
        <v>205</v>
      </c>
      <c r="D1709" s="690"/>
      <c r="E1709" s="690"/>
      <c r="F1709" s="690"/>
      <c r="G1709" s="691"/>
      <c r="H1709" s="637" t="s">
        <v>412</v>
      </c>
      <c r="I1709" s="639"/>
      <c r="J1709" s="697" t="s">
        <v>207</v>
      </c>
      <c r="K1709" s="690"/>
      <c r="L1709" s="690"/>
      <c r="M1709" s="691"/>
    </row>
    <row r="1710" spans="1:13">
      <c r="A1710" s="677" t="s">
        <v>685</v>
      </c>
      <c r="B1710" s="678"/>
      <c r="C1710" s="678"/>
      <c r="D1710" s="678"/>
      <c r="E1710" s="678"/>
      <c r="F1710" s="678"/>
      <c r="G1710" s="678"/>
      <c r="H1710" s="678"/>
      <c r="I1710" s="678"/>
      <c r="J1710" s="678"/>
      <c r="K1710" s="678"/>
      <c r="L1710" s="678"/>
      <c r="M1710" s="679"/>
    </row>
    <row r="1711" spans="1:13">
      <c r="A1711" s="692" t="s">
        <v>686</v>
      </c>
      <c r="B1711" s="681" t="s">
        <v>687</v>
      </c>
      <c r="C1711" s="678"/>
      <c r="D1711" s="678"/>
      <c r="E1711" s="678"/>
      <c r="F1711" s="678"/>
      <c r="G1711" s="680"/>
      <c r="H1711" s="681" t="s">
        <v>688</v>
      </c>
      <c r="I1711" s="678"/>
      <c r="J1711" s="678"/>
      <c r="K1711" s="678"/>
      <c r="L1711" s="678"/>
      <c r="M1711" s="679"/>
    </row>
    <row r="1712" spans="1:13" ht="30">
      <c r="A1712" s="693"/>
      <c r="B1712" s="105" t="s">
        <v>689</v>
      </c>
      <c r="C1712" s="105" t="s">
        <v>690</v>
      </c>
      <c r="D1712" s="105" t="s">
        <v>691</v>
      </c>
      <c r="E1712" s="105" t="s">
        <v>692</v>
      </c>
      <c r="F1712" s="105">
        <v>100</v>
      </c>
      <c r="G1712" s="104" t="s">
        <v>232</v>
      </c>
      <c r="H1712" s="105" t="s">
        <v>693</v>
      </c>
      <c r="I1712" s="105" t="s">
        <v>690</v>
      </c>
      <c r="J1712" s="105" t="s">
        <v>691</v>
      </c>
      <c r="K1712" s="105" t="s">
        <v>694</v>
      </c>
      <c r="L1712" s="105">
        <v>100</v>
      </c>
      <c r="M1712" s="182" t="s">
        <v>232</v>
      </c>
    </row>
    <row r="1713" spans="1:13" ht="15.75">
      <c r="A1713" s="356" t="s">
        <v>256</v>
      </c>
      <c r="B1713" s="91">
        <v>9.75</v>
      </c>
      <c r="C1713" s="260">
        <v>5</v>
      </c>
      <c r="D1713" s="260">
        <v>5</v>
      </c>
      <c r="E1713" s="259">
        <v>72.5</v>
      </c>
      <c r="F1713" s="261">
        <f t="shared" ref="F1713" si="196">SUM(A1713:E1713)</f>
        <v>92.25</v>
      </c>
      <c r="G1713" s="261" t="str">
        <f t="shared" ref="G1713:G1717" si="197">IF(F1713&gt;=91,"A1",IF(F1713&gt;=81,"A2",IF(F1713&gt;=71,"B1",IF(F1713&gt;=61,"B2",IF(F1713&gt;=51,"C1",IF(F1713&gt;=41,"C2",IF(F1713&gt;=33,"D","E")))))))</f>
        <v>A1</v>
      </c>
      <c r="H1713" s="260">
        <v>9.25</v>
      </c>
      <c r="I1713" s="336">
        <v>5</v>
      </c>
      <c r="J1713" s="336">
        <v>5</v>
      </c>
      <c r="K1713" s="336">
        <v>75</v>
      </c>
      <c r="L1713" s="270">
        <f t="shared" ref="L1713" si="198">SUM(H1713:K1713)</f>
        <v>94.25</v>
      </c>
      <c r="M1713" s="271" t="str">
        <f t="shared" ref="M1713:M1717" si="199">IF(L1713&gt;=91,"A1",IF(L1713&gt;=81,"A2",IF(L1713&gt;=71,"B1",IF(L1713&gt;=61,"B2",IF(L1713&gt;=51,"C1",IF(L1713&gt;=41,"C2",IF(L1713&gt;=33,"D","E")))))))</f>
        <v>A1</v>
      </c>
    </row>
    <row r="1714" spans="1:13" ht="15.75">
      <c r="A1714" s="356" t="s">
        <v>258</v>
      </c>
      <c r="B1714" s="14">
        <v>8.75</v>
      </c>
      <c r="C1714" s="260">
        <v>5</v>
      </c>
      <c r="D1714" s="260">
        <v>5</v>
      </c>
      <c r="E1714" s="260">
        <v>74.5</v>
      </c>
      <c r="F1714" s="262">
        <v>93.25</v>
      </c>
      <c r="G1714" s="260" t="str">
        <f t="shared" si="197"/>
        <v>A1</v>
      </c>
      <c r="H1714" s="336">
        <v>9</v>
      </c>
      <c r="I1714" s="336">
        <v>5</v>
      </c>
      <c r="J1714" s="336">
        <v>5</v>
      </c>
      <c r="K1714" s="336">
        <v>75.5</v>
      </c>
      <c r="L1714" s="336">
        <f t="shared" ref="L1714:L1717" si="200">SUM(H1714:K1714)</f>
        <v>94.5</v>
      </c>
      <c r="M1714" s="265" t="str">
        <f t="shared" si="199"/>
        <v>A1</v>
      </c>
    </row>
    <row r="1715" spans="1:13" ht="15.75">
      <c r="A1715" s="356" t="s">
        <v>695</v>
      </c>
      <c r="B1715" s="260">
        <v>9</v>
      </c>
      <c r="C1715" s="260">
        <v>5</v>
      </c>
      <c r="D1715" s="260">
        <v>5</v>
      </c>
      <c r="E1715" s="260">
        <v>70.5</v>
      </c>
      <c r="F1715" s="6">
        <v>89.5</v>
      </c>
      <c r="G1715" s="6" t="str">
        <f t="shared" si="197"/>
        <v>A2</v>
      </c>
      <c r="H1715" s="260">
        <v>9</v>
      </c>
      <c r="I1715" s="336">
        <v>5</v>
      </c>
      <c r="J1715" s="336">
        <v>5</v>
      </c>
      <c r="K1715" s="336">
        <v>70</v>
      </c>
      <c r="L1715" s="336">
        <f t="shared" si="200"/>
        <v>89</v>
      </c>
      <c r="M1715" s="336" t="str">
        <f t="shared" si="199"/>
        <v>A2</v>
      </c>
    </row>
    <row r="1716" spans="1:13" ht="15.75">
      <c r="A1716" s="356" t="s">
        <v>260</v>
      </c>
      <c r="B1716" s="260">
        <v>9.75</v>
      </c>
      <c r="C1716" s="260">
        <v>5</v>
      </c>
      <c r="D1716" s="260">
        <v>5</v>
      </c>
      <c r="E1716" s="260">
        <v>77.5</v>
      </c>
      <c r="F1716" s="6">
        <v>97.25</v>
      </c>
      <c r="G1716" s="6" t="str">
        <f t="shared" si="197"/>
        <v>A1</v>
      </c>
      <c r="H1716" s="336">
        <v>8.5</v>
      </c>
      <c r="I1716" s="336">
        <v>5</v>
      </c>
      <c r="J1716" s="336">
        <v>5</v>
      </c>
      <c r="K1716" s="336">
        <v>79.5</v>
      </c>
      <c r="L1716" s="336">
        <f t="shared" si="200"/>
        <v>98</v>
      </c>
      <c r="M1716" s="265" t="str">
        <f t="shared" si="199"/>
        <v>A1</v>
      </c>
    </row>
    <row r="1717" spans="1:13" ht="15.75">
      <c r="A1717" s="356" t="s">
        <v>416</v>
      </c>
      <c r="B1717" s="260">
        <v>9.5</v>
      </c>
      <c r="C1717" s="260">
        <v>5</v>
      </c>
      <c r="D1717" s="260">
        <v>5</v>
      </c>
      <c r="E1717" s="260">
        <v>77</v>
      </c>
      <c r="F1717" s="6">
        <v>96.5</v>
      </c>
      <c r="G1717" s="6" t="str">
        <f t="shared" si="197"/>
        <v>A1</v>
      </c>
      <c r="H1717" s="336">
        <v>9.5</v>
      </c>
      <c r="I1717" s="336">
        <v>5</v>
      </c>
      <c r="J1717" s="336">
        <v>5</v>
      </c>
      <c r="K1717" s="336">
        <v>78.5</v>
      </c>
      <c r="L1717" s="266">
        <f t="shared" si="200"/>
        <v>98</v>
      </c>
      <c r="M1717" s="336" t="str">
        <f t="shared" si="199"/>
        <v>A1</v>
      </c>
    </row>
    <row r="1718" spans="1:13" ht="15.75">
      <c r="A1718" s="356" t="s">
        <v>755</v>
      </c>
      <c r="B1718" s="337"/>
      <c r="C1718" s="337"/>
      <c r="D1718" s="337"/>
      <c r="E1718" s="173">
        <v>48</v>
      </c>
      <c r="F1718" s="18"/>
      <c r="G1718" s="337"/>
      <c r="H1718" s="337"/>
      <c r="I1718" s="337"/>
      <c r="J1718" s="337"/>
      <c r="K1718" s="337">
        <v>48</v>
      </c>
      <c r="L1718" s="337"/>
      <c r="M1718" s="346"/>
    </row>
    <row r="1719" spans="1:13">
      <c r="A1719" s="356" t="s">
        <v>756</v>
      </c>
      <c r="B1719" s="337"/>
      <c r="C1719" s="337"/>
      <c r="D1719" s="337"/>
      <c r="E1719" s="29">
        <v>45.5</v>
      </c>
      <c r="F1719" s="337"/>
      <c r="G1719" s="337"/>
      <c r="H1719" s="337"/>
      <c r="I1719" s="337"/>
      <c r="J1719" s="337"/>
      <c r="K1719" s="29">
        <v>48.5</v>
      </c>
      <c r="L1719" s="337"/>
      <c r="M1719" s="346"/>
    </row>
    <row r="1720" spans="1:13">
      <c r="A1720" s="356" t="s">
        <v>777</v>
      </c>
      <c r="B1720" s="337"/>
      <c r="C1720" s="337"/>
      <c r="D1720" s="337"/>
      <c r="E1720" s="337">
        <v>46</v>
      </c>
      <c r="F1720" s="337"/>
      <c r="G1720" s="337"/>
      <c r="H1720" s="337"/>
      <c r="I1720" s="337"/>
      <c r="J1720" s="337"/>
      <c r="K1720" s="337">
        <v>45</v>
      </c>
      <c r="L1720" s="337"/>
      <c r="M1720" s="346"/>
    </row>
    <row r="1721" spans="1:13" ht="26.25">
      <c r="A1721" s="357" t="s">
        <v>697</v>
      </c>
      <c r="B1721" s="357"/>
      <c r="C1721" s="358" t="s">
        <v>698</v>
      </c>
      <c r="D1721" s="186">
        <f>(F1713+F1714+F1715+F1716+F1717)</f>
        <v>468.75</v>
      </c>
      <c r="E1721" s="186"/>
      <c r="F1721" s="358" t="s">
        <v>699</v>
      </c>
      <c r="G1721" s="186">
        <f>(D1721/500)*100</f>
        <v>93.75</v>
      </c>
      <c r="H1721" s="186"/>
      <c r="I1721" s="187"/>
      <c r="J1721" s="685" t="s">
        <v>700</v>
      </c>
      <c r="K1721" s="686"/>
      <c r="L1721" s="640" t="str">
        <f>IF(G1721&gt;=91,"A1",IF(G1721&gt;=81,"A2",IF(G1721&gt;=71,"B1",IF(G1721&gt;=61,"B2",IF(G1721&gt;=51,"C1",IF(G1721&gt;=41,"C2",IF(G1721&gt;=33,"D","E")))))))</f>
        <v>A1</v>
      </c>
      <c r="M1721" s="676" t="str">
        <f t="shared" ref="M1721:M1723" si="201">IF(K1721&gt;=91,"A1",IF(K1721&gt;=81,"A2",IF(K1721&gt;=71,"B1",IF(K1721&gt;=61,"B2",IF(K1721&gt;=51,"C1",IF(K1721&gt;=41,"C2",IF(K1721&gt;=33,"D","E")))))))</f>
        <v>E</v>
      </c>
    </row>
    <row r="1722" spans="1:13" ht="26.25">
      <c r="A1722" s="188"/>
      <c r="B1722" s="357"/>
      <c r="C1722" s="358" t="s">
        <v>702</v>
      </c>
      <c r="D1722" s="186">
        <f>(L1713+L1714+L1715+L1716+L1717)</f>
        <v>473.75</v>
      </c>
      <c r="E1722" s="186"/>
      <c r="F1722" s="358" t="s">
        <v>703</v>
      </c>
      <c r="G1722" s="189">
        <f>D1722/500*100</f>
        <v>94.75</v>
      </c>
      <c r="H1722" s="189"/>
      <c r="I1722" s="190"/>
      <c r="J1722" s="685" t="s">
        <v>704</v>
      </c>
      <c r="K1722" s="686"/>
      <c r="L1722" s="640" t="str">
        <f>IF(G1722&gt;=91,"A1",IF(G1722&gt;=81,"A2",IF(G1722&gt;=71,"B1",IF(G1722&gt;=61,"B2",IF(G1722&gt;=51,"C1",IF(G1722&gt;=41,"C2",IF(G1722&gt;=33,"D","E")))))))</f>
        <v>A1</v>
      </c>
      <c r="M1722" s="676" t="str">
        <f t="shared" si="201"/>
        <v>E</v>
      </c>
    </row>
    <row r="1723" spans="1:13">
      <c r="A1723" s="359" t="s">
        <v>705</v>
      </c>
      <c r="B1723" s="359"/>
      <c r="C1723" s="359">
        <f>(D1721+D1722)</f>
        <v>942.5</v>
      </c>
      <c r="D1723" s="687"/>
      <c r="E1723" s="688"/>
      <c r="F1723" s="359" t="s">
        <v>706</v>
      </c>
      <c r="G1723" s="359"/>
      <c r="H1723" s="359"/>
      <c r="I1723" s="359">
        <f>(C1723/1000)*100</f>
        <v>94.25</v>
      </c>
      <c r="J1723" s="359" t="s">
        <v>707</v>
      </c>
      <c r="K1723" s="359"/>
      <c r="L1723" s="687" t="str">
        <f>IF(I1723&gt;=91,"A1",IF(I1723&gt;=81,"A2",IF(I1723&gt;=71,"B1",IF(I1723&gt;=61,"B2",IF(I1723&gt;=51,"C1",IF(I1723&gt;=41,"C2",IF(I1723&gt;=33,"D","E")))))))</f>
        <v>A1</v>
      </c>
      <c r="M1723" s="688" t="str">
        <f t="shared" si="201"/>
        <v>E</v>
      </c>
    </row>
    <row r="1724" spans="1:13">
      <c r="A1724" s="689" t="s">
        <v>423</v>
      </c>
      <c r="B1724" s="690"/>
      <c r="C1724" s="690"/>
      <c r="D1724" s="690"/>
      <c r="E1724" s="690"/>
      <c r="F1724" s="690"/>
      <c r="G1724" s="690"/>
      <c r="H1724" s="690"/>
      <c r="I1724" s="690"/>
      <c r="J1724" s="690"/>
      <c r="K1724" s="690"/>
      <c r="L1724" s="690"/>
      <c r="M1724" s="691"/>
    </row>
    <row r="1725" spans="1:13">
      <c r="A1725" s="677" t="s">
        <v>424</v>
      </c>
      <c r="B1725" s="678"/>
      <c r="C1725" s="678"/>
      <c r="D1725" s="678"/>
      <c r="E1725" s="678"/>
      <c r="F1725" s="678"/>
      <c r="G1725" s="678"/>
      <c r="H1725" s="678"/>
      <c r="I1725" s="678"/>
      <c r="J1725" s="678"/>
      <c r="K1725" s="678"/>
      <c r="L1725" s="678"/>
      <c r="M1725" s="679"/>
    </row>
    <row r="1726" spans="1:13">
      <c r="A1726" s="677" t="s">
        <v>425</v>
      </c>
      <c r="B1726" s="678"/>
      <c r="C1726" s="678"/>
      <c r="D1726" s="678"/>
      <c r="E1726" s="680"/>
      <c r="F1726" s="681" t="s">
        <v>426</v>
      </c>
      <c r="G1726" s="678"/>
      <c r="H1726" s="678"/>
      <c r="I1726" s="678"/>
      <c r="J1726" s="680"/>
      <c r="K1726" s="681" t="s">
        <v>708</v>
      </c>
      <c r="L1726" s="678"/>
      <c r="M1726" s="679"/>
    </row>
    <row r="1727" spans="1:13">
      <c r="A1727" s="637" t="s">
        <v>761</v>
      </c>
      <c r="B1727" s="638"/>
      <c r="C1727" s="638"/>
      <c r="D1727" s="638"/>
      <c r="E1727" s="639"/>
      <c r="F1727" s="640" t="s">
        <v>433</v>
      </c>
      <c r="G1727" s="641"/>
      <c r="H1727" s="641"/>
      <c r="I1727" s="641"/>
      <c r="J1727" s="676"/>
      <c r="K1727" s="640" t="s">
        <v>433</v>
      </c>
      <c r="L1727" s="641"/>
      <c r="M1727" s="642"/>
    </row>
    <row r="1728" spans="1:13">
      <c r="A1728" s="677" t="s">
        <v>429</v>
      </c>
      <c r="B1728" s="678"/>
      <c r="C1728" s="678"/>
      <c r="D1728" s="678"/>
      <c r="E1728" s="678"/>
      <c r="F1728" s="678"/>
      <c r="G1728" s="678"/>
      <c r="H1728" s="678"/>
      <c r="I1728" s="678"/>
      <c r="J1728" s="678"/>
      <c r="K1728" s="678"/>
      <c r="L1728" s="678"/>
      <c r="M1728" s="679"/>
    </row>
    <row r="1729" spans="1:13">
      <c r="A1729" s="677" t="s">
        <v>425</v>
      </c>
      <c r="B1729" s="678"/>
      <c r="C1729" s="678"/>
      <c r="D1729" s="678"/>
      <c r="E1729" s="680"/>
      <c r="F1729" s="681" t="s">
        <v>426</v>
      </c>
      <c r="G1729" s="678"/>
      <c r="H1729" s="678"/>
      <c r="I1729" s="678"/>
      <c r="J1729" s="680"/>
      <c r="K1729" s="681" t="s">
        <v>708</v>
      </c>
      <c r="L1729" s="678"/>
      <c r="M1729" s="679"/>
    </row>
    <row r="1730" spans="1:13">
      <c r="A1730" s="682" t="s">
        <v>430</v>
      </c>
      <c r="B1730" s="683"/>
      <c r="C1730" s="683"/>
      <c r="D1730" s="683"/>
      <c r="E1730" s="684"/>
      <c r="F1730" s="681" t="s">
        <v>428</v>
      </c>
      <c r="G1730" s="678"/>
      <c r="H1730" s="678"/>
      <c r="I1730" s="678"/>
      <c r="J1730" s="680"/>
      <c r="K1730" s="681" t="s">
        <v>433</v>
      </c>
      <c r="L1730" s="678"/>
      <c r="M1730" s="679"/>
    </row>
    <row r="1731" spans="1:13">
      <c r="A1731" s="682" t="s">
        <v>431</v>
      </c>
      <c r="B1731" s="683"/>
      <c r="C1731" s="683"/>
      <c r="D1731" s="683"/>
      <c r="E1731" s="684"/>
      <c r="F1731" s="707" t="s">
        <v>428</v>
      </c>
      <c r="G1731" s="708"/>
      <c r="H1731" s="708"/>
      <c r="I1731" s="708"/>
      <c r="J1731" s="709"/>
      <c r="K1731" s="640" t="s">
        <v>433</v>
      </c>
      <c r="L1731" s="641"/>
      <c r="M1731" s="642"/>
    </row>
    <row r="1732" spans="1:13">
      <c r="A1732" s="637" t="s">
        <v>432</v>
      </c>
      <c r="B1732" s="638"/>
      <c r="C1732" s="638"/>
      <c r="D1732" s="638"/>
      <c r="E1732" s="639"/>
      <c r="F1732" s="707" t="s">
        <v>428</v>
      </c>
      <c r="G1732" s="708"/>
      <c r="H1732" s="708"/>
      <c r="I1732" s="708"/>
      <c r="J1732" s="709"/>
      <c r="K1732" s="640" t="s">
        <v>433</v>
      </c>
      <c r="L1732" s="641"/>
      <c r="M1732" s="642"/>
    </row>
    <row r="1733" spans="1:13">
      <c r="A1733" s="637" t="s">
        <v>434</v>
      </c>
      <c r="B1733" s="638"/>
      <c r="C1733" s="638"/>
      <c r="D1733" s="638"/>
      <c r="E1733" s="639"/>
      <c r="F1733" s="707" t="s">
        <v>428</v>
      </c>
      <c r="G1733" s="708"/>
      <c r="H1733" s="708"/>
      <c r="I1733" s="708"/>
      <c r="J1733" s="709"/>
      <c r="K1733" s="640" t="s">
        <v>746</v>
      </c>
      <c r="L1733" s="641"/>
      <c r="M1733" s="642"/>
    </row>
    <row r="1734" spans="1:13">
      <c r="A1734" s="677" t="s">
        <v>435</v>
      </c>
      <c r="B1734" s="678"/>
      <c r="C1734" s="678"/>
      <c r="D1734" s="678"/>
      <c r="E1734" s="678"/>
      <c r="F1734" s="678"/>
      <c r="G1734" s="678"/>
      <c r="H1734" s="678"/>
      <c r="I1734" s="678"/>
      <c r="J1734" s="678"/>
      <c r="K1734" s="678"/>
      <c r="L1734" s="678"/>
      <c r="M1734" s="679"/>
    </row>
    <row r="1735" spans="1:13">
      <c r="A1735" s="677" t="s">
        <v>425</v>
      </c>
      <c r="B1735" s="678"/>
      <c r="C1735" s="678"/>
      <c r="D1735" s="678"/>
      <c r="E1735" s="680"/>
      <c r="F1735" s="681" t="s">
        <v>426</v>
      </c>
      <c r="G1735" s="678"/>
      <c r="H1735" s="678"/>
      <c r="I1735" s="678"/>
      <c r="J1735" s="680"/>
      <c r="K1735" s="681" t="s">
        <v>708</v>
      </c>
      <c r="L1735" s="678"/>
      <c r="M1735" s="679"/>
    </row>
    <row r="1736" spans="1:13">
      <c r="A1736" s="637" t="s">
        <v>401</v>
      </c>
      <c r="B1736" s="638"/>
      <c r="C1736" s="638"/>
      <c r="D1736" s="638"/>
      <c r="E1736" s="638"/>
      <c r="F1736" s="639"/>
      <c r="G1736" s="640"/>
      <c r="H1736" s="641"/>
      <c r="I1736" s="641"/>
      <c r="J1736" s="641"/>
      <c r="K1736" s="641"/>
      <c r="L1736" s="641"/>
      <c r="M1736" s="642"/>
    </row>
    <row r="1737" spans="1:13">
      <c r="A1737" s="356" t="s">
        <v>709</v>
      </c>
      <c r="B1737" s="640"/>
      <c r="C1737" s="641"/>
      <c r="D1737" s="641"/>
      <c r="E1737" s="641"/>
      <c r="F1737" s="641"/>
      <c r="G1737" s="641"/>
      <c r="H1737" s="641"/>
      <c r="I1737" s="641"/>
      <c r="J1737" s="641"/>
      <c r="K1737" s="641"/>
      <c r="L1737" s="641"/>
      <c r="M1737" s="642"/>
    </row>
    <row r="1738" spans="1:13">
      <c r="A1738" s="356" t="s">
        <v>436</v>
      </c>
      <c r="B1738" s="640"/>
      <c r="C1738" s="641"/>
      <c r="D1738" s="641"/>
      <c r="E1738" s="641"/>
      <c r="F1738" s="641"/>
      <c r="G1738" s="641"/>
      <c r="H1738" s="641"/>
      <c r="I1738" s="641"/>
      <c r="J1738" s="641"/>
      <c r="K1738" s="641"/>
      <c r="L1738" s="641"/>
      <c r="M1738" s="642"/>
    </row>
    <row r="1739" spans="1:13">
      <c r="A1739" s="643" t="s">
        <v>710</v>
      </c>
      <c r="B1739" s="644"/>
      <c r="C1739" s="645"/>
      <c r="D1739" s="652"/>
      <c r="E1739" s="653"/>
      <c r="F1739" s="653"/>
      <c r="G1739" s="653"/>
      <c r="H1739" s="653"/>
      <c r="I1739" s="654"/>
      <c r="J1739" s="661" t="s">
        <v>711</v>
      </c>
      <c r="K1739" s="644"/>
      <c r="L1739" s="644"/>
      <c r="M1739" s="662"/>
    </row>
    <row r="1740" spans="1:13">
      <c r="A1740" s="646"/>
      <c r="B1740" s="647"/>
      <c r="C1740" s="648"/>
      <c r="D1740" s="655"/>
      <c r="E1740" s="656"/>
      <c r="F1740" s="656"/>
      <c r="G1740" s="656"/>
      <c r="H1740" s="656"/>
      <c r="I1740" s="657"/>
      <c r="J1740" s="663"/>
      <c r="K1740" s="647"/>
      <c r="L1740" s="647"/>
      <c r="M1740" s="664"/>
    </row>
    <row r="1741" spans="1:13">
      <c r="A1741" s="646"/>
      <c r="B1741" s="647"/>
      <c r="C1741" s="648"/>
      <c r="D1741" s="655"/>
      <c r="E1741" s="656"/>
      <c r="F1741" s="656"/>
      <c r="G1741" s="656"/>
      <c r="H1741" s="656"/>
      <c r="I1741" s="657"/>
      <c r="J1741" s="663"/>
      <c r="K1741" s="647"/>
      <c r="L1741" s="647"/>
      <c r="M1741" s="664"/>
    </row>
    <row r="1742" spans="1:13">
      <c r="A1742" s="649"/>
      <c r="B1742" s="650"/>
      <c r="C1742" s="651"/>
      <c r="D1742" s="658"/>
      <c r="E1742" s="659"/>
      <c r="F1742" s="659"/>
      <c r="G1742" s="659"/>
      <c r="H1742" s="659"/>
      <c r="I1742" s="660"/>
      <c r="J1742" s="665"/>
      <c r="K1742" s="650"/>
      <c r="L1742" s="650"/>
      <c r="M1742" s="666"/>
    </row>
    <row r="1743" spans="1:13">
      <c r="A1743" s="671" t="s">
        <v>437</v>
      </c>
      <c r="B1743" s="672"/>
      <c r="C1743" s="672"/>
      <c r="D1743" s="672"/>
      <c r="E1743" s="672"/>
      <c r="F1743" s="672"/>
      <c r="G1743" s="673"/>
      <c r="H1743" s="674" t="s">
        <v>438</v>
      </c>
      <c r="I1743" s="672"/>
      <c r="J1743" s="672"/>
      <c r="K1743" s="672"/>
      <c r="L1743" s="672"/>
      <c r="M1743" s="675"/>
    </row>
    <row r="1744" spans="1:13">
      <c r="A1744" s="341" t="s">
        <v>439</v>
      </c>
      <c r="B1744" s="674" t="s">
        <v>254</v>
      </c>
      <c r="C1744" s="673"/>
      <c r="D1744" s="193" t="s">
        <v>439</v>
      </c>
      <c r="E1744" s="338"/>
      <c r="F1744" s="674" t="s">
        <v>254</v>
      </c>
      <c r="G1744" s="673"/>
      <c r="H1744" s="195"/>
      <c r="I1744" s="195"/>
      <c r="J1744" s="196" t="s">
        <v>440</v>
      </c>
      <c r="K1744" s="195"/>
      <c r="L1744" s="196" t="s">
        <v>254</v>
      </c>
      <c r="M1744" s="197"/>
    </row>
    <row r="1745" spans="1:13">
      <c r="A1745" s="198" t="s">
        <v>441</v>
      </c>
      <c r="B1745" s="669" t="s">
        <v>442</v>
      </c>
      <c r="C1745" s="670"/>
      <c r="D1745" s="669" t="s">
        <v>443</v>
      </c>
      <c r="E1745" s="670"/>
      <c r="F1745" s="669" t="s">
        <v>444</v>
      </c>
      <c r="G1745" s="670"/>
      <c r="H1745" s="195"/>
      <c r="I1745" s="195"/>
      <c r="J1745" s="669">
        <v>3</v>
      </c>
      <c r="K1745" s="670"/>
      <c r="L1745" s="338" t="s">
        <v>433</v>
      </c>
      <c r="M1745" s="197"/>
    </row>
    <row r="1746" spans="1:13">
      <c r="A1746" s="198" t="s">
        <v>445</v>
      </c>
      <c r="B1746" s="669" t="s">
        <v>446</v>
      </c>
      <c r="C1746" s="670"/>
      <c r="D1746" s="669" t="s">
        <v>447</v>
      </c>
      <c r="E1746" s="670"/>
      <c r="F1746" s="669" t="s">
        <v>448</v>
      </c>
      <c r="G1746" s="670"/>
      <c r="H1746" s="195"/>
      <c r="I1746" s="195"/>
      <c r="J1746" s="669">
        <v>2</v>
      </c>
      <c r="K1746" s="670"/>
      <c r="L1746" s="338" t="s">
        <v>428</v>
      </c>
      <c r="M1746" s="197"/>
    </row>
    <row r="1747" spans="1:13">
      <c r="A1747" s="198" t="s">
        <v>449</v>
      </c>
      <c r="B1747" s="669" t="s">
        <v>450</v>
      </c>
      <c r="C1747" s="670"/>
      <c r="D1747" s="669" t="s">
        <v>451</v>
      </c>
      <c r="E1747" s="670"/>
      <c r="F1747" s="669" t="s">
        <v>452</v>
      </c>
      <c r="G1747" s="670"/>
      <c r="H1747" s="195"/>
      <c r="I1747" s="195"/>
      <c r="J1747" s="669">
        <v>1</v>
      </c>
      <c r="K1747" s="670"/>
      <c r="L1747" s="338" t="s">
        <v>453</v>
      </c>
      <c r="M1747" s="197"/>
    </row>
    <row r="1748" spans="1:13" ht="15.75" thickBot="1">
      <c r="A1748" s="199" t="s">
        <v>454</v>
      </c>
      <c r="B1748" s="667" t="s">
        <v>455</v>
      </c>
      <c r="C1748" s="668"/>
      <c r="D1748" s="667" t="s">
        <v>456</v>
      </c>
      <c r="E1748" s="668"/>
      <c r="F1748" s="667" t="s">
        <v>457</v>
      </c>
      <c r="G1748" s="668"/>
      <c r="H1748" s="200"/>
      <c r="I1748" s="200"/>
      <c r="J1748" s="200"/>
      <c r="K1748" s="200"/>
      <c r="L1748" s="200"/>
      <c r="M1748" s="201"/>
    </row>
    <row r="1750" spans="1:13" ht="15.75" thickBot="1"/>
    <row r="1751" spans="1:13" ht="15.75">
      <c r="A1751" s="176"/>
      <c r="B1751" s="703" t="s">
        <v>669</v>
      </c>
      <c r="C1751" s="703"/>
      <c r="D1751" s="703"/>
      <c r="E1751" s="703"/>
      <c r="F1751" s="703"/>
      <c r="G1751" s="703"/>
      <c r="H1751" s="703"/>
      <c r="I1751" s="704"/>
      <c r="J1751" s="705" t="s">
        <v>670</v>
      </c>
      <c r="K1751" s="703"/>
      <c r="L1751" s="703"/>
      <c r="M1751" s="706"/>
    </row>
    <row r="1752" spans="1:13" ht="21">
      <c r="A1752" s="699" t="s">
        <v>671</v>
      </c>
      <c r="B1752" s="700"/>
      <c r="C1752" s="700"/>
      <c r="D1752" s="700"/>
      <c r="E1752" s="700"/>
      <c r="F1752" s="700"/>
      <c r="G1752" s="700"/>
      <c r="H1752" s="700"/>
      <c r="I1752" s="700"/>
      <c r="J1752" s="700"/>
      <c r="K1752" s="700"/>
      <c r="L1752" s="700"/>
      <c r="M1752" s="701"/>
    </row>
    <row r="1753" spans="1:13" ht="21">
      <c r="A1753" s="177"/>
      <c r="B1753" s="678" t="s">
        <v>672</v>
      </c>
      <c r="C1753" s="678"/>
      <c r="D1753" s="678"/>
      <c r="E1753" s="680"/>
      <c r="F1753" s="178" t="s">
        <v>673</v>
      </c>
      <c r="G1753" s="178"/>
      <c r="H1753" s="681" t="s">
        <v>674</v>
      </c>
      <c r="I1753" s="678"/>
      <c r="J1753" s="680"/>
      <c r="K1753" s="179" t="s">
        <v>675</v>
      </c>
      <c r="L1753" s="357"/>
      <c r="M1753" s="180"/>
    </row>
    <row r="1754" spans="1:13">
      <c r="A1754" s="677" t="s">
        <v>785</v>
      </c>
      <c r="B1754" s="678"/>
      <c r="C1754" s="678"/>
      <c r="D1754" s="678"/>
      <c r="E1754" s="678"/>
      <c r="F1754" s="678"/>
      <c r="G1754" s="678"/>
      <c r="H1754" s="678"/>
      <c r="I1754" s="678"/>
      <c r="J1754" s="678"/>
      <c r="K1754" s="678"/>
      <c r="L1754" s="678"/>
      <c r="M1754" s="679"/>
    </row>
    <row r="1755" spans="1:13">
      <c r="A1755" s="637" t="s">
        <v>677</v>
      </c>
      <c r="B1755" s="638"/>
      <c r="C1755" s="638"/>
      <c r="D1755" s="638"/>
      <c r="E1755" s="638"/>
      <c r="F1755" s="638"/>
      <c r="G1755" s="638"/>
      <c r="H1755" s="638"/>
      <c r="I1755" s="638"/>
      <c r="J1755" s="638"/>
      <c r="K1755" s="638"/>
      <c r="L1755" s="638"/>
      <c r="M1755" s="702"/>
    </row>
    <row r="1756" spans="1:13">
      <c r="A1756" s="682" t="s">
        <v>678</v>
      </c>
      <c r="B1756" s="684"/>
      <c r="C1756" s="697" t="s">
        <v>209</v>
      </c>
      <c r="D1756" s="690"/>
      <c r="E1756" s="690"/>
      <c r="F1756" s="690"/>
      <c r="G1756" s="698"/>
      <c r="H1756" s="345" t="s">
        <v>679</v>
      </c>
      <c r="I1756" s="181"/>
      <c r="J1756" s="697">
        <v>36</v>
      </c>
      <c r="K1756" s="690"/>
      <c r="L1756" s="690"/>
      <c r="M1756" s="691"/>
    </row>
    <row r="1757" spans="1:13">
      <c r="A1757" s="682" t="s">
        <v>680</v>
      </c>
      <c r="B1757" s="684"/>
      <c r="C1757" s="710" t="s">
        <v>242</v>
      </c>
      <c r="D1757" s="711"/>
      <c r="E1757" s="711"/>
      <c r="F1757" s="711"/>
      <c r="G1757" s="712"/>
      <c r="H1757" s="345" t="s">
        <v>681</v>
      </c>
      <c r="I1757" s="181"/>
      <c r="J1757" s="697">
        <v>1306</v>
      </c>
      <c r="K1757" s="690"/>
      <c r="L1757" s="690"/>
      <c r="M1757" s="691"/>
    </row>
    <row r="1758" spans="1:13">
      <c r="A1758" s="682" t="s">
        <v>682</v>
      </c>
      <c r="B1758" s="684"/>
      <c r="C1758" s="694">
        <v>41843</v>
      </c>
      <c r="D1758" s="695"/>
      <c r="E1758" s="695"/>
      <c r="F1758" s="695"/>
      <c r="G1758" s="696"/>
      <c r="H1758" s="345" t="s">
        <v>683</v>
      </c>
      <c r="I1758" s="181"/>
      <c r="J1758" s="697">
        <v>6006097983</v>
      </c>
      <c r="K1758" s="690"/>
      <c r="L1758" s="690"/>
      <c r="M1758" s="691"/>
    </row>
    <row r="1759" spans="1:13">
      <c r="A1759" s="682" t="s">
        <v>684</v>
      </c>
      <c r="B1759" s="684"/>
      <c r="C1759" s="697" t="s">
        <v>211</v>
      </c>
      <c r="D1759" s="690"/>
      <c r="E1759" s="690"/>
      <c r="F1759" s="690"/>
      <c r="G1759" s="691"/>
      <c r="H1759" s="637" t="s">
        <v>412</v>
      </c>
      <c r="I1759" s="639"/>
      <c r="J1759" s="697" t="s">
        <v>212</v>
      </c>
      <c r="K1759" s="690"/>
      <c r="L1759" s="690"/>
      <c r="M1759" s="691"/>
    </row>
    <row r="1760" spans="1:13">
      <c r="A1760" s="677" t="s">
        <v>685</v>
      </c>
      <c r="B1760" s="678"/>
      <c r="C1760" s="678"/>
      <c r="D1760" s="678"/>
      <c r="E1760" s="678"/>
      <c r="F1760" s="678"/>
      <c r="G1760" s="678"/>
      <c r="H1760" s="678"/>
      <c r="I1760" s="678"/>
      <c r="J1760" s="678"/>
      <c r="K1760" s="678"/>
      <c r="L1760" s="678"/>
      <c r="M1760" s="679"/>
    </row>
    <row r="1761" spans="1:13">
      <c r="A1761" s="692" t="s">
        <v>686</v>
      </c>
      <c r="B1761" s="681" t="s">
        <v>687</v>
      </c>
      <c r="C1761" s="678"/>
      <c r="D1761" s="678"/>
      <c r="E1761" s="678"/>
      <c r="F1761" s="678"/>
      <c r="G1761" s="680"/>
      <c r="H1761" s="681" t="s">
        <v>688</v>
      </c>
      <c r="I1761" s="678"/>
      <c r="J1761" s="678"/>
      <c r="K1761" s="678"/>
      <c r="L1761" s="678"/>
      <c r="M1761" s="679"/>
    </row>
    <row r="1762" spans="1:13" ht="30">
      <c r="A1762" s="693"/>
      <c r="B1762" s="105" t="s">
        <v>689</v>
      </c>
      <c r="C1762" s="105" t="s">
        <v>690</v>
      </c>
      <c r="D1762" s="105" t="s">
        <v>691</v>
      </c>
      <c r="E1762" s="105" t="s">
        <v>692</v>
      </c>
      <c r="F1762" s="105">
        <v>100</v>
      </c>
      <c r="G1762" s="104" t="s">
        <v>232</v>
      </c>
      <c r="H1762" s="105" t="s">
        <v>693</v>
      </c>
      <c r="I1762" s="105" t="s">
        <v>690</v>
      </c>
      <c r="J1762" s="105" t="s">
        <v>691</v>
      </c>
      <c r="K1762" s="105" t="s">
        <v>694</v>
      </c>
      <c r="L1762" s="105">
        <v>100</v>
      </c>
      <c r="M1762" s="182" t="s">
        <v>232</v>
      </c>
    </row>
    <row r="1763" spans="1:13" ht="15.75">
      <c r="A1763" s="356" t="s">
        <v>256</v>
      </c>
      <c r="B1763" s="91">
        <v>9.5</v>
      </c>
      <c r="C1763" s="260">
        <v>5</v>
      </c>
      <c r="D1763" s="260">
        <v>5</v>
      </c>
      <c r="E1763" s="259">
        <v>70.5</v>
      </c>
      <c r="F1763" s="261">
        <f t="shared" ref="F1763" si="202">SUM(A1763:E1763)</f>
        <v>90</v>
      </c>
      <c r="G1763" s="261" t="str">
        <f t="shared" ref="G1763:G1767" si="203">IF(F1763&gt;=91,"A1",IF(F1763&gt;=81,"A2",IF(F1763&gt;=71,"B1",IF(F1763&gt;=61,"B2",IF(F1763&gt;=51,"C1",IF(F1763&gt;=41,"C2",IF(F1763&gt;=33,"D","E")))))))</f>
        <v>A2</v>
      </c>
      <c r="H1763" s="260">
        <v>9.75</v>
      </c>
      <c r="I1763" s="336">
        <v>5</v>
      </c>
      <c r="J1763" s="336">
        <v>5</v>
      </c>
      <c r="K1763" s="336">
        <v>72.5</v>
      </c>
      <c r="L1763" s="270">
        <f t="shared" ref="L1763" si="204">SUM(H1763:K1763)</f>
        <v>92.25</v>
      </c>
      <c r="M1763" s="271" t="str">
        <f t="shared" ref="M1763:M1767" si="205">IF(L1763&gt;=91,"A1",IF(L1763&gt;=81,"A2",IF(L1763&gt;=71,"B1",IF(L1763&gt;=61,"B2",IF(L1763&gt;=51,"C1",IF(L1763&gt;=41,"C2",IF(L1763&gt;=33,"D","E")))))))</f>
        <v>A1</v>
      </c>
    </row>
    <row r="1764" spans="1:13" ht="15.75">
      <c r="A1764" s="356" t="s">
        <v>258</v>
      </c>
      <c r="B1764" s="14">
        <v>8.75</v>
      </c>
      <c r="C1764" s="260">
        <v>5</v>
      </c>
      <c r="D1764" s="260">
        <v>5</v>
      </c>
      <c r="E1764" s="260">
        <v>78.5</v>
      </c>
      <c r="F1764" s="262">
        <v>97.25</v>
      </c>
      <c r="G1764" s="260" t="str">
        <f t="shared" si="203"/>
        <v>A1</v>
      </c>
      <c r="H1764" s="336">
        <v>8.75</v>
      </c>
      <c r="I1764" s="336">
        <v>5</v>
      </c>
      <c r="J1764" s="336">
        <v>5</v>
      </c>
      <c r="K1764" s="336">
        <v>77</v>
      </c>
      <c r="L1764" s="336">
        <f t="shared" ref="L1764:L1767" si="206">SUM(H1764:K1764)</f>
        <v>95.75</v>
      </c>
      <c r="M1764" s="265" t="str">
        <f t="shared" si="205"/>
        <v>A1</v>
      </c>
    </row>
    <row r="1765" spans="1:13" ht="15.75">
      <c r="A1765" s="356" t="s">
        <v>695</v>
      </c>
      <c r="B1765" s="260">
        <v>10</v>
      </c>
      <c r="C1765" s="260">
        <v>5</v>
      </c>
      <c r="D1765" s="260">
        <v>5</v>
      </c>
      <c r="E1765" s="260">
        <v>75</v>
      </c>
      <c r="F1765" s="6">
        <v>95</v>
      </c>
      <c r="G1765" s="6" t="str">
        <f t="shared" si="203"/>
        <v>A1</v>
      </c>
      <c r="H1765" s="260">
        <v>9</v>
      </c>
      <c r="I1765" s="336">
        <v>5</v>
      </c>
      <c r="J1765" s="336">
        <v>5</v>
      </c>
      <c r="K1765" s="336">
        <v>77.5</v>
      </c>
      <c r="L1765" s="336">
        <f t="shared" si="206"/>
        <v>96.5</v>
      </c>
      <c r="M1765" s="336" t="str">
        <f t="shared" si="205"/>
        <v>A1</v>
      </c>
    </row>
    <row r="1766" spans="1:13" ht="15.75">
      <c r="A1766" s="356" t="s">
        <v>260</v>
      </c>
      <c r="B1766" s="260">
        <v>9.5</v>
      </c>
      <c r="C1766" s="260">
        <v>5</v>
      </c>
      <c r="D1766" s="260">
        <v>5</v>
      </c>
      <c r="E1766" s="260">
        <v>77.5</v>
      </c>
      <c r="F1766" s="6">
        <v>97</v>
      </c>
      <c r="G1766" s="6" t="str">
        <f t="shared" si="203"/>
        <v>A1</v>
      </c>
      <c r="H1766" s="336">
        <v>9.5</v>
      </c>
      <c r="I1766" s="336">
        <v>5</v>
      </c>
      <c r="J1766" s="336">
        <v>5</v>
      </c>
      <c r="K1766" s="336">
        <v>78.5</v>
      </c>
      <c r="L1766" s="336">
        <f t="shared" si="206"/>
        <v>98</v>
      </c>
      <c r="M1766" s="265" t="str">
        <f t="shared" si="205"/>
        <v>A1</v>
      </c>
    </row>
    <row r="1767" spans="1:13" ht="15.75">
      <c r="A1767" s="356" t="s">
        <v>416</v>
      </c>
      <c r="B1767" s="260">
        <v>9.75</v>
      </c>
      <c r="C1767" s="260">
        <v>5</v>
      </c>
      <c r="D1767" s="260">
        <v>5</v>
      </c>
      <c r="E1767" s="260">
        <v>80</v>
      </c>
      <c r="F1767" s="6">
        <v>99.75</v>
      </c>
      <c r="G1767" s="6" t="str">
        <f t="shared" si="203"/>
        <v>A1</v>
      </c>
      <c r="H1767" s="336">
        <v>9.5</v>
      </c>
      <c r="I1767" s="336">
        <v>5</v>
      </c>
      <c r="J1767" s="336">
        <v>5</v>
      </c>
      <c r="K1767" s="336">
        <v>78.5</v>
      </c>
      <c r="L1767" s="266">
        <f t="shared" si="206"/>
        <v>98</v>
      </c>
      <c r="M1767" s="336" t="str">
        <f t="shared" si="205"/>
        <v>A1</v>
      </c>
    </row>
    <row r="1768" spans="1:13" ht="15.75">
      <c r="A1768" s="356" t="s">
        <v>771</v>
      </c>
      <c r="B1768" s="337"/>
      <c r="C1768" s="337"/>
      <c r="D1768" s="337"/>
      <c r="E1768" s="173">
        <v>50</v>
      </c>
      <c r="F1768" s="18"/>
      <c r="G1768" s="337"/>
      <c r="H1768" s="337"/>
      <c r="I1768" s="337"/>
      <c r="J1768" s="337"/>
      <c r="K1768" s="337">
        <v>48</v>
      </c>
      <c r="L1768" s="337"/>
      <c r="M1768" s="346"/>
    </row>
    <row r="1769" spans="1:13">
      <c r="A1769" s="356" t="s">
        <v>781</v>
      </c>
      <c r="B1769" s="337"/>
      <c r="C1769" s="337"/>
      <c r="D1769" s="337"/>
      <c r="E1769" s="29">
        <v>44</v>
      </c>
      <c r="F1769" s="337"/>
      <c r="G1769" s="337"/>
      <c r="H1769" s="337"/>
      <c r="I1769" s="337"/>
      <c r="J1769" s="337"/>
      <c r="K1769" s="29">
        <v>46</v>
      </c>
      <c r="L1769" s="337"/>
      <c r="M1769" s="346"/>
    </row>
    <row r="1770" spans="1:13">
      <c r="A1770" s="356" t="s">
        <v>782</v>
      </c>
      <c r="B1770" s="337"/>
      <c r="C1770" s="337"/>
      <c r="D1770" s="337"/>
      <c r="E1770" s="337">
        <v>50</v>
      </c>
      <c r="F1770" s="337"/>
      <c r="G1770" s="337"/>
      <c r="H1770" s="337"/>
      <c r="I1770" s="337"/>
      <c r="J1770" s="337"/>
      <c r="K1770" s="337">
        <v>50</v>
      </c>
      <c r="L1770" s="337"/>
      <c r="M1770" s="346"/>
    </row>
    <row r="1771" spans="1:13" ht="26.25">
      <c r="A1771" s="357" t="s">
        <v>697</v>
      </c>
      <c r="B1771" s="357"/>
      <c r="C1771" s="358" t="s">
        <v>698</v>
      </c>
      <c r="D1771" s="186">
        <f>(F1763+F1764+F1765+F1766+F1767)</f>
        <v>479</v>
      </c>
      <c r="E1771" s="186"/>
      <c r="F1771" s="358" t="s">
        <v>699</v>
      </c>
      <c r="G1771" s="186">
        <f>(D1771/500)*100</f>
        <v>95.8</v>
      </c>
      <c r="H1771" s="186"/>
      <c r="I1771" s="187"/>
      <c r="J1771" s="685" t="s">
        <v>700</v>
      </c>
      <c r="K1771" s="686"/>
      <c r="L1771" s="640" t="str">
        <f>IF(G1771&gt;=91,"A1",IF(G1771&gt;=81,"A2",IF(G1771&gt;=71,"B1",IF(G1771&gt;=61,"B2",IF(G1771&gt;=51,"C1",IF(G1771&gt;=41,"C2",IF(G1771&gt;=33,"D","E")))))))</f>
        <v>A1</v>
      </c>
      <c r="M1771" s="676" t="str">
        <f t="shared" ref="M1771:M1773" si="207">IF(K1771&gt;=91,"A1",IF(K1771&gt;=81,"A2",IF(K1771&gt;=71,"B1",IF(K1771&gt;=61,"B2",IF(K1771&gt;=51,"C1",IF(K1771&gt;=41,"C2",IF(K1771&gt;=33,"D","E")))))))</f>
        <v>E</v>
      </c>
    </row>
    <row r="1772" spans="1:13" ht="26.25">
      <c r="A1772" s="188" t="s">
        <v>701</v>
      </c>
      <c r="B1772" s="357"/>
      <c r="C1772" s="358" t="s">
        <v>702</v>
      </c>
      <c r="D1772" s="186">
        <f>(L1763+L1764+L1765+L1766+L1767)</f>
        <v>480.5</v>
      </c>
      <c r="E1772" s="186"/>
      <c r="F1772" s="358" t="s">
        <v>703</v>
      </c>
      <c r="G1772" s="189">
        <f>D1772/500*100</f>
        <v>96.1</v>
      </c>
      <c r="H1772" s="189"/>
      <c r="I1772" s="190"/>
      <c r="J1772" s="685" t="s">
        <v>704</v>
      </c>
      <c r="K1772" s="686"/>
      <c r="L1772" s="640" t="str">
        <f>IF(G1772&gt;=91,"A1",IF(G1772&gt;=81,"A2",IF(G1772&gt;=71,"B1",IF(G1772&gt;=61,"B2",IF(G1772&gt;=51,"C1",IF(G1772&gt;=41,"C2",IF(G1772&gt;=33,"D","E")))))))</f>
        <v>A1</v>
      </c>
      <c r="M1772" s="676" t="str">
        <f t="shared" si="207"/>
        <v>E</v>
      </c>
    </row>
    <row r="1773" spans="1:13">
      <c r="A1773" s="359" t="s">
        <v>705</v>
      </c>
      <c r="B1773" s="359"/>
      <c r="C1773" s="359">
        <f>(D1771+D1772)</f>
        <v>959.5</v>
      </c>
      <c r="D1773" s="687"/>
      <c r="E1773" s="688"/>
      <c r="F1773" s="359" t="s">
        <v>706</v>
      </c>
      <c r="G1773" s="359"/>
      <c r="H1773" s="359"/>
      <c r="I1773" s="359">
        <f>(C1773/1000)*100</f>
        <v>95.95</v>
      </c>
      <c r="J1773" s="359" t="s">
        <v>707</v>
      </c>
      <c r="K1773" s="359"/>
      <c r="L1773" s="687" t="str">
        <f>IF(I1773&gt;=91,"A1",IF(I1773&gt;=81,"A2",IF(I1773&gt;=71,"B1",IF(I1773&gt;=61,"B2",IF(I1773&gt;=51,"C1",IF(I1773&gt;=41,"C2",IF(I1773&gt;=33,"D","E")))))))</f>
        <v>A1</v>
      </c>
      <c r="M1773" s="688" t="str">
        <f t="shared" si="207"/>
        <v>E</v>
      </c>
    </row>
    <row r="1774" spans="1:13">
      <c r="A1774" s="689" t="s">
        <v>423</v>
      </c>
      <c r="B1774" s="690"/>
      <c r="C1774" s="690"/>
      <c r="D1774" s="690"/>
      <c r="E1774" s="690"/>
      <c r="F1774" s="690"/>
      <c r="G1774" s="690"/>
      <c r="H1774" s="690"/>
      <c r="I1774" s="690"/>
      <c r="J1774" s="690"/>
      <c r="K1774" s="690"/>
      <c r="L1774" s="690"/>
      <c r="M1774" s="691"/>
    </row>
    <row r="1775" spans="1:13">
      <c r="A1775" s="677" t="s">
        <v>424</v>
      </c>
      <c r="B1775" s="678"/>
      <c r="C1775" s="678"/>
      <c r="D1775" s="678"/>
      <c r="E1775" s="678"/>
      <c r="F1775" s="678"/>
      <c r="G1775" s="678"/>
      <c r="H1775" s="678"/>
      <c r="I1775" s="678"/>
      <c r="J1775" s="678"/>
      <c r="K1775" s="678"/>
      <c r="L1775" s="678"/>
      <c r="M1775" s="679"/>
    </row>
    <row r="1776" spans="1:13">
      <c r="A1776" s="677" t="s">
        <v>425</v>
      </c>
      <c r="B1776" s="678"/>
      <c r="C1776" s="678"/>
      <c r="D1776" s="678"/>
      <c r="E1776" s="680"/>
      <c r="F1776" s="681" t="s">
        <v>426</v>
      </c>
      <c r="G1776" s="678"/>
      <c r="H1776" s="678"/>
      <c r="I1776" s="678"/>
      <c r="J1776" s="680"/>
      <c r="K1776" s="681" t="s">
        <v>708</v>
      </c>
      <c r="L1776" s="678"/>
      <c r="M1776" s="679"/>
    </row>
    <row r="1777" spans="1:13">
      <c r="A1777" s="637" t="s">
        <v>783</v>
      </c>
      <c r="B1777" s="638"/>
      <c r="C1777" s="638"/>
      <c r="D1777" s="638"/>
      <c r="E1777" s="639"/>
      <c r="F1777" s="640" t="s">
        <v>433</v>
      </c>
      <c r="G1777" s="641"/>
      <c r="H1777" s="641"/>
      <c r="I1777" s="641"/>
      <c r="J1777" s="676"/>
      <c r="K1777" s="640" t="s">
        <v>433</v>
      </c>
      <c r="L1777" s="641"/>
      <c r="M1777" s="642"/>
    </row>
    <row r="1778" spans="1:13">
      <c r="A1778" s="677" t="s">
        <v>429</v>
      </c>
      <c r="B1778" s="678"/>
      <c r="C1778" s="678"/>
      <c r="D1778" s="678"/>
      <c r="E1778" s="678"/>
      <c r="F1778" s="678"/>
      <c r="G1778" s="678"/>
      <c r="H1778" s="678"/>
      <c r="I1778" s="678"/>
      <c r="J1778" s="678"/>
      <c r="K1778" s="678"/>
      <c r="L1778" s="678"/>
      <c r="M1778" s="679"/>
    </row>
    <row r="1779" spans="1:13">
      <c r="A1779" s="677" t="s">
        <v>425</v>
      </c>
      <c r="B1779" s="678"/>
      <c r="C1779" s="678"/>
      <c r="D1779" s="678"/>
      <c r="E1779" s="680"/>
      <c r="F1779" s="681" t="s">
        <v>426</v>
      </c>
      <c r="G1779" s="678"/>
      <c r="H1779" s="678"/>
      <c r="I1779" s="678"/>
      <c r="J1779" s="680"/>
      <c r="K1779" s="681" t="s">
        <v>708</v>
      </c>
      <c r="L1779" s="678"/>
      <c r="M1779" s="679"/>
    </row>
    <row r="1780" spans="1:13">
      <c r="A1780" s="682" t="s">
        <v>430</v>
      </c>
      <c r="B1780" s="683"/>
      <c r="C1780" s="683"/>
      <c r="D1780" s="683"/>
      <c r="E1780" s="684"/>
      <c r="F1780" s="681" t="s">
        <v>433</v>
      </c>
      <c r="G1780" s="678"/>
      <c r="H1780" s="678"/>
      <c r="I1780" s="678"/>
      <c r="J1780" s="680"/>
      <c r="K1780" s="681" t="s">
        <v>433</v>
      </c>
      <c r="L1780" s="678"/>
      <c r="M1780" s="679"/>
    </row>
    <row r="1781" spans="1:13">
      <c r="A1781" s="682" t="s">
        <v>431</v>
      </c>
      <c r="B1781" s="683"/>
      <c r="C1781" s="683"/>
      <c r="D1781" s="683"/>
      <c r="E1781" s="684"/>
      <c r="F1781" s="707" t="s">
        <v>433</v>
      </c>
      <c r="G1781" s="708"/>
      <c r="H1781" s="708"/>
      <c r="I1781" s="708"/>
      <c r="J1781" s="709"/>
      <c r="K1781" s="640" t="s">
        <v>433</v>
      </c>
      <c r="L1781" s="641"/>
      <c r="M1781" s="642"/>
    </row>
    <row r="1782" spans="1:13">
      <c r="A1782" s="637" t="s">
        <v>432</v>
      </c>
      <c r="B1782" s="638"/>
      <c r="C1782" s="638"/>
      <c r="D1782" s="638"/>
      <c r="E1782" s="639"/>
      <c r="F1782" s="707" t="s">
        <v>433</v>
      </c>
      <c r="G1782" s="708"/>
      <c r="H1782" s="708"/>
      <c r="I1782" s="708"/>
      <c r="J1782" s="709"/>
      <c r="K1782" s="640" t="s">
        <v>433</v>
      </c>
      <c r="L1782" s="641"/>
      <c r="M1782" s="642"/>
    </row>
    <row r="1783" spans="1:13">
      <c r="A1783" s="637" t="s">
        <v>434</v>
      </c>
      <c r="B1783" s="638"/>
      <c r="C1783" s="638"/>
      <c r="D1783" s="638"/>
      <c r="E1783" s="639"/>
      <c r="F1783" s="707" t="s">
        <v>433</v>
      </c>
      <c r="G1783" s="708"/>
      <c r="H1783" s="708"/>
      <c r="I1783" s="708"/>
      <c r="J1783" s="709"/>
      <c r="K1783" s="640" t="s">
        <v>746</v>
      </c>
      <c r="L1783" s="641"/>
      <c r="M1783" s="642"/>
    </row>
    <row r="1784" spans="1:13">
      <c r="A1784" s="677" t="s">
        <v>435</v>
      </c>
      <c r="B1784" s="678"/>
      <c r="C1784" s="678"/>
      <c r="D1784" s="678"/>
      <c r="E1784" s="678"/>
      <c r="F1784" s="678"/>
      <c r="G1784" s="678"/>
      <c r="H1784" s="678"/>
      <c r="I1784" s="678"/>
      <c r="J1784" s="678"/>
      <c r="K1784" s="678"/>
      <c r="L1784" s="678"/>
      <c r="M1784" s="679"/>
    </row>
    <row r="1785" spans="1:13">
      <c r="A1785" s="677" t="s">
        <v>425</v>
      </c>
      <c r="B1785" s="678"/>
      <c r="C1785" s="678"/>
      <c r="D1785" s="678"/>
      <c r="E1785" s="680"/>
      <c r="F1785" s="681" t="s">
        <v>426</v>
      </c>
      <c r="G1785" s="678"/>
      <c r="H1785" s="678"/>
      <c r="I1785" s="678"/>
      <c r="J1785" s="680"/>
      <c r="K1785" s="681" t="s">
        <v>708</v>
      </c>
      <c r="L1785" s="678"/>
      <c r="M1785" s="679"/>
    </row>
    <row r="1786" spans="1:13">
      <c r="A1786" s="637" t="s">
        <v>401</v>
      </c>
      <c r="B1786" s="638"/>
      <c r="C1786" s="638"/>
      <c r="D1786" s="638"/>
      <c r="E1786" s="638"/>
      <c r="F1786" s="639"/>
      <c r="G1786" s="640"/>
      <c r="H1786" s="641"/>
      <c r="I1786" s="641"/>
      <c r="J1786" s="641"/>
      <c r="K1786" s="641"/>
      <c r="L1786" s="641"/>
      <c r="M1786" s="642"/>
    </row>
    <row r="1787" spans="1:13">
      <c r="A1787" s="356" t="s">
        <v>709</v>
      </c>
      <c r="B1787" s="640"/>
      <c r="C1787" s="641"/>
      <c r="D1787" s="641"/>
      <c r="E1787" s="641"/>
      <c r="F1787" s="641"/>
      <c r="G1787" s="641"/>
      <c r="H1787" s="641"/>
      <c r="I1787" s="641"/>
      <c r="J1787" s="641"/>
      <c r="K1787" s="641"/>
      <c r="L1787" s="641"/>
      <c r="M1787" s="642"/>
    </row>
    <row r="1788" spans="1:13">
      <c r="A1788" s="356" t="s">
        <v>436</v>
      </c>
      <c r="B1788" s="640"/>
      <c r="C1788" s="641"/>
      <c r="D1788" s="641"/>
      <c r="E1788" s="641"/>
      <c r="F1788" s="641"/>
      <c r="G1788" s="641"/>
      <c r="H1788" s="641"/>
      <c r="I1788" s="641"/>
      <c r="J1788" s="641"/>
      <c r="K1788" s="641"/>
      <c r="L1788" s="641"/>
      <c r="M1788" s="642"/>
    </row>
    <row r="1789" spans="1:13">
      <c r="A1789" s="643" t="s">
        <v>710</v>
      </c>
      <c r="B1789" s="644"/>
      <c r="C1789" s="645"/>
      <c r="D1789" s="652"/>
      <c r="E1789" s="653"/>
      <c r="F1789" s="653"/>
      <c r="G1789" s="653"/>
      <c r="H1789" s="653"/>
      <c r="I1789" s="654"/>
      <c r="J1789" s="661" t="s">
        <v>711</v>
      </c>
      <c r="K1789" s="644"/>
      <c r="L1789" s="644"/>
      <c r="M1789" s="662"/>
    </row>
    <row r="1790" spans="1:13">
      <c r="A1790" s="646"/>
      <c r="B1790" s="647"/>
      <c r="C1790" s="648"/>
      <c r="D1790" s="655"/>
      <c r="E1790" s="656"/>
      <c r="F1790" s="656"/>
      <c r="G1790" s="656"/>
      <c r="H1790" s="656"/>
      <c r="I1790" s="657"/>
      <c r="J1790" s="663"/>
      <c r="K1790" s="647"/>
      <c r="L1790" s="647"/>
      <c r="M1790" s="664"/>
    </row>
    <row r="1791" spans="1:13">
      <c r="A1791" s="646"/>
      <c r="B1791" s="647"/>
      <c r="C1791" s="648"/>
      <c r="D1791" s="655"/>
      <c r="E1791" s="656"/>
      <c r="F1791" s="656"/>
      <c r="G1791" s="656"/>
      <c r="H1791" s="656"/>
      <c r="I1791" s="657"/>
      <c r="J1791" s="663"/>
      <c r="K1791" s="647"/>
      <c r="L1791" s="647"/>
      <c r="M1791" s="664"/>
    </row>
    <row r="1792" spans="1:13">
      <c r="A1792" s="649"/>
      <c r="B1792" s="650"/>
      <c r="C1792" s="651"/>
      <c r="D1792" s="658"/>
      <c r="E1792" s="659"/>
      <c r="F1792" s="659"/>
      <c r="G1792" s="659"/>
      <c r="H1792" s="659"/>
      <c r="I1792" s="660"/>
      <c r="J1792" s="665"/>
      <c r="K1792" s="650"/>
      <c r="L1792" s="650"/>
      <c r="M1792" s="666"/>
    </row>
    <row r="1793" spans="1:13">
      <c r="A1793" s="671" t="s">
        <v>437</v>
      </c>
      <c r="B1793" s="672"/>
      <c r="C1793" s="672"/>
      <c r="D1793" s="672"/>
      <c r="E1793" s="672"/>
      <c r="F1793" s="672"/>
      <c r="G1793" s="673"/>
      <c r="H1793" s="674" t="s">
        <v>438</v>
      </c>
      <c r="I1793" s="672"/>
      <c r="J1793" s="672"/>
      <c r="K1793" s="672"/>
      <c r="L1793" s="672"/>
      <c r="M1793" s="675"/>
    </row>
    <row r="1794" spans="1:13">
      <c r="A1794" s="341" t="s">
        <v>439</v>
      </c>
      <c r="B1794" s="674" t="s">
        <v>254</v>
      </c>
      <c r="C1794" s="673"/>
      <c r="D1794" s="193" t="s">
        <v>439</v>
      </c>
      <c r="E1794" s="338"/>
      <c r="F1794" s="674" t="s">
        <v>254</v>
      </c>
      <c r="G1794" s="673"/>
      <c r="H1794" s="195"/>
      <c r="I1794" s="195"/>
      <c r="J1794" s="196" t="s">
        <v>440</v>
      </c>
      <c r="K1794" s="195"/>
      <c r="L1794" s="196" t="s">
        <v>254</v>
      </c>
      <c r="M1794" s="197"/>
    </row>
    <row r="1795" spans="1:13">
      <c r="A1795" s="198" t="s">
        <v>441</v>
      </c>
      <c r="B1795" s="669" t="s">
        <v>442</v>
      </c>
      <c r="C1795" s="670"/>
      <c r="D1795" s="669" t="s">
        <v>443</v>
      </c>
      <c r="E1795" s="670"/>
      <c r="F1795" s="669" t="s">
        <v>444</v>
      </c>
      <c r="G1795" s="670"/>
      <c r="H1795" s="195"/>
      <c r="I1795" s="195"/>
      <c r="J1795" s="669">
        <v>3</v>
      </c>
      <c r="K1795" s="670"/>
      <c r="L1795" s="338" t="s">
        <v>433</v>
      </c>
      <c r="M1795" s="197"/>
    </row>
    <row r="1796" spans="1:13">
      <c r="A1796" s="198" t="s">
        <v>445</v>
      </c>
      <c r="B1796" s="669" t="s">
        <v>446</v>
      </c>
      <c r="C1796" s="670"/>
      <c r="D1796" s="669" t="s">
        <v>447</v>
      </c>
      <c r="E1796" s="670"/>
      <c r="F1796" s="669" t="s">
        <v>448</v>
      </c>
      <c r="G1796" s="670"/>
      <c r="H1796" s="195"/>
      <c r="I1796" s="195"/>
      <c r="J1796" s="669">
        <v>2</v>
      </c>
      <c r="K1796" s="670"/>
      <c r="L1796" s="338" t="s">
        <v>428</v>
      </c>
      <c r="M1796" s="197"/>
    </row>
    <row r="1797" spans="1:13">
      <c r="A1797" s="198" t="s">
        <v>449</v>
      </c>
      <c r="B1797" s="669" t="s">
        <v>450</v>
      </c>
      <c r="C1797" s="670"/>
      <c r="D1797" s="669" t="s">
        <v>451</v>
      </c>
      <c r="E1797" s="670"/>
      <c r="F1797" s="669" t="s">
        <v>452</v>
      </c>
      <c r="G1797" s="670"/>
      <c r="H1797" s="195"/>
      <c r="I1797" s="195"/>
      <c r="J1797" s="669">
        <v>1</v>
      </c>
      <c r="K1797" s="670"/>
      <c r="L1797" s="338" t="s">
        <v>453</v>
      </c>
      <c r="M1797" s="197"/>
    </row>
    <row r="1798" spans="1:13" ht="15.75" thickBot="1">
      <c r="A1798" s="199" t="s">
        <v>454</v>
      </c>
      <c r="B1798" s="667" t="s">
        <v>455</v>
      </c>
      <c r="C1798" s="668"/>
      <c r="D1798" s="667" t="s">
        <v>456</v>
      </c>
      <c r="E1798" s="668"/>
      <c r="F1798" s="667" t="s">
        <v>457</v>
      </c>
      <c r="G1798" s="668"/>
      <c r="H1798" s="200"/>
      <c r="I1798" s="200"/>
      <c r="J1798" s="200"/>
      <c r="K1798" s="200"/>
      <c r="L1798" s="200"/>
      <c r="M1798" s="201"/>
    </row>
    <row r="1800" spans="1:13" ht="15.75" thickBot="1"/>
    <row r="1801" spans="1:13" ht="15.75">
      <c r="A1801" s="176"/>
      <c r="B1801" s="703" t="s">
        <v>669</v>
      </c>
      <c r="C1801" s="703"/>
      <c r="D1801" s="703"/>
      <c r="E1801" s="703"/>
      <c r="F1801" s="703"/>
      <c r="G1801" s="703"/>
      <c r="H1801" s="703"/>
      <c r="I1801" s="704"/>
      <c r="J1801" s="705" t="s">
        <v>670</v>
      </c>
      <c r="K1801" s="703"/>
      <c r="L1801" s="703"/>
      <c r="M1801" s="706"/>
    </row>
    <row r="1802" spans="1:13" ht="21">
      <c r="A1802" s="699" t="s">
        <v>671</v>
      </c>
      <c r="B1802" s="700"/>
      <c r="C1802" s="700"/>
      <c r="D1802" s="700"/>
      <c r="E1802" s="700"/>
      <c r="F1802" s="700"/>
      <c r="G1802" s="700"/>
      <c r="H1802" s="700"/>
      <c r="I1802" s="700"/>
      <c r="J1802" s="700"/>
      <c r="K1802" s="700"/>
      <c r="L1802" s="700"/>
      <c r="M1802" s="701"/>
    </row>
    <row r="1803" spans="1:13" ht="21">
      <c r="A1803" s="177"/>
      <c r="B1803" s="678" t="s">
        <v>672</v>
      </c>
      <c r="C1803" s="678"/>
      <c r="D1803" s="678"/>
      <c r="E1803" s="680"/>
      <c r="F1803" s="178" t="s">
        <v>673</v>
      </c>
      <c r="G1803" s="178"/>
      <c r="H1803" s="681" t="s">
        <v>674</v>
      </c>
      <c r="I1803" s="678"/>
      <c r="J1803" s="680"/>
      <c r="K1803" s="179" t="s">
        <v>675</v>
      </c>
      <c r="L1803" s="357"/>
      <c r="M1803" s="180"/>
    </row>
    <row r="1804" spans="1:13">
      <c r="A1804" s="677" t="s">
        <v>785</v>
      </c>
      <c r="B1804" s="678"/>
      <c r="C1804" s="678"/>
      <c r="D1804" s="678"/>
      <c r="E1804" s="678"/>
      <c r="F1804" s="678"/>
      <c r="G1804" s="678"/>
      <c r="H1804" s="678"/>
      <c r="I1804" s="678"/>
      <c r="J1804" s="678"/>
      <c r="K1804" s="678"/>
      <c r="L1804" s="678"/>
      <c r="M1804" s="679"/>
    </row>
    <row r="1805" spans="1:13">
      <c r="A1805" s="637" t="s">
        <v>677</v>
      </c>
      <c r="B1805" s="638"/>
      <c r="C1805" s="638"/>
      <c r="D1805" s="638"/>
      <c r="E1805" s="638"/>
      <c r="F1805" s="638"/>
      <c r="G1805" s="638"/>
      <c r="H1805" s="638"/>
      <c r="I1805" s="638"/>
      <c r="J1805" s="638"/>
      <c r="K1805" s="638"/>
      <c r="L1805" s="638"/>
      <c r="M1805" s="702"/>
    </row>
    <row r="1806" spans="1:13">
      <c r="A1806" s="682" t="s">
        <v>678</v>
      </c>
      <c r="B1806" s="684"/>
      <c r="C1806" s="697" t="s">
        <v>635</v>
      </c>
      <c r="D1806" s="690"/>
      <c r="E1806" s="690"/>
      <c r="F1806" s="690"/>
      <c r="G1806" s="698"/>
      <c r="H1806" s="345" t="s">
        <v>679</v>
      </c>
      <c r="I1806" s="181"/>
      <c r="J1806" s="697">
        <v>37</v>
      </c>
      <c r="K1806" s="690"/>
      <c r="L1806" s="690"/>
      <c r="M1806" s="691"/>
    </row>
    <row r="1807" spans="1:13">
      <c r="A1807" s="682" t="s">
        <v>680</v>
      </c>
      <c r="B1807" s="684"/>
      <c r="C1807" s="710" t="s">
        <v>242</v>
      </c>
      <c r="D1807" s="711"/>
      <c r="E1807" s="711"/>
      <c r="F1807" s="711"/>
      <c r="G1807" s="712"/>
      <c r="H1807" s="345" t="s">
        <v>681</v>
      </c>
      <c r="I1807" s="181"/>
      <c r="J1807" s="697">
        <v>1278</v>
      </c>
      <c r="K1807" s="690"/>
      <c r="L1807" s="690"/>
      <c r="M1807" s="691"/>
    </row>
    <row r="1808" spans="1:13">
      <c r="A1808" s="682" t="s">
        <v>682</v>
      </c>
      <c r="B1808" s="684"/>
      <c r="C1808" s="694">
        <v>41639</v>
      </c>
      <c r="D1808" s="695"/>
      <c r="E1808" s="695"/>
      <c r="F1808" s="695"/>
      <c r="G1808" s="696"/>
      <c r="H1808" s="345" t="s">
        <v>683</v>
      </c>
      <c r="I1808" s="181"/>
      <c r="J1808" s="697">
        <v>9149792072</v>
      </c>
      <c r="K1808" s="690"/>
      <c r="L1808" s="690"/>
      <c r="M1808" s="691"/>
    </row>
    <row r="1809" spans="1:13">
      <c r="A1809" s="682" t="s">
        <v>684</v>
      </c>
      <c r="B1809" s="684"/>
      <c r="C1809" s="697" t="s">
        <v>216</v>
      </c>
      <c r="D1809" s="690"/>
      <c r="E1809" s="690"/>
      <c r="F1809" s="690"/>
      <c r="G1809" s="691"/>
      <c r="H1809" s="637" t="s">
        <v>412</v>
      </c>
      <c r="I1809" s="639"/>
      <c r="J1809" s="697" t="s">
        <v>217</v>
      </c>
      <c r="K1809" s="690"/>
      <c r="L1809" s="690"/>
      <c r="M1809" s="691"/>
    </row>
    <row r="1810" spans="1:13">
      <c r="A1810" s="677" t="s">
        <v>685</v>
      </c>
      <c r="B1810" s="678"/>
      <c r="C1810" s="678"/>
      <c r="D1810" s="678"/>
      <c r="E1810" s="678"/>
      <c r="F1810" s="678"/>
      <c r="G1810" s="678"/>
      <c r="H1810" s="678"/>
      <c r="I1810" s="678"/>
      <c r="J1810" s="678"/>
      <c r="K1810" s="678"/>
      <c r="L1810" s="678"/>
      <c r="M1810" s="679"/>
    </row>
    <row r="1811" spans="1:13">
      <c r="A1811" s="692" t="s">
        <v>686</v>
      </c>
      <c r="B1811" s="681" t="s">
        <v>687</v>
      </c>
      <c r="C1811" s="678"/>
      <c r="D1811" s="678"/>
      <c r="E1811" s="678"/>
      <c r="F1811" s="678"/>
      <c r="G1811" s="680"/>
      <c r="H1811" s="681" t="s">
        <v>688</v>
      </c>
      <c r="I1811" s="678"/>
      <c r="J1811" s="678"/>
      <c r="K1811" s="678"/>
      <c r="L1811" s="678"/>
      <c r="M1811" s="679"/>
    </row>
    <row r="1812" spans="1:13" ht="30">
      <c r="A1812" s="693"/>
      <c r="B1812" s="105" t="s">
        <v>689</v>
      </c>
      <c r="C1812" s="105" t="s">
        <v>690</v>
      </c>
      <c r="D1812" s="105" t="s">
        <v>691</v>
      </c>
      <c r="E1812" s="105" t="s">
        <v>692</v>
      </c>
      <c r="F1812" s="105">
        <v>100</v>
      </c>
      <c r="G1812" s="104" t="s">
        <v>232</v>
      </c>
      <c r="H1812" s="105" t="s">
        <v>693</v>
      </c>
      <c r="I1812" s="105" t="s">
        <v>690</v>
      </c>
      <c r="J1812" s="105" t="s">
        <v>691</v>
      </c>
      <c r="K1812" s="105" t="s">
        <v>694</v>
      </c>
      <c r="L1812" s="105">
        <v>100</v>
      </c>
      <c r="M1812" s="182" t="s">
        <v>232</v>
      </c>
    </row>
    <row r="1813" spans="1:13" ht="16.5" thickBot="1">
      <c r="A1813" s="356" t="s">
        <v>256</v>
      </c>
      <c r="B1813" s="230">
        <v>9.25</v>
      </c>
      <c r="C1813" s="305">
        <v>5</v>
      </c>
      <c r="D1813" s="305">
        <v>5</v>
      </c>
      <c r="E1813" s="306">
        <v>63.5</v>
      </c>
      <c r="F1813" s="307">
        <f t="shared" ref="F1813" si="208">SUM(A1813:E1813)</f>
        <v>82.75</v>
      </c>
      <c r="G1813" s="307" t="str">
        <f t="shared" ref="G1813:G1817" si="209">IF(F1813&gt;=91,"A1",IF(F1813&gt;=81,"A2",IF(F1813&gt;=71,"B1",IF(F1813&gt;=61,"B2",IF(F1813&gt;=51,"C1",IF(F1813&gt;=41,"C2",IF(F1813&gt;=33,"D","E")))))))</f>
        <v>A2</v>
      </c>
      <c r="H1813" s="305">
        <v>9.25</v>
      </c>
      <c r="I1813" s="308">
        <v>5</v>
      </c>
      <c r="J1813" s="308">
        <v>5</v>
      </c>
      <c r="K1813" s="308">
        <v>73.5</v>
      </c>
      <c r="L1813" s="309">
        <f t="shared" ref="L1813" si="210">SUM(H1813:K1813)</f>
        <v>92.75</v>
      </c>
      <c r="M1813" s="271" t="str">
        <f t="shared" ref="M1813:M1817" si="211">IF(L1813&gt;=91,"A1",IF(L1813&gt;=81,"A2",IF(L1813&gt;=71,"B1",IF(L1813&gt;=61,"B2",IF(L1813&gt;=51,"C1",IF(L1813&gt;=41,"C2",IF(L1813&gt;=33,"D","E")))))))</f>
        <v>A1</v>
      </c>
    </row>
    <row r="1814" spans="1:13" ht="16.5" thickBot="1">
      <c r="A1814" s="356" t="s">
        <v>258</v>
      </c>
      <c r="B1814" s="231">
        <v>8.5</v>
      </c>
      <c r="C1814" s="305">
        <v>5</v>
      </c>
      <c r="D1814" s="305">
        <v>5</v>
      </c>
      <c r="E1814" s="305">
        <v>66.5</v>
      </c>
      <c r="F1814" s="305">
        <v>85</v>
      </c>
      <c r="G1814" s="305" t="str">
        <f t="shared" si="209"/>
        <v>A2</v>
      </c>
      <c r="H1814" s="308">
        <v>9.75</v>
      </c>
      <c r="I1814" s="308">
        <v>5</v>
      </c>
      <c r="J1814" s="308">
        <v>5</v>
      </c>
      <c r="K1814" s="308">
        <v>78.5</v>
      </c>
      <c r="L1814" s="308">
        <f t="shared" ref="L1814:L1817" si="212">SUM(H1814:K1814)</f>
        <v>98.25</v>
      </c>
      <c r="M1814" s="265" t="str">
        <f t="shared" si="211"/>
        <v>A1</v>
      </c>
    </row>
    <row r="1815" spans="1:13" ht="16.5" thickBot="1">
      <c r="A1815" s="356" t="s">
        <v>695</v>
      </c>
      <c r="B1815" s="305">
        <v>9.75</v>
      </c>
      <c r="C1815" s="305">
        <v>5</v>
      </c>
      <c r="D1815" s="305">
        <v>5</v>
      </c>
      <c r="E1815" s="305">
        <v>58</v>
      </c>
      <c r="F1815" s="313">
        <v>77.75</v>
      </c>
      <c r="G1815" s="313" t="str">
        <f t="shared" si="209"/>
        <v>B1</v>
      </c>
      <c r="H1815" s="305">
        <v>9.25</v>
      </c>
      <c r="I1815" s="308">
        <v>5</v>
      </c>
      <c r="J1815" s="308">
        <v>5</v>
      </c>
      <c r="K1815" s="308">
        <v>76</v>
      </c>
      <c r="L1815" s="308">
        <f t="shared" si="212"/>
        <v>95.25</v>
      </c>
      <c r="M1815" s="308" t="str">
        <f t="shared" si="211"/>
        <v>A1</v>
      </c>
    </row>
    <row r="1816" spans="1:13" ht="16.5" thickBot="1">
      <c r="A1816" s="356" t="s">
        <v>260</v>
      </c>
      <c r="B1816" s="305">
        <v>9.75</v>
      </c>
      <c r="C1816" s="305">
        <v>5</v>
      </c>
      <c r="D1816" s="305">
        <v>5</v>
      </c>
      <c r="E1816" s="305">
        <v>75</v>
      </c>
      <c r="F1816" s="313">
        <v>94.75</v>
      </c>
      <c r="G1816" s="313" t="str">
        <f t="shared" si="209"/>
        <v>A1</v>
      </c>
      <c r="H1816" s="308">
        <v>9.5</v>
      </c>
      <c r="I1816" s="308">
        <v>5</v>
      </c>
      <c r="J1816" s="308">
        <v>5</v>
      </c>
      <c r="K1816" s="308">
        <v>76</v>
      </c>
      <c r="L1816" s="308">
        <f t="shared" si="212"/>
        <v>95.5</v>
      </c>
      <c r="M1816" s="314" t="str">
        <f t="shared" si="211"/>
        <v>A1</v>
      </c>
    </row>
    <row r="1817" spans="1:13" ht="16.5" thickBot="1">
      <c r="A1817" s="356" t="s">
        <v>416</v>
      </c>
      <c r="B1817" s="305">
        <v>9</v>
      </c>
      <c r="C1817" s="305">
        <v>5</v>
      </c>
      <c r="D1817" s="305">
        <v>5</v>
      </c>
      <c r="E1817" s="305">
        <v>54</v>
      </c>
      <c r="F1817" s="313">
        <v>73</v>
      </c>
      <c r="G1817" s="313" t="str">
        <f t="shared" si="209"/>
        <v>B1</v>
      </c>
      <c r="H1817" s="308">
        <v>10</v>
      </c>
      <c r="I1817" s="308">
        <v>5</v>
      </c>
      <c r="J1817" s="308">
        <v>5</v>
      </c>
      <c r="K1817" s="308">
        <v>80</v>
      </c>
      <c r="L1817" s="315">
        <f t="shared" si="212"/>
        <v>100</v>
      </c>
      <c r="M1817" s="308" t="str">
        <f t="shared" si="211"/>
        <v>A1</v>
      </c>
    </row>
    <row r="1818" spans="1:13" ht="15.75">
      <c r="A1818" s="356" t="s">
        <v>784</v>
      </c>
      <c r="B1818" s="337"/>
      <c r="C1818" s="337"/>
      <c r="D1818" s="337"/>
      <c r="E1818" s="173">
        <v>47</v>
      </c>
      <c r="F1818" s="18"/>
      <c r="G1818" s="337"/>
      <c r="H1818" s="337"/>
      <c r="I1818" s="337"/>
      <c r="J1818" s="337"/>
      <c r="K1818" s="337">
        <v>47</v>
      </c>
      <c r="L1818" s="337"/>
      <c r="M1818" s="346"/>
    </row>
    <row r="1819" spans="1:13">
      <c r="A1819" s="356" t="s">
        <v>772</v>
      </c>
      <c r="B1819" s="337"/>
      <c r="C1819" s="337"/>
      <c r="D1819" s="337"/>
      <c r="E1819" s="29">
        <v>45</v>
      </c>
      <c r="F1819" s="337"/>
      <c r="G1819" s="337"/>
      <c r="H1819" s="337"/>
      <c r="I1819" s="337"/>
      <c r="J1819" s="337"/>
      <c r="K1819" s="29">
        <v>49.5</v>
      </c>
      <c r="L1819" s="337"/>
      <c r="M1819" s="346"/>
    </row>
    <row r="1820" spans="1:13">
      <c r="A1820" s="356" t="s">
        <v>774</v>
      </c>
      <c r="B1820" s="337"/>
      <c r="C1820" s="337"/>
      <c r="D1820" s="337"/>
      <c r="E1820" s="337">
        <v>43</v>
      </c>
      <c r="F1820" s="337"/>
      <c r="G1820" s="337"/>
      <c r="H1820" s="337"/>
      <c r="I1820" s="337"/>
      <c r="J1820" s="337"/>
      <c r="K1820" s="337">
        <v>50</v>
      </c>
      <c r="L1820" s="337"/>
      <c r="M1820" s="346"/>
    </row>
    <row r="1821" spans="1:13" ht="26.25">
      <c r="A1821" s="357" t="s">
        <v>697</v>
      </c>
      <c r="B1821" s="357"/>
      <c r="C1821" s="358" t="s">
        <v>698</v>
      </c>
      <c r="D1821" s="186">
        <f>(F1813+F1814+F1815+F1816+F1817)</f>
        <v>413.25</v>
      </c>
      <c r="E1821" s="186"/>
      <c r="F1821" s="358" t="s">
        <v>699</v>
      </c>
      <c r="G1821" s="186">
        <f>(D1821/500)*100</f>
        <v>82.65</v>
      </c>
      <c r="H1821" s="186"/>
      <c r="I1821" s="187"/>
      <c r="J1821" s="685" t="s">
        <v>700</v>
      </c>
      <c r="K1821" s="686"/>
      <c r="L1821" s="640" t="str">
        <f>IF(G1821&gt;=91,"A1",IF(G1821&gt;=81,"A2",IF(G1821&gt;=71,"B1",IF(G1821&gt;=61,"B2",IF(G1821&gt;=51,"C1",IF(G1821&gt;=41,"C2",IF(G1821&gt;=33,"D","E")))))))</f>
        <v>A2</v>
      </c>
      <c r="M1821" s="676" t="str">
        <f t="shared" ref="M1821:M1823" si="213">IF(K1821&gt;=91,"A1",IF(K1821&gt;=81,"A2",IF(K1821&gt;=71,"B1",IF(K1821&gt;=61,"B2",IF(K1821&gt;=51,"C1",IF(K1821&gt;=41,"C2",IF(K1821&gt;=33,"D","E")))))))</f>
        <v>E</v>
      </c>
    </row>
    <row r="1822" spans="1:13" ht="26.25">
      <c r="A1822" s="188" t="s">
        <v>701</v>
      </c>
      <c r="B1822" s="357"/>
      <c r="C1822" s="358" t="s">
        <v>702</v>
      </c>
      <c r="D1822" s="186">
        <f>(L1813+L1814+L1815+L1816+L1817)</f>
        <v>481.75</v>
      </c>
      <c r="E1822" s="186"/>
      <c r="F1822" s="358" t="s">
        <v>703</v>
      </c>
      <c r="G1822" s="189">
        <f>D1822/500*100</f>
        <v>96.350000000000009</v>
      </c>
      <c r="H1822" s="189"/>
      <c r="I1822" s="190"/>
      <c r="J1822" s="685" t="s">
        <v>704</v>
      </c>
      <c r="K1822" s="686"/>
      <c r="L1822" s="640" t="str">
        <f>IF(G1822&gt;=91,"A1",IF(G1822&gt;=81,"A2",IF(G1822&gt;=71,"B1",IF(G1822&gt;=61,"B2",IF(G1822&gt;=51,"C1",IF(G1822&gt;=41,"C2",IF(G1822&gt;=33,"D","E")))))))</f>
        <v>A1</v>
      </c>
      <c r="M1822" s="676" t="str">
        <f t="shared" si="213"/>
        <v>E</v>
      </c>
    </row>
    <row r="1823" spans="1:13">
      <c r="A1823" s="359" t="s">
        <v>705</v>
      </c>
      <c r="B1823" s="359"/>
      <c r="C1823" s="359">
        <f>(D1821+D1822)</f>
        <v>895</v>
      </c>
      <c r="D1823" s="687"/>
      <c r="E1823" s="688"/>
      <c r="F1823" s="359" t="s">
        <v>706</v>
      </c>
      <c r="G1823" s="359"/>
      <c r="H1823" s="359"/>
      <c r="I1823" s="359">
        <f>(C1823/1000)*100</f>
        <v>89.5</v>
      </c>
      <c r="J1823" s="359" t="s">
        <v>707</v>
      </c>
      <c r="K1823" s="359"/>
      <c r="L1823" s="687" t="str">
        <f>IF(I1823&gt;=91,"A1",IF(I1823&gt;=81,"A2",IF(I1823&gt;=71,"B1",IF(I1823&gt;=61,"B2",IF(I1823&gt;=51,"C1",IF(I1823&gt;=41,"C2",IF(I1823&gt;=33,"D","E")))))))</f>
        <v>A2</v>
      </c>
      <c r="M1823" s="688" t="str">
        <f t="shared" si="213"/>
        <v>E</v>
      </c>
    </row>
    <row r="1824" spans="1:13">
      <c r="A1824" s="689" t="s">
        <v>423</v>
      </c>
      <c r="B1824" s="690"/>
      <c r="C1824" s="690"/>
      <c r="D1824" s="690"/>
      <c r="E1824" s="690"/>
      <c r="F1824" s="690"/>
      <c r="G1824" s="690"/>
      <c r="H1824" s="690"/>
      <c r="I1824" s="690"/>
      <c r="J1824" s="690"/>
      <c r="K1824" s="690"/>
      <c r="L1824" s="690"/>
      <c r="M1824" s="691"/>
    </row>
    <row r="1825" spans="1:13">
      <c r="A1825" s="677" t="s">
        <v>424</v>
      </c>
      <c r="B1825" s="678"/>
      <c r="C1825" s="678"/>
      <c r="D1825" s="678"/>
      <c r="E1825" s="678"/>
      <c r="F1825" s="678"/>
      <c r="G1825" s="678"/>
      <c r="H1825" s="678"/>
      <c r="I1825" s="678"/>
      <c r="J1825" s="678"/>
      <c r="K1825" s="678"/>
      <c r="L1825" s="678"/>
      <c r="M1825" s="679"/>
    </row>
    <row r="1826" spans="1:13">
      <c r="A1826" s="677" t="s">
        <v>425</v>
      </c>
      <c r="B1826" s="678"/>
      <c r="C1826" s="678"/>
      <c r="D1826" s="678"/>
      <c r="E1826" s="680"/>
      <c r="F1826" s="681" t="s">
        <v>426</v>
      </c>
      <c r="G1826" s="678"/>
      <c r="H1826" s="678"/>
      <c r="I1826" s="678"/>
      <c r="J1826" s="680"/>
      <c r="K1826" s="681" t="s">
        <v>708</v>
      </c>
      <c r="L1826" s="678"/>
      <c r="M1826" s="679"/>
    </row>
    <row r="1827" spans="1:13">
      <c r="A1827" s="637" t="s">
        <v>775</v>
      </c>
      <c r="B1827" s="638"/>
      <c r="C1827" s="638"/>
      <c r="D1827" s="638"/>
      <c r="E1827" s="639"/>
      <c r="F1827" s="640" t="s">
        <v>433</v>
      </c>
      <c r="G1827" s="641"/>
      <c r="H1827" s="641"/>
      <c r="I1827" s="641"/>
      <c r="J1827" s="676"/>
      <c r="K1827" s="640" t="s">
        <v>433</v>
      </c>
      <c r="L1827" s="641"/>
      <c r="M1827" s="642"/>
    </row>
    <row r="1828" spans="1:13">
      <c r="A1828" s="677" t="s">
        <v>429</v>
      </c>
      <c r="B1828" s="678"/>
      <c r="C1828" s="678"/>
      <c r="D1828" s="678"/>
      <c r="E1828" s="678"/>
      <c r="F1828" s="678"/>
      <c r="G1828" s="678"/>
      <c r="H1828" s="678"/>
      <c r="I1828" s="678"/>
      <c r="J1828" s="678"/>
      <c r="K1828" s="678"/>
      <c r="L1828" s="678"/>
      <c r="M1828" s="679"/>
    </row>
    <row r="1829" spans="1:13">
      <c r="A1829" s="677" t="s">
        <v>425</v>
      </c>
      <c r="B1829" s="678"/>
      <c r="C1829" s="678"/>
      <c r="D1829" s="678"/>
      <c r="E1829" s="680"/>
      <c r="F1829" s="681" t="s">
        <v>426</v>
      </c>
      <c r="G1829" s="678"/>
      <c r="H1829" s="678"/>
      <c r="I1829" s="678"/>
      <c r="J1829" s="680"/>
      <c r="K1829" s="681" t="s">
        <v>708</v>
      </c>
      <c r="L1829" s="678"/>
      <c r="M1829" s="679"/>
    </row>
    <row r="1830" spans="1:13">
      <c r="A1830" s="682" t="s">
        <v>430</v>
      </c>
      <c r="B1830" s="683"/>
      <c r="C1830" s="683"/>
      <c r="D1830" s="683"/>
      <c r="E1830" s="684"/>
      <c r="F1830" s="681" t="s">
        <v>433</v>
      </c>
      <c r="G1830" s="678"/>
      <c r="H1830" s="678"/>
      <c r="I1830" s="678"/>
      <c r="J1830" s="680"/>
      <c r="K1830" s="681" t="s">
        <v>433</v>
      </c>
      <c r="L1830" s="678"/>
      <c r="M1830" s="679"/>
    </row>
    <row r="1831" spans="1:13">
      <c r="A1831" s="682" t="s">
        <v>431</v>
      </c>
      <c r="B1831" s="683"/>
      <c r="C1831" s="683"/>
      <c r="D1831" s="683"/>
      <c r="E1831" s="684"/>
      <c r="F1831" s="707" t="s">
        <v>433</v>
      </c>
      <c r="G1831" s="708"/>
      <c r="H1831" s="708"/>
      <c r="I1831" s="708"/>
      <c r="J1831" s="709"/>
      <c r="K1831" s="640" t="s">
        <v>433</v>
      </c>
      <c r="L1831" s="641"/>
      <c r="M1831" s="642"/>
    </row>
    <row r="1832" spans="1:13">
      <c r="A1832" s="637" t="s">
        <v>432</v>
      </c>
      <c r="B1832" s="638"/>
      <c r="C1832" s="638"/>
      <c r="D1832" s="638"/>
      <c r="E1832" s="639"/>
      <c r="F1832" s="707" t="s">
        <v>428</v>
      </c>
      <c r="G1832" s="708"/>
      <c r="H1832" s="708"/>
      <c r="I1832" s="708"/>
      <c r="J1832" s="709"/>
      <c r="K1832" s="640" t="s">
        <v>433</v>
      </c>
      <c r="L1832" s="641"/>
      <c r="M1832" s="642"/>
    </row>
    <row r="1833" spans="1:13">
      <c r="A1833" s="637" t="s">
        <v>434</v>
      </c>
      <c r="B1833" s="638"/>
      <c r="C1833" s="638"/>
      <c r="D1833" s="638"/>
      <c r="E1833" s="639"/>
      <c r="F1833" s="707" t="s">
        <v>433</v>
      </c>
      <c r="G1833" s="708"/>
      <c r="H1833" s="708"/>
      <c r="I1833" s="708"/>
      <c r="J1833" s="709"/>
      <c r="K1833" s="640" t="s">
        <v>746</v>
      </c>
      <c r="L1833" s="641"/>
      <c r="M1833" s="642"/>
    </row>
    <row r="1834" spans="1:13">
      <c r="A1834" s="677" t="s">
        <v>435</v>
      </c>
      <c r="B1834" s="678"/>
      <c r="C1834" s="678"/>
      <c r="D1834" s="678"/>
      <c r="E1834" s="678"/>
      <c r="F1834" s="678"/>
      <c r="G1834" s="678"/>
      <c r="H1834" s="678"/>
      <c r="I1834" s="678"/>
      <c r="J1834" s="678"/>
      <c r="K1834" s="678"/>
      <c r="L1834" s="678"/>
      <c r="M1834" s="679"/>
    </row>
    <row r="1835" spans="1:13">
      <c r="A1835" s="677" t="s">
        <v>425</v>
      </c>
      <c r="B1835" s="678"/>
      <c r="C1835" s="678"/>
      <c r="D1835" s="678"/>
      <c r="E1835" s="680"/>
      <c r="F1835" s="681" t="s">
        <v>426</v>
      </c>
      <c r="G1835" s="678"/>
      <c r="H1835" s="678"/>
      <c r="I1835" s="678"/>
      <c r="J1835" s="680"/>
      <c r="K1835" s="681" t="s">
        <v>708</v>
      </c>
      <c r="L1835" s="678"/>
      <c r="M1835" s="679"/>
    </row>
    <row r="1836" spans="1:13">
      <c r="A1836" s="637" t="s">
        <v>401</v>
      </c>
      <c r="B1836" s="638"/>
      <c r="C1836" s="638"/>
      <c r="D1836" s="638"/>
      <c r="E1836" s="638"/>
      <c r="F1836" s="639"/>
      <c r="G1836" s="640"/>
      <c r="H1836" s="641"/>
      <c r="I1836" s="641"/>
      <c r="J1836" s="641"/>
      <c r="K1836" s="641"/>
      <c r="L1836" s="641"/>
      <c r="M1836" s="642"/>
    </row>
    <row r="1837" spans="1:13">
      <c r="A1837" s="356" t="s">
        <v>709</v>
      </c>
      <c r="B1837" s="640"/>
      <c r="C1837" s="641"/>
      <c r="D1837" s="641"/>
      <c r="E1837" s="641"/>
      <c r="F1837" s="641"/>
      <c r="G1837" s="641"/>
      <c r="H1837" s="641"/>
      <c r="I1837" s="641"/>
      <c r="J1837" s="641"/>
      <c r="K1837" s="641"/>
      <c r="L1837" s="641"/>
      <c r="M1837" s="642"/>
    </row>
    <row r="1838" spans="1:13">
      <c r="A1838" s="356" t="s">
        <v>436</v>
      </c>
      <c r="B1838" s="640"/>
      <c r="C1838" s="641"/>
      <c r="D1838" s="641"/>
      <c r="E1838" s="641"/>
      <c r="F1838" s="641"/>
      <c r="G1838" s="641"/>
      <c r="H1838" s="641"/>
      <c r="I1838" s="641"/>
      <c r="J1838" s="641"/>
      <c r="K1838" s="641"/>
      <c r="L1838" s="641"/>
      <c r="M1838" s="642"/>
    </row>
    <row r="1839" spans="1:13">
      <c r="A1839" s="643" t="s">
        <v>710</v>
      </c>
      <c r="B1839" s="644"/>
      <c r="C1839" s="645"/>
      <c r="D1839" s="652"/>
      <c r="E1839" s="653"/>
      <c r="F1839" s="653"/>
      <c r="G1839" s="653"/>
      <c r="H1839" s="653"/>
      <c r="I1839" s="654"/>
      <c r="J1839" s="661" t="s">
        <v>711</v>
      </c>
      <c r="K1839" s="644"/>
      <c r="L1839" s="644"/>
      <c r="M1839" s="662"/>
    </row>
    <row r="1840" spans="1:13">
      <c r="A1840" s="646"/>
      <c r="B1840" s="647"/>
      <c r="C1840" s="648"/>
      <c r="D1840" s="655"/>
      <c r="E1840" s="656"/>
      <c r="F1840" s="656"/>
      <c r="G1840" s="656"/>
      <c r="H1840" s="656"/>
      <c r="I1840" s="657"/>
      <c r="J1840" s="663"/>
      <c r="K1840" s="647"/>
      <c r="L1840" s="647"/>
      <c r="M1840" s="664"/>
    </row>
    <row r="1841" spans="1:13">
      <c r="A1841" s="646"/>
      <c r="B1841" s="647"/>
      <c r="C1841" s="648"/>
      <c r="D1841" s="655"/>
      <c r="E1841" s="656"/>
      <c r="F1841" s="656"/>
      <c r="G1841" s="656"/>
      <c r="H1841" s="656"/>
      <c r="I1841" s="657"/>
      <c r="J1841" s="663"/>
      <c r="K1841" s="647"/>
      <c r="L1841" s="647"/>
      <c r="M1841" s="664"/>
    </row>
    <row r="1842" spans="1:13">
      <c r="A1842" s="649"/>
      <c r="B1842" s="650"/>
      <c r="C1842" s="651"/>
      <c r="D1842" s="658"/>
      <c r="E1842" s="659"/>
      <c r="F1842" s="659"/>
      <c r="G1842" s="659"/>
      <c r="H1842" s="659"/>
      <c r="I1842" s="660"/>
      <c r="J1842" s="665"/>
      <c r="K1842" s="650"/>
      <c r="L1842" s="650"/>
      <c r="M1842" s="666"/>
    </row>
    <row r="1843" spans="1:13">
      <c r="A1843" s="671" t="s">
        <v>437</v>
      </c>
      <c r="B1843" s="672"/>
      <c r="C1843" s="672"/>
      <c r="D1843" s="672"/>
      <c r="E1843" s="672"/>
      <c r="F1843" s="672"/>
      <c r="G1843" s="673"/>
      <c r="H1843" s="674" t="s">
        <v>438</v>
      </c>
      <c r="I1843" s="672"/>
      <c r="J1843" s="672"/>
      <c r="K1843" s="672"/>
      <c r="L1843" s="672"/>
      <c r="M1843" s="675"/>
    </row>
    <row r="1844" spans="1:13">
      <c r="A1844" s="341" t="s">
        <v>439</v>
      </c>
      <c r="B1844" s="674" t="s">
        <v>254</v>
      </c>
      <c r="C1844" s="673"/>
      <c r="D1844" s="193" t="s">
        <v>439</v>
      </c>
      <c r="E1844" s="338"/>
      <c r="F1844" s="674" t="s">
        <v>254</v>
      </c>
      <c r="G1844" s="673"/>
      <c r="H1844" s="195"/>
      <c r="I1844" s="195"/>
      <c r="J1844" s="196" t="s">
        <v>440</v>
      </c>
      <c r="K1844" s="195"/>
      <c r="L1844" s="196" t="s">
        <v>254</v>
      </c>
      <c r="M1844" s="197"/>
    </row>
    <row r="1845" spans="1:13">
      <c r="A1845" s="198" t="s">
        <v>441</v>
      </c>
      <c r="B1845" s="669" t="s">
        <v>442</v>
      </c>
      <c r="C1845" s="670"/>
      <c r="D1845" s="669" t="s">
        <v>443</v>
      </c>
      <c r="E1845" s="670"/>
      <c r="F1845" s="669" t="s">
        <v>444</v>
      </c>
      <c r="G1845" s="670"/>
      <c r="H1845" s="195"/>
      <c r="I1845" s="195"/>
      <c r="J1845" s="669">
        <v>3</v>
      </c>
      <c r="K1845" s="670"/>
      <c r="L1845" s="338" t="s">
        <v>433</v>
      </c>
      <c r="M1845" s="197"/>
    </row>
    <row r="1846" spans="1:13">
      <c r="A1846" s="198" t="s">
        <v>445</v>
      </c>
      <c r="B1846" s="669" t="s">
        <v>446</v>
      </c>
      <c r="C1846" s="670"/>
      <c r="D1846" s="669" t="s">
        <v>447</v>
      </c>
      <c r="E1846" s="670"/>
      <c r="F1846" s="669" t="s">
        <v>448</v>
      </c>
      <c r="G1846" s="670"/>
      <c r="H1846" s="195"/>
      <c r="I1846" s="195"/>
      <c r="J1846" s="669">
        <v>2</v>
      </c>
      <c r="K1846" s="670"/>
      <c r="L1846" s="338" t="s">
        <v>428</v>
      </c>
      <c r="M1846" s="197"/>
    </row>
    <row r="1847" spans="1:13">
      <c r="A1847" s="198" t="s">
        <v>449</v>
      </c>
      <c r="B1847" s="669" t="s">
        <v>450</v>
      </c>
      <c r="C1847" s="670"/>
      <c r="D1847" s="669" t="s">
        <v>451</v>
      </c>
      <c r="E1847" s="670"/>
      <c r="F1847" s="669" t="s">
        <v>452</v>
      </c>
      <c r="G1847" s="670"/>
      <c r="H1847" s="195"/>
      <c r="I1847" s="195"/>
      <c r="J1847" s="669">
        <v>1</v>
      </c>
      <c r="K1847" s="670"/>
      <c r="L1847" s="338" t="s">
        <v>453</v>
      </c>
      <c r="M1847" s="197"/>
    </row>
    <row r="1848" spans="1:13" ht="15.75" thickBot="1">
      <c r="A1848" s="199" t="s">
        <v>454</v>
      </c>
      <c r="B1848" s="667" t="s">
        <v>455</v>
      </c>
      <c r="C1848" s="668"/>
      <c r="D1848" s="667" t="s">
        <v>456</v>
      </c>
      <c r="E1848" s="668"/>
      <c r="F1848" s="667" t="s">
        <v>457</v>
      </c>
      <c r="G1848" s="668"/>
      <c r="H1848" s="200"/>
      <c r="I1848" s="200"/>
      <c r="J1848" s="200"/>
      <c r="K1848" s="200"/>
      <c r="L1848" s="200"/>
      <c r="M1848" s="201"/>
    </row>
    <row r="1850" spans="1:13" ht="15.75" thickBot="1"/>
    <row r="1851" spans="1:13" ht="15.75">
      <c r="A1851" s="176"/>
      <c r="B1851" s="703" t="s">
        <v>669</v>
      </c>
      <c r="C1851" s="703"/>
      <c r="D1851" s="703"/>
      <c r="E1851" s="703"/>
      <c r="F1851" s="703"/>
      <c r="G1851" s="703"/>
      <c r="H1851" s="703"/>
      <c r="I1851" s="704"/>
      <c r="J1851" s="705" t="s">
        <v>670</v>
      </c>
      <c r="K1851" s="703"/>
      <c r="L1851" s="703"/>
      <c r="M1851" s="706"/>
    </row>
    <row r="1852" spans="1:13" ht="21">
      <c r="A1852" s="699" t="s">
        <v>671</v>
      </c>
      <c r="B1852" s="700"/>
      <c r="C1852" s="700"/>
      <c r="D1852" s="700"/>
      <c r="E1852" s="700"/>
      <c r="F1852" s="700"/>
      <c r="G1852" s="700"/>
      <c r="H1852" s="700"/>
      <c r="I1852" s="700"/>
      <c r="J1852" s="700"/>
      <c r="K1852" s="700"/>
      <c r="L1852" s="700"/>
      <c r="M1852" s="701"/>
    </row>
    <row r="1853" spans="1:13" ht="21">
      <c r="A1853" s="177"/>
      <c r="B1853" s="678" t="s">
        <v>672</v>
      </c>
      <c r="C1853" s="678"/>
      <c r="D1853" s="678"/>
      <c r="E1853" s="680"/>
      <c r="F1853" s="178" t="s">
        <v>673</v>
      </c>
      <c r="G1853" s="178"/>
      <c r="H1853" s="681" t="s">
        <v>674</v>
      </c>
      <c r="I1853" s="678"/>
      <c r="J1853" s="680"/>
      <c r="K1853" s="179" t="s">
        <v>675</v>
      </c>
      <c r="L1853" s="357"/>
      <c r="M1853" s="180"/>
    </row>
    <row r="1854" spans="1:13">
      <c r="A1854" s="677" t="s">
        <v>785</v>
      </c>
      <c r="B1854" s="678"/>
      <c r="C1854" s="678"/>
      <c r="D1854" s="678"/>
      <c r="E1854" s="678"/>
      <c r="F1854" s="678"/>
      <c r="G1854" s="678"/>
      <c r="H1854" s="678"/>
      <c r="I1854" s="678"/>
      <c r="J1854" s="678"/>
      <c r="K1854" s="678"/>
      <c r="L1854" s="678"/>
      <c r="M1854" s="679"/>
    </row>
    <row r="1855" spans="1:13">
      <c r="A1855" s="637" t="s">
        <v>677</v>
      </c>
      <c r="B1855" s="638"/>
      <c r="C1855" s="638"/>
      <c r="D1855" s="638"/>
      <c r="E1855" s="638"/>
      <c r="F1855" s="638"/>
      <c r="G1855" s="638"/>
      <c r="H1855" s="638"/>
      <c r="I1855" s="638"/>
      <c r="J1855" s="638"/>
      <c r="K1855" s="638"/>
      <c r="L1855" s="638"/>
      <c r="M1855" s="702"/>
    </row>
    <row r="1856" spans="1:13">
      <c r="A1856" s="682" t="s">
        <v>678</v>
      </c>
      <c r="B1856" s="684"/>
      <c r="C1856" s="697"/>
      <c r="D1856" s="690"/>
      <c r="E1856" s="690"/>
      <c r="F1856" s="690"/>
      <c r="G1856" s="698"/>
      <c r="H1856" s="345" t="s">
        <v>679</v>
      </c>
      <c r="I1856" s="181"/>
      <c r="J1856" s="697"/>
      <c r="K1856" s="690"/>
      <c r="L1856" s="690"/>
      <c r="M1856" s="691"/>
    </row>
    <row r="1857" spans="1:13">
      <c r="A1857" s="682" t="s">
        <v>680</v>
      </c>
      <c r="B1857" s="684"/>
      <c r="C1857" s="697"/>
      <c r="D1857" s="690"/>
      <c r="E1857" s="690"/>
      <c r="F1857" s="690"/>
      <c r="G1857" s="698"/>
      <c r="H1857" s="345" t="s">
        <v>681</v>
      </c>
      <c r="I1857" s="181"/>
      <c r="J1857" s="697"/>
      <c r="K1857" s="690"/>
      <c r="L1857" s="690"/>
      <c r="M1857" s="691"/>
    </row>
    <row r="1858" spans="1:13">
      <c r="A1858" s="682" t="s">
        <v>682</v>
      </c>
      <c r="B1858" s="684"/>
      <c r="C1858" s="694"/>
      <c r="D1858" s="695"/>
      <c r="E1858" s="695"/>
      <c r="F1858" s="695"/>
      <c r="G1858" s="696"/>
      <c r="H1858" s="345" t="s">
        <v>683</v>
      </c>
      <c r="I1858" s="181"/>
      <c r="J1858" s="697"/>
      <c r="K1858" s="690"/>
      <c r="L1858" s="690"/>
      <c r="M1858" s="691"/>
    </row>
    <row r="1859" spans="1:13">
      <c r="A1859" s="682" t="s">
        <v>684</v>
      </c>
      <c r="B1859" s="684"/>
      <c r="C1859" s="697"/>
      <c r="D1859" s="690"/>
      <c r="E1859" s="690"/>
      <c r="F1859" s="690"/>
      <c r="G1859" s="691"/>
      <c r="H1859" s="637" t="s">
        <v>412</v>
      </c>
      <c r="I1859" s="639"/>
      <c r="J1859" s="697"/>
      <c r="K1859" s="690"/>
      <c r="L1859" s="690"/>
      <c r="M1859" s="691"/>
    </row>
    <row r="1860" spans="1:13">
      <c r="A1860" s="677" t="s">
        <v>685</v>
      </c>
      <c r="B1860" s="678"/>
      <c r="C1860" s="678"/>
      <c r="D1860" s="678"/>
      <c r="E1860" s="678"/>
      <c r="F1860" s="678"/>
      <c r="G1860" s="678"/>
      <c r="H1860" s="678"/>
      <c r="I1860" s="678"/>
      <c r="J1860" s="678"/>
      <c r="K1860" s="678"/>
      <c r="L1860" s="678"/>
      <c r="M1860" s="679"/>
    </row>
    <row r="1861" spans="1:13">
      <c r="A1861" s="692" t="s">
        <v>686</v>
      </c>
      <c r="B1861" s="681" t="s">
        <v>687</v>
      </c>
      <c r="C1861" s="678"/>
      <c r="D1861" s="678"/>
      <c r="E1861" s="678"/>
      <c r="F1861" s="678"/>
      <c r="G1861" s="680"/>
      <c r="H1861" s="681" t="s">
        <v>688</v>
      </c>
      <c r="I1861" s="678"/>
      <c r="J1861" s="678"/>
      <c r="K1861" s="678"/>
      <c r="L1861" s="678"/>
      <c r="M1861" s="679"/>
    </row>
    <row r="1862" spans="1:13" ht="30">
      <c r="A1862" s="693"/>
      <c r="B1862" s="105" t="s">
        <v>689</v>
      </c>
      <c r="C1862" s="105" t="s">
        <v>690</v>
      </c>
      <c r="D1862" s="105" t="s">
        <v>691</v>
      </c>
      <c r="E1862" s="105" t="s">
        <v>692</v>
      </c>
      <c r="F1862" s="105">
        <v>100</v>
      </c>
      <c r="G1862" s="104" t="s">
        <v>232</v>
      </c>
      <c r="H1862" s="105" t="s">
        <v>693</v>
      </c>
      <c r="I1862" s="105" t="s">
        <v>690</v>
      </c>
      <c r="J1862" s="105" t="s">
        <v>691</v>
      </c>
      <c r="K1862" s="105" t="s">
        <v>694</v>
      </c>
      <c r="L1862" s="105">
        <v>100</v>
      </c>
      <c r="M1862" s="182" t="s">
        <v>232</v>
      </c>
    </row>
    <row r="1863" spans="1:13">
      <c r="A1863" s="356" t="s">
        <v>256</v>
      </c>
      <c r="B1863" s="88"/>
      <c r="C1863" s="337"/>
      <c r="D1863" s="337"/>
      <c r="E1863" s="88"/>
      <c r="F1863" s="30"/>
      <c r="G1863" s="337"/>
      <c r="H1863" s="337"/>
      <c r="I1863" s="337"/>
      <c r="J1863" s="337"/>
      <c r="K1863" s="172"/>
      <c r="L1863" s="30"/>
      <c r="M1863" s="346"/>
    </row>
    <row r="1864" spans="1:13">
      <c r="A1864" s="356" t="s">
        <v>258</v>
      </c>
      <c r="B1864" s="171"/>
      <c r="C1864" s="337"/>
      <c r="D1864" s="337"/>
      <c r="E1864" s="337"/>
      <c r="F1864" s="30"/>
      <c r="G1864" s="337"/>
      <c r="H1864" s="337"/>
      <c r="I1864" s="337"/>
      <c r="J1864" s="337"/>
      <c r="K1864" s="337"/>
      <c r="L1864" s="30"/>
      <c r="M1864" s="346"/>
    </row>
    <row r="1865" spans="1:13">
      <c r="A1865" s="356" t="s">
        <v>695</v>
      </c>
      <c r="B1865" s="337"/>
      <c r="C1865" s="337"/>
      <c r="D1865" s="337"/>
      <c r="E1865" s="337"/>
      <c r="F1865" s="350"/>
      <c r="G1865" s="337"/>
      <c r="H1865" s="337"/>
      <c r="I1865" s="337"/>
      <c r="J1865" s="337"/>
      <c r="K1865" s="17"/>
      <c r="L1865" s="350"/>
      <c r="M1865" s="346"/>
    </row>
    <row r="1866" spans="1:13" ht="15.75">
      <c r="A1866" s="356" t="s">
        <v>260</v>
      </c>
      <c r="B1866" s="337"/>
      <c r="C1866" s="337"/>
      <c r="D1866" s="337"/>
      <c r="E1866" s="337"/>
      <c r="F1866" s="350"/>
      <c r="G1866" s="337"/>
      <c r="H1866" s="14"/>
      <c r="I1866" s="172"/>
      <c r="J1866" s="172"/>
      <c r="K1866" s="17"/>
      <c r="L1866" s="350"/>
      <c r="M1866" s="346"/>
    </row>
    <row r="1867" spans="1:13" ht="15.75">
      <c r="A1867" s="356" t="s">
        <v>416</v>
      </c>
      <c r="B1867" s="337"/>
      <c r="C1867" s="337"/>
      <c r="D1867" s="337"/>
      <c r="E1867" s="337"/>
      <c r="F1867" s="30"/>
      <c r="G1867" s="337"/>
      <c r="H1867" s="14"/>
      <c r="I1867" s="337"/>
      <c r="J1867" s="337"/>
      <c r="K1867" s="18"/>
      <c r="L1867" s="30"/>
      <c r="M1867" s="346"/>
    </row>
    <row r="1868" spans="1:13" ht="15.75">
      <c r="A1868" s="356" t="s">
        <v>643</v>
      </c>
      <c r="B1868" s="337"/>
      <c r="C1868" s="337"/>
      <c r="D1868" s="337"/>
      <c r="E1868" s="173"/>
      <c r="F1868" s="18"/>
      <c r="G1868" s="337"/>
      <c r="H1868" s="337"/>
      <c r="I1868" s="337"/>
      <c r="J1868" s="337"/>
      <c r="K1868" s="337"/>
      <c r="L1868" s="337"/>
      <c r="M1868" s="346"/>
    </row>
    <row r="1869" spans="1:13">
      <c r="A1869" s="356" t="s">
        <v>661</v>
      </c>
      <c r="B1869" s="337"/>
      <c r="C1869" s="337"/>
      <c r="D1869" s="337"/>
      <c r="E1869" s="29"/>
      <c r="F1869" s="337"/>
      <c r="G1869" s="337"/>
      <c r="H1869" s="337"/>
      <c r="I1869" s="337"/>
      <c r="J1869" s="337"/>
      <c r="K1869" s="29"/>
      <c r="L1869" s="337"/>
      <c r="M1869" s="346"/>
    </row>
    <row r="1870" spans="1:13">
      <c r="A1870" s="356" t="s">
        <v>696</v>
      </c>
      <c r="B1870" s="337"/>
      <c r="C1870" s="337"/>
      <c r="D1870" s="337"/>
      <c r="E1870" s="337"/>
      <c r="F1870" s="337"/>
      <c r="G1870" s="337"/>
      <c r="H1870" s="337"/>
      <c r="I1870" s="337"/>
      <c r="J1870" s="337"/>
      <c r="K1870" s="337"/>
      <c r="L1870" s="337"/>
      <c r="M1870" s="346"/>
    </row>
    <row r="1871" spans="1:13" ht="26.25">
      <c r="A1871" s="357" t="s">
        <v>697</v>
      </c>
      <c r="B1871" s="357"/>
      <c r="C1871" s="358" t="s">
        <v>698</v>
      </c>
      <c r="D1871" s="186">
        <f>(F1863+F1864+F1865+F1866+F1867)</f>
        <v>0</v>
      </c>
      <c r="E1871" s="186"/>
      <c r="F1871" s="358" t="s">
        <v>699</v>
      </c>
      <c r="G1871" s="186">
        <f>(D1871/500)*100</f>
        <v>0</v>
      </c>
      <c r="H1871" s="186"/>
      <c r="I1871" s="187"/>
      <c r="J1871" s="685" t="s">
        <v>700</v>
      </c>
      <c r="K1871" s="686"/>
      <c r="L1871" s="640" t="str">
        <f>IF(G1871&gt;=91,"A1",IF(G1871&gt;=81,"A2",IF(G1871&gt;=71,"B1",IF(G1871&gt;=61,"B2",IF(G1871&gt;=51,"C1",IF(G1871&gt;=41,"C2",IF(G1871&gt;=33,"D","E")))))))</f>
        <v>E</v>
      </c>
      <c r="M1871" s="676" t="str">
        <f t="shared" ref="M1871:M1873" si="214">IF(K1871&gt;=91,"A1",IF(K1871&gt;=81,"A2",IF(K1871&gt;=71,"B1",IF(K1871&gt;=61,"B2",IF(K1871&gt;=51,"C1",IF(K1871&gt;=41,"C2",IF(K1871&gt;=33,"D","E")))))))</f>
        <v>E</v>
      </c>
    </row>
    <row r="1872" spans="1:13" ht="26.25">
      <c r="A1872" s="188" t="s">
        <v>701</v>
      </c>
      <c r="B1872" s="357"/>
      <c r="C1872" s="358" t="s">
        <v>702</v>
      </c>
      <c r="D1872" s="186">
        <f>(L1863+L1864+L1865+L1866+L1867)</f>
        <v>0</v>
      </c>
      <c r="E1872" s="186"/>
      <c r="F1872" s="358" t="s">
        <v>703</v>
      </c>
      <c r="G1872" s="189">
        <f>D1872/500*100</f>
        <v>0</v>
      </c>
      <c r="H1872" s="189"/>
      <c r="I1872" s="190"/>
      <c r="J1872" s="685" t="s">
        <v>704</v>
      </c>
      <c r="K1872" s="686"/>
      <c r="L1872" s="640" t="str">
        <f>IF(G1872&gt;=91,"A1",IF(G1872&gt;=81,"A2",IF(G1872&gt;=71,"B1",IF(G1872&gt;=61,"B2",IF(G1872&gt;=51,"C1",IF(G1872&gt;=41,"C2",IF(G1872&gt;=33,"D","E")))))))</f>
        <v>E</v>
      </c>
      <c r="M1872" s="676" t="str">
        <f t="shared" si="214"/>
        <v>E</v>
      </c>
    </row>
    <row r="1873" spans="1:13">
      <c r="A1873" s="359" t="s">
        <v>705</v>
      </c>
      <c r="B1873" s="359"/>
      <c r="C1873" s="359">
        <f>(D1871+D1872)</f>
        <v>0</v>
      </c>
      <c r="D1873" s="687"/>
      <c r="E1873" s="688"/>
      <c r="F1873" s="359" t="s">
        <v>706</v>
      </c>
      <c r="G1873" s="359"/>
      <c r="H1873" s="359"/>
      <c r="I1873" s="359">
        <f>(C1873/1000)*100</f>
        <v>0</v>
      </c>
      <c r="J1873" s="359" t="s">
        <v>707</v>
      </c>
      <c r="K1873" s="359"/>
      <c r="L1873" s="687" t="str">
        <f>IF(I1873&gt;=91,"A1",IF(I1873&gt;=81,"A2",IF(I1873&gt;=71,"B1",IF(I1873&gt;=61,"B2",IF(I1873&gt;=51,"C1",IF(I1873&gt;=41,"C2",IF(I1873&gt;=33,"D","E")))))))</f>
        <v>E</v>
      </c>
      <c r="M1873" s="688" t="str">
        <f t="shared" si="214"/>
        <v>E</v>
      </c>
    </row>
    <row r="1874" spans="1:13">
      <c r="A1874" s="689" t="s">
        <v>423</v>
      </c>
      <c r="B1874" s="690"/>
      <c r="C1874" s="690"/>
      <c r="D1874" s="690"/>
      <c r="E1874" s="690"/>
      <c r="F1874" s="690"/>
      <c r="G1874" s="690"/>
      <c r="H1874" s="690"/>
      <c r="I1874" s="690"/>
      <c r="J1874" s="690"/>
      <c r="K1874" s="690"/>
      <c r="L1874" s="690"/>
      <c r="M1874" s="691"/>
    </row>
    <row r="1875" spans="1:13">
      <c r="A1875" s="677" t="s">
        <v>424</v>
      </c>
      <c r="B1875" s="678"/>
      <c r="C1875" s="678"/>
      <c r="D1875" s="678"/>
      <c r="E1875" s="678"/>
      <c r="F1875" s="678"/>
      <c r="G1875" s="678"/>
      <c r="H1875" s="678"/>
      <c r="I1875" s="678"/>
      <c r="J1875" s="678"/>
      <c r="K1875" s="678"/>
      <c r="L1875" s="678"/>
      <c r="M1875" s="679"/>
    </row>
    <row r="1876" spans="1:13">
      <c r="A1876" s="677" t="s">
        <v>425</v>
      </c>
      <c r="B1876" s="678"/>
      <c r="C1876" s="678"/>
      <c r="D1876" s="678"/>
      <c r="E1876" s="680"/>
      <c r="F1876" s="681" t="s">
        <v>426</v>
      </c>
      <c r="G1876" s="678"/>
      <c r="H1876" s="678"/>
      <c r="I1876" s="678"/>
      <c r="J1876" s="680"/>
      <c r="K1876" s="681" t="s">
        <v>708</v>
      </c>
      <c r="L1876" s="678"/>
      <c r="M1876" s="679"/>
    </row>
    <row r="1877" spans="1:13">
      <c r="A1877" s="637" t="s">
        <v>427</v>
      </c>
      <c r="B1877" s="638"/>
      <c r="C1877" s="638"/>
      <c r="D1877" s="638"/>
      <c r="E1877" s="639"/>
      <c r="F1877" s="640" t="s">
        <v>433</v>
      </c>
      <c r="G1877" s="641"/>
      <c r="H1877" s="641"/>
      <c r="I1877" s="641"/>
      <c r="J1877" s="676"/>
      <c r="K1877" s="640" t="s">
        <v>433</v>
      </c>
      <c r="L1877" s="641"/>
      <c r="M1877" s="642"/>
    </row>
    <row r="1878" spans="1:13">
      <c r="A1878" s="677" t="s">
        <v>429</v>
      </c>
      <c r="B1878" s="678"/>
      <c r="C1878" s="678"/>
      <c r="D1878" s="678"/>
      <c r="E1878" s="678"/>
      <c r="F1878" s="678"/>
      <c r="G1878" s="678"/>
      <c r="H1878" s="678"/>
      <c r="I1878" s="678"/>
      <c r="J1878" s="678"/>
      <c r="K1878" s="678"/>
      <c r="L1878" s="678"/>
      <c r="M1878" s="679"/>
    </row>
    <row r="1879" spans="1:13">
      <c r="A1879" s="677" t="s">
        <v>425</v>
      </c>
      <c r="B1879" s="678"/>
      <c r="C1879" s="678"/>
      <c r="D1879" s="678"/>
      <c r="E1879" s="680"/>
      <c r="F1879" s="681" t="s">
        <v>426</v>
      </c>
      <c r="G1879" s="678"/>
      <c r="H1879" s="678"/>
      <c r="I1879" s="678"/>
      <c r="J1879" s="680"/>
      <c r="K1879" s="681" t="s">
        <v>708</v>
      </c>
      <c r="L1879" s="678"/>
      <c r="M1879" s="679"/>
    </row>
    <row r="1880" spans="1:13">
      <c r="A1880" s="682" t="s">
        <v>430</v>
      </c>
      <c r="B1880" s="683"/>
      <c r="C1880" s="683"/>
      <c r="D1880" s="683"/>
      <c r="E1880" s="684"/>
      <c r="F1880" s="681"/>
      <c r="G1880" s="678"/>
      <c r="H1880" s="678"/>
      <c r="I1880" s="678"/>
      <c r="J1880" s="680"/>
      <c r="K1880" s="681"/>
      <c r="L1880" s="678"/>
      <c r="M1880" s="679"/>
    </row>
    <row r="1881" spans="1:13">
      <c r="A1881" s="682" t="s">
        <v>431</v>
      </c>
      <c r="B1881" s="683"/>
      <c r="C1881" s="683"/>
      <c r="D1881" s="683"/>
      <c r="E1881" s="684"/>
      <c r="F1881" s="640"/>
      <c r="G1881" s="641"/>
      <c r="H1881" s="641"/>
      <c r="I1881" s="641"/>
      <c r="J1881" s="676"/>
      <c r="K1881" s="640"/>
      <c r="L1881" s="641"/>
      <c r="M1881" s="642"/>
    </row>
    <row r="1882" spans="1:13">
      <c r="A1882" s="637" t="s">
        <v>432</v>
      </c>
      <c r="B1882" s="638"/>
      <c r="C1882" s="638"/>
      <c r="D1882" s="638"/>
      <c r="E1882" s="639"/>
      <c r="F1882" s="640"/>
      <c r="G1882" s="641"/>
      <c r="H1882" s="641"/>
      <c r="I1882" s="641"/>
      <c r="J1882" s="676"/>
      <c r="K1882" s="640"/>
      <c r="L1882" s="641"/>
      <c r="M1882" s="642"/>
    </row>
    <row r="1883" spans="1:13">
      <c r="A1883" s="637" t="s">
        <v>434</v>
      </c>
      <c r="B1883" s="638"/>
      <c r="C1883" s="638"/>
      <c r="D1883" s="638"/>
      <c r="E1883" s="639"/>
      <c r="F1883" s="640"/>
      <c r="G1883" s="641"/>
      <c r="H1883" s="641"/>
      <c r="I1883" s="641"/>
      <c r="J1883" s="676"/>
      <c r="K1883" s="640"/>
      <c r="L1883" s="641"/>
      <c r="M1883" s="642"/>
    </row>
    <row r="1884" spans="1:13">
      <c r="A1884" s="677" t="s">
        <v>435</v>
      </c>
      <c r="B1884" s="678"/>
      <c r="C1884" s="678"/>
      <c r="D1884" s="678"/>
      <c r="E1884" s="678"/>
      <c r="F1884" s="678"/>
      <c r="G1884" s="678"/>
      <c r="H1884" s="678"/>
      <c r="I1884" s="678"/>
      <c r="J1884" s="678"/>
      <c r="K1884" s="678"/>
      <c r="L1884" s="678"/>
      <c r="M1884" s="679"/>
    </row>
    <row r="1885" spans="1:13">
      <c r="A1885" s="677" t="s">
        <v>425</v>
      </c>
      <c r="B1885" s="678"/>
      <c r="C1885" s="678"/>
      <c r="D1885" s="678"/>
      <c r="E1885" s="680"/>
      <c r="F1885" s="681" t="s">
        <v>426</v>
      </c>
      <c r="G1885" s="678"/>
      <c r="H1885" s="678"/>
      <c r="I1885" s="678"/>
      <c r="J1885" s="680"/>
      <c r="K1885" s="681" t="s">
        <v>708</v>
      </c>
      <c r="L1885" s="678"/>
      <c r="M1885" s="679"/>
    </row>
    <row r="1886" spans="1:13">
      <c r="A1886" s="637" t="s">
        <v>401</v>
      </c>
      <c r="B1886" s="638"/>
      <c r="C1886" s="638"/>
      <c r="D1886" s="638"/>
      <c r="E1886" s="638"/>
      <c r="F1886" s="639"/>
      <c r="G1886" s="640"/>
      <c r="H1886" s="641"/>
      <c r="I1886" s="641"/>
      <c r="J1886" s="641"/>
      <c r="K1886" s="641"/>
      <c r="L1886" s="641"/>
      <c r="M1886" s="642"/>
    </row>
    <row r="1887" spans="1:13">
      <c r="A1887" s="356" t="s">
        <v>709</v>
      </c>
      <c r="B1887" s="640"/>
      <c r="C1887" s="641"/>
      <c r="D1887" s="641"/>
      <c r="E1887" s="641"/>
      <c r="F1887" s="641"/>
      <c r="G1887" s="641"/>
      <c r="H1887" s="641"/>
      <c r="I1887" s="641"/>
      <c r="J1887" s="641"/>
      <c r="K1887" s="641"/>
      <c r="L1887" s="641"/>
      <c r="M1887" s="642"/>
    </row>
    <row r="1888" spans="1:13">
      <c r="A1888" s="356" t="s">
        <v>436</v>
      </c>
      <c r="B1888" s="640"/>
      <c r="C1888" s="641"/>
      <c r="D1888" s="641"/>
      <c r="E1888" s="641"/>
      <c r="F1888" s="641"/>
      <c r="G1888" s="641"/>
      <c r="H1888" s="641"/>
      <c r="I1888" s="641"/>
      <c r="J1888" s="641"/>
      <c r="K1888" s="641"/>
      <c r="L1888" s="641"/>
      <c r="M1888" s="642"/>
    </row>
    <row r="1889" spans="1:13">
      <c r="A1889" s="643" t="s">
        <v>710</v>
      </c>
      <c r="B1889" s="644"/>
      <c r="C1889" s="645"/>
      <c r="D1889" s="652"/>
      <c r="E1889" s="653"/>
      <c r="F1889" s="653"/>
      <c r="G1889" s="653"/>
      <c r="H1889" s="653"/>
      <c r="I1889" s="654"/>
      <c r="J1889" s="661" t="s">
        <v>711</v>
      </c>
      <c r="K1889" s="644"/>
      <c r="L1889" s="644"/>
      <c r="M1889" s="662"/>
    </row>
    <row r="1890" spans="1:13">
      <c r="A1890" s="646"/>
      <c r="B1890" s="647"/>
      <c r="C1890" s="648"/>
      <c r="D1890" s="655"/>
      <c r="E1890" s="656"/>
      <c r="F1890" s="656"/>
      <c r="G1890" s="656"/>
      <c r="H1890" s="656"/>
      <c r="I1890" s="657"/>
      <c r="J1890" s="663"/>
      <c r="K1890" s="647"/>
      <c r="L1890" s="647"/>
      <c r="M1890" s="664"/>
    </row>
    <row r="1891" spans="1:13">
      <c r="A1891" s="646"/>
      <c r="B1891" s="647"/>
      <c r="C1891" s="648"/>
      <c r="D1891" s="655"/>
      <c r="E1891" s="656"/>
      <c r="F1891" s="656"/>
      <c r="G1891" s="656"/>
      <c r="H1891" s="656"/>
      <c r="I1891" s="657"/>
      <c r="J1891" s="663"/>
      <c r="K1891" s="647"/>
      <c r="L1891" s="647"/>
      <c r="M1891" s="664"/>
    </row>
    <row r="1892" spans="1:13">
      <c r="A1892" s="649"/>
      <c r="B1892" s="650"/>
      <c r="C1892" s="651"/>
      <c r="D1892" s="658"/>
      <c r="E1892" s="659"/>
      <c r="F1892" s="659"/>
      <c r="G1892" s="659"/>
      <c r="H1892" s="659"/>
      <c r="I1892" s="660"/>
      <c r="J1892" s="665"/>
      <c r="K1892" s="650"/>
      <c r="L1892" s="650"/>
      <c r="M1892" s="666"/>
    </row>
    <row r="1893" spans="1:13">
      <c r="A1893" s="671" t="s">
        <v>437</v>
      </c>
      <c r="B1893" s="672"/>
      <c r="C1893" s="672"/>
      <c r="D1893" s="672"/>
      <c r="E1893" s="672"/>
      <c r="F1893" s="672"/>
      <c r="G1893" s="673"/>
      <c r="H1893" s="674" t="s">
        <v>438</v>
      </c>
      <c r="I1893" s="672"/>
      <c r="J1893" s="672"/>
      <c r="K1893" s="672"/>
      <c r="L1893" s="672"/>
      <c r="M1893" s="675"/>
    </row>
    <row r="1894" spans="1:13">
      <c r="A1894" s="341" t="s">
        <v>439</v>
      </c>
      <c r="B1894" s="674" t="s">
        <v>254</v>
      </c>
      <c r="C1894" s="673"/>
      <c r="D1894" s="193" t="s">
        <v>439</v>
      </c>
      <c r="E1894" s="338"/>
      <c r="F1894" s="674" t="s">
        <v>254</v>
      </c>
      <c r="G1894" s="673"/>
      <c r="H1894" s="195"/>
      <c r="I1894" s="195"/>
      <c r="J1894" s="196" t="s">
        <v>440</v>
      </c>
      <c r="K1894" s="195"/>
      <c r="L1894" s="196" t="s">
        <v>254</v>
      </c>
      <c r="M1894" s="197"/>
    </row>
    <row r="1895" spans="1:13">
      <c r="A1895" s="198" t="s">
        <v>441</v>
      </c>
      <c r="B1895" s="669" t="s">
        <v>442</v>
      </c>
      <c r="C1895" s="670"/>
      <c r="D1895" s="669" t="s">
        <v>443</v>
      </c>
      <c r="E1895" s="670"/>
      <c r="F1895" s="669" t="s">
        <v>444</v>
      </c>
      <c r="G1895" s="670"/>
      <c r="H1895" s="195"/>
      <c r="I1895" s="195"/>
      <c r="J1895" s="669">
        <v>3</v>
      </c>
      <c r="K1895" s="670"/>
      <c r="L1895" s="338" t="s">
        <v>433</v>
      </c>
      <c r="M1895" s="197"/>
    </row>
    <row r="1896" spans="1:13">
      <c r="A1896" s="198" t="s">
        <v>445</v>
      </c>
      <c r="B1896" s="669" t="s">
        <v>446</v>
      </c>
      <c r="C1896" s="670"/>
      <c r="D1896" s="669" t="s">
        <v>447</v>
      </c>
      <c r="E1896" s="670"/>
      <c r="F1896" s="669" t="s">
        <v>448</v>
      </c>
      <c r="G1896" s="670"/>
      <c r="H1896" s="195"/>
      <c r="I1896" s="195"/>
      <c r="J1896" s="669">
        <v>2</v>
      </c>
      <c r="K1896" s="670"/>
      <c r="L1896" s="338" t="s">
        <v>428</v>
      </c>
      <c r="M1896" s="197"/>
    </row>
    <row r="1897" spans="1:13">
      <c r="A1897" s="198" t="s">
        <v>449</v>
      </c>
      <c r="B1897" s="669" t="s">
        <v>450</v>
      </c>
      <c r="C1897" s="670"/>
      <c r="D1897" s="669" t="s">
        <v>451</v>
      </c>
      <c r="E1897" s="670"/>
      <c r="F1897" s="669" t="s">
        <v>452</v>
      </c>
      <c r="G1897" s="670"/>
      <c r="H1897" s="195"/>
      <c r="I1897" s="195"/>
      <c r="J1897" s="669">
        <v>1</v>
      </c>
      <c r="K1897" s="670"/>
      <c r="L1897" s="338" t="s">
        <v>453</v>
      </c>
      <c r="M1897" s="197"/>
    </row>
    <row r="1898" spans="1:13" ht="15.75" thickBot="1">
      <c r="A1898" s="199" t="s">
        <v>454</v>
      </c>
      <c r="B1898" s="667" t="s">
        <v>455</v>
      </c>
      <c r="C1898" s="668"/>
      <c r="D1898" s="667" t="s">
        <v>456</v>
      </c>
      <c r="E1898" s="668"/>
      <c r="F1898" s="667" t="s">
        <v>457</v>
      </c>
      <c r="G1898" s="668"/>
      <c r="H1898" s="200"/>
      <c r="I1898" s="200"/>
      <c r="J1898" s="200"/>
      <c r="K1898" s="200"/>
      <c r="L1898" s="200"/>
      <c r="M1898" s="201"/>
    </row>
    <row r="1899" spans="1:13" ht="15.75" thickBot="1"/>
    <row r="1900" spans="1:13" ht="15.75">
      <c r="A1900" s="176"/>
      <c r="B1900" s="703" t="s">
        <v>669</v>
      </c>
      <c r="C1900" s="703"/>
      <c r="D1900" s="703"/>
      <c r="E1900" s="703"/>
      <c r="F1900" s="703"/>
      <c r="G1900" s="703"/>
      <c r="H1900" s="703"/>
      <c r="I1900" s="704"/>
      <c r="J1900" s="705" t="s">
        <v>670</v>
      </c>
      <c r="K1900" s="703"/>
      <c r="L1900" s="703"/>
      <c r="M1900" s="706"/>
    </row>
    <row r="1901" spans="1:13" ht="21">
      <c r="A1901" s="699" t="s">
        <v>671</v>
      </c>
      <c r="B1901" s="700"/>
      <c r="C1901" s="700"/>
      <c r="D1901" s="700"/>
      <c r="E1901" s="700"/>
      <c r="F1901" s="700"/>
      <c r="G1901" s="700"/>
      <c r="H1901" s="700"/>
      <c r="I1901" s="700"/>
      <c r="J1901" s="700"/>
      <c r="K1901" s="700"/>
      <c r="L1901" s="700"/>
      <c r="M1901" s="701"/>
    </row>
    <row r="1902" spans="1:13" ht="21">
      <c r="A1902" s="177"/>
      <c r="B1902" s="678" t="s">
        <v>672</v>
      </c>
      <c r="C1902" s="678"/>
      <c r="D1902" s="678"/>
      <c r="E1902" s="680"/>
      <c r="F1902" s="178" t="s">
        <v>673</v>
      </c>
      <c r="G1902" s="178"/>
      <c r="H1902" s="681" t="s">
        <v>674</v>
      </c>
      <c r="I1902" s="678"/>
      <c r="J1902" s="680"/>
      <c r="K1902" s="179" t="s">
        <v>675</v>
      </c>
      <c r="L1902" s="357"/>
      <c r="M1902" s="180"/>
    </row>
    <row r="1903" spans="1:13">
      <c r="A1903" s="677" t="s">
        <v>676</v>
      </c>
      <c r="B1903" s="678"/>
      <c r="C1903" s="678"/>
      <c r="D1903" s="678"/>
      <c r="E1903" s="678"/>
      <c r="F1903" s="678"/>
      <c r="G1903" s="678"/>
      <c r="H1903" s="678"/>
      <c r="I1903" s="678"/>
      <c r="J1903" s="678"/>
      <c r="K1903" s="678"/>
      <c r="L1903" s="678"/>
      <c r="M1903" s="679"/>
    </row>
    <row r="1904" spans="1:13">
      <c r="A1904" s="637" t="s">
        <v>677</v>
      </c>
      <c r="B1904" s="638"/>
      <c r="C1904" s="638"/>
      <c r="D1904" s="638"/>
      <c r="E1904" s="638"/>
      <c r="F1904" s="638"/>
      <c r="G1904" s="638"/>
      <c r="H1904" s="638"/>
      <c r="I1904" s="638"/>
      <c r="J1904" s="638"/>
      <c r="K1904" s="638"/>
      <c r="L1904" s="638"/>
      <c r="M1904" s="702"/>
    </row>
    <row r="1905" spans="1:13">
      <c r="A1905" s="682" t="s">
        <v>678</v>
      </c>
      <c r="B1905" s="684"/>
      <c r="C1905" s="697"/>
      <c r="D1905" s="690"/>
      <c r="E1905" s="690"/>
      <c r="F1905" s="690"/>
      <c r="G1905" s="698"/>
      <c r="H1905" s="345" t="s">
        <v>679</v>
      </c>
      <c r="I1905" s="181"/>
      <c r="J1905" s="697"/>
      <c r="K1905" s="690"/>
      <c r="L1905" s="690"/>
      <c r="M1905" s="691"/>
    </row>
    <row r="1906" spans="1:13">
      <c r="A1906" s="682" t="s">
        <v>680</v>
      </c>
      <c r="B1906" s="684"/>
      <c r="C1906" s="697"/>
      <c r="D1906" s="690"/>
      <c r="E1906" s="690"/>
      <c r="F1906" s="690"/>
      <c r="G1906" s="698"/>
      <c r="H1906" s="345" t="s">
        <v>681</v>
      </c>
      <c r="I1906" s="181"/>
      <c r="J1906" s="697"/>
      <c r="K1906" s="690"/>
      <c r="L1906" s="690"/>
      <c r="M1906" s="691"/>
    </row>
    <row r="1907" spans="1:13">
      <c r="A1907" s="682" t="s">
        <v>682</v>
      </c>
      <c r="B1907" s="684"/>
      <c r="C1907" s="694"/>
      <c r="D1907" s="695"/>
      <c r="E1907" s="695"/>
      <c r="F1907" s="695"/>
      <c r="G1907" s="696"/>
      <c r="H1907" s="345" t="s">
        <v>683</v>
      </c>
      <c r="I1907" s="181"/>
      <c r="J1907" s="697"/>
      <c r="K1907" s="690"/>
      <c r="L1907" s="690"/>
      <c r="M1907" s="691"/>
    </row>
    <row r="1908" spans="1:13">
      <c r="A1908" s="682" t="s">
        <v>684</v>
      </c>
      <c r="B1908" s="684"/>
      <c r="C1908" s="697"/>
      <c r="D1908" s="690"/>
      <c r="E1908" s="690"/>
      <c r="F1908" s="690"/>
      <c r="G1908" s="691"/>
      <c r="H1908" s="637" t="s">
        <v>412</v>
      </c>
      <c r="I1908" s="639"/>
      <c r="J1908" s="697"/>
      <c r="K1908" s="690"/>
      <c r="L1908" s="690"/>
      <c r="M1908" s="691"/>
    </row>
    <row r="1909" spans="1:13">
      <c r="A1909" s="677" t="s">
        <v>685</v>
      </c>
      <c r="B1909" s="678"/>
      <c r="C1909" s="678"/>
      <c r="D1909" s="678"/>
      <c r="E1909" s="678"/>
      <c r="F1909" s="678"/>
      <c r="G1909" s="678"/>
      <c r="H1909" s="678"/>
      <c r="I1909" s="678"/>
      <c r="J1909" s="678"/>
      <c r="K1909" s="678"/>
      <c r="L1909" s="678"/>
      <c r="M1909" s="679"/>
    </row>
    <row r="1910" spans="1:13">
      <c r="A1910" s="692" t="s">
        <v>686</v>
      </c>
      <c r="B1910" s="681" t="s">
        <v>687</v>
      </c>
      <c r="C1910" s="678"/>
      <c r="D1910" s="678"/>
      <c r="E1910" s="678"/>
      <c r="F1910" s="678"/>
      <c r="G1910" s="680"/>
      <c r="H1910" s="681" t="s">
        <v>688</v>
      </c>
      <c r="I1910" s="678"/>
      <c r="J1910" s="678"/>
      <c r="K1910" s="678"/>
      <c r="L1910" s="678"/>
      <c r="M1910" s="679"/>
    </row>
    <row r="1911" spans="1:13" ht="30">
      <c r="A1911" s="693"/>
      <c r="B1911" s="105" t="s">
        <v>689</v>
      </c>
      <c r="C1911" s="105" t="s">
        <v>690</v>
      </c>
      <c r="D1911" s="105" t="s">
        <v>691</v>
      </c>
      <c r="E1911" s="105" t="s">
        <v>692</v>
      </c>
      <c r="F1911" s="105">
        <v>100</v>
      </c>
      <c r="G1911" s="104" t="s">
        <v>232</v>
      </c>
      <c r="H1911" s="105" t="s">
        <v>693</v>
      </c>
      <c r="I1911" s="105" t="s">
        <v>690</v>
      </c>
      <c r="J1911" s="105" t="s">
        <v>691</v>
      </c>
      <c r="K1911" s="105" t="s">
        <v>694</v>
      </c>
      <c r="L1911" s="105">
        <v>100</v>
      </c>
      <c r="M1911" s="182" t="s">
        <v>232</v>
      </c>
    </row>
    <row r="1912" spans="1:13">
      <c r="A1912" s="356" t="s">
        <v>256</v>
      </c>
      <c r="B1912" s="88"/>
      <c r="C1912" s="337"/>
      <c r="D1912" s="337"/>
      <c r="E1912" s="88"/>
      <c r="F1912" s="30"/>
      <c r="G1912" s="337"/>
      <c r="H1912" s="337"/>
      <c r="I1912" s="337"/>
      <c r="J1912" s="337"/>
      <c r="K1912" s="172"/>
      <c r="L1912" s="30"/>
      <c r="M1912" s="346"/>
    </row>
    <row r="1913" spans="1:13">
      <c r="A1913" s="356" t="s">
        <v>258</v>
      </c>
      <c r="B1913" s="171"/>
      <c r="C1913" s="337"/>
      <c r="D1913" s="337"/>
      <c r="E1913" s="337"/>
      <c r="F1913" s="30"/>
      <c r="G1913" s="337"/>
      <c r="H1913" s="337"/>
      <c r="I1913" s="337"/>
      <c r="J1913" s="337"/>
      <c r="K1913" s="337"/>
      <c r="L1913" s="30"/>
      <c r="M1913" s="346"/>
    </row>
    <row r="1914" spans="1:13">
      <c r="A1914" s="356" t="s">
        <v>695</v>
      </c>
      <c r="B1914" s="337"/>
      <c r="C1914" s="337"/>
      <c r="D1914" s="337"/>
      <c r="E1914" s="337"/>
      <c r="F1914" s="350"/>
      <c r="G1914" s="337"/>
      <c r="H1914" s="337"/>
      <c r="I1914" s="337"/>
      <c r="J1914" s="337"/>
      <c r="K1914" s="17"/>
      <c r="L1914" s="350"/>
      <c r="M1914" s="346"/>
    </row>
    <row r="1915" spans="1:13" ht="15.75">
      <c r="A1915" s="356" t="s">
        <v>260</v>
      </c>
      <c r="B1915" s="337"/>
      <c r="C1915" s="337"/>
      <c r="D1915" s="337"/>
      <c r="E1915" s="337"/>
      <c r="F1915" s="350"/>
      <c r="G1915" s="337"/>
      <c r="H1915" s="14"/>
      <c r="I1915" s="172"/>
      <c r="J1915" s="172"/>
      <c r="K1915" s="17"/>
      <c r="L1915" s="350"/>
      <c r="M1915" s="346"/>
    </row>
    <row r="1916" spans="1:13" ht="15.75">
      <c r="A1916" s="356" t="s">
        <v>416</v>
      </c>
      <c r="B1916" s="337"/>
      <c r="C1916" s="337"/>
      <c r="D1916" s="337"/>
      <c r="E1916" s="337"/>
      <c r="F1916" s="30"/>
      <c r="G1916" s="337"/>
      <c r="H1916" s="14"/>
      <c r="I1916" s="337"/>
      <c r="J1916" s="337"/>
      <c r="K1916" s="18"/>
      <c r="L1916" s="30"/>
      <c r="M1916" s="346"/>
    </row>
    <row r="1917" spans="1:13" ht="15.75">
      <c r="A1917" s="356" t="s">
        <v>643</v>
      </c>
      <c r="B1917" s="337"/>
      <c r="C1917" s="337"/>
      <c r="D1917" s="337"/>
      <c r="E1917" s="173"/>
      <c r="F1917" s="18"/>
      <c r="G1917" s="337"/>
      <c r="H1917" s="337"/>
      <c r="I1917" s="337"/>
      <c r="J1917" s="337"/>
      <c r="K1917" s="337"/>
      <c r="L1917" s="337"/>
      <c r="M1917" s="346"/>
    </row>
    <row r="1918" spans="1:13">
      <c r="A1918" s="356" t="s">
        <v>661</v>
      </c>
      <c r="B1918" s="337"/>
      <c r="C1918" s="337"/>
      <c r="D1918" s="337"/>
      <c r="E1918" s="29"/>
      <c r="F1918" s="337"/>
      <c r="G1918" s="337"/>
      <c r="H1918" s="337"/>
      <c r="I1918" s="337"/>
      <c r="J1918" s="337"/>
      <c r="K1918" s="29"/>
      <c r="L1918" s="337"/>
      <c r="M1918" s="346"/>
    </row>
    <row r="1919" spans="1:13">
      <c r="A1919" s="356" t="s">
        <v>696</v>
      </c>
      <c r="B1919" s="337"/>
      <c r="C1919" s="337"/>
      <c r="D1919" s="337"/>
      <c r="E1919" s="337"/>
      <c r="F1919" s="337"/>
      <c r="G1919" s="337"/>
      <c r="H1919" s="337"/>
      <c r="I1919" s="337"/>
      <c r="J1919" s="337"/>
      <c r="K1919" s="337"/>
      <c r="L1919" s="337"/>
      <c r="M1919" s="346"/>
    </row>
    <row r="1920" spans="1:13" ht="26.25">
      <c r="A1920" s="357" t="s">
        <v>697</v>
      </c>
      <c r="B1920" s="357"/>
      <c r="C1920" s="358" t="s">
        <v>698</v>
      </c>
      <c r="D1920" s="186">
        <f>(F1912+F1913+F1914+F1915+F1916)</f>
        <v>0</v>
      </c>
      <c r="E1920" s="186"/>
      <c r="F1920" s="358" t="s">
        <v>699</v>
      </c>
      <c r="G1920" s="186">
        <f>(D1920/500)*100</f>
        <v>0</v>
      </c>
      <c r="H1920" s="186"/>
      <c r="I1920" s="187"/>
      <c r="J1920" s="685" t="s">
        <v>700</v>
      </c>
      <c r="K1920" s="686"/>
      <c r="L1920" s="640" t="str">
        <f>IF(G1920&gt;=91,"A1",IF(G1920&gt;=81,"A2",IF(G1920&gt;=71,"B1",IF(G1920&gt;=61,"B2",IF(G1920&gt;=51,"C1",IF(G1920&gt;=41,"C2",IF(G1920&gt;=33,"D","E")))))))</f>
        <v>E</v>
      </c>
      <c r="M1920" s="676" t="str">
        <f t="shared" ref="M1920:M1922" si="215">IF(K1920&gt;=91,"A1",IF(K1920&gt;=81,"A2",IF(K1920&gt;=71,"B1",IF(K1920&gt;=61,"B2",IF(K1920&gt;=51,"C1",IF(K1920&gt;=41,"C2",IF(K1920&gt;=33,"D","E")))))))</f>
        <v>E</v>
      </c>
    </row>
    <row r="1921" spans="1:13" ht="26.25">
      <c r="A1921" s="188" t="s">
        <v>701</v>
      </c>
      <c r="B1921" s="357"/>
      <c r="C1921" s="358" t="s">
        <v>702</v>
      </c>
      <c r="D1921" s="186">
        <f>(L1912+L1913+L1914+L1915+L1916)</f>
        <v>0</v>
      </c>
      <c r="E1921" s="186"/>
      <c r="F1921" s="358" t="s">
        <v>703</v>
      </c>
      <c r="G1921" s="189">
        <f>D1921/500*100</f>
        <v>0</v>
      </c>
      <c r="H1921" s="189"/>
      <c r="I1921" s="190"/>
      <c r="J1921" s="685" t="s">
        <v>704</v>
      </c>
      <c r="K1921" s="686"/>
      <c r="L1921" s="640" t="str">
        <f>IF(G1921&gt;=91,"A1",IF(G1921&gt;=81,"A2",IF(G1921&gt;=71,"B1",IF(G1921&gt;=61,"B2",IF(G1921&gt;=51,"C1",IF(G1921&gt;=41,"C2",IF(G1921&gt;=33,"D","E")))))))</f>
        <v>E</v>
      </c>
      <c r="M1921" s="676" t="str">
        <f t="shared" si="215"/>
        <v>E</v>
      </c>
    </row>
    <row r="1922" spans="1:13">
      <c r="A1922" s="359" t="s">
        <v>705</v>
      </c>
      <c r="B1922" s="359"/>
      <c r="C1922" s="359">
        <f>(D1920+D1921)</f>
        <v>0</v>
      </c>
      <c r="D1922" s="687"/>
      <c r="E1922" s="688"/>
      <c r="F1922" s="359" t="s">
        <v>706</v>
      </c>
      <c r="G1922" s="359"/>
      <c r="H1922" s="359"/>
      <c r="I1922" s="359">
        <f>(C1922/1000)*100</f>
        <v>0</v>
      </c>
      <c r="J1922" s="359" t="s">
        <v>707</v>
      </c>
      <c r="K1922" s="359"/>
      <c r="L1922" s="687" t="str">
        <f>IF(I1922&gt;=91,"A1",IF(I1922&gt;=81,"A2",IF(I1922&gt;=71,"B1",IF(I1922&gt;=61,"B2",IF(I1922&gt;=51,"C1",IF(I1922&gt;=41,"C2",IF(I1922&gt;=33,"D","E")))))))</f>
        <v>E</v>
      </c>
      <c r="M1922" s="688" t="str">
        <f t="shared" si="215"/>
        <v>E</v>
      </c>
    </row>
    <row r="1923" spans="1:13">
      <c r="A1923" s="689" t="s">
        <v>423</v>
      </c>
      <c r="B1923" s="690"/>
      <c r="C1923" s="690"/>
      <c r="D1923" s="690"/>
      <c r="E1923" s="690"/>
      <c r="F1923" s="690"/>
      <c r="G1923" s="690"/>
      <c r="H1923" s="690"/>
      <c r="I1923" s="690"/>
      <c r="J1923" s="690"/>
      <c r="K1923" s="690"/>
      <c r="L1923" s="690"/>
      <c r="M1923" s="691"/>
    </row>
    <row r="1924" spans="1:13">
      <c r="A1924" s="677" t="s">
        <v>424</v>
      </c>
      <c r="B1924" s="678"/>
      <c r="C1924" s="678"/>
      <c r="D1924" s="678"/>
      <c r="E1924" s="678"/>
      <c r="F1924" s="678"/>
      <c r="G1924" s="678"/>
      <c r="H1924" s="678"/>
      <c r="I1924" s="678"/>
      <c r="J1924" s="678"/>
      <c r="K1924" s="678"/>
      <c r="L1924" s="678"/>
      <c r="M1924" s="679"/>
    </row>
    <row r="1925" spans="1:13">
      <c r="A1925" s="677" t="s">
        <v>425</v>
      </c>
      <c r="B1925" s="678"/>
      <c r="C1925" s="678"/>
      <c r="D1925" s="678"/>
      <c r="E1925" s="680"/>
      <c r="F1925" s="681" t="s">
        <v>426</v>
      </c>
      <c r="G1925" s="678"/>
      <c r="H1925" s="678"/>
      <c r="I1925" s="678"/>
      <c r="J1925" s="680"/>
      <c r="K1925" s="681" t="s">
        <v>708</v>
      </c>
      <c r="L1925" s="678"/>
      <c r="M1925" s="679"/>
    </row>
    <row r="1926" spans="1:13">
      <c r="A1926" s="637" t="s">
        <v>427</v>
      </c>
      <c r="B1926" s="638"/>
      <c r="C1926" s="638"/>
      <c r="D1926" s="638"/>
      <c r="E1926" s="639"/>
      <c r="F1926" s="640" t="s">
        <v>433</v>
      </c>
      <c r="G1926" s="641"/>
      <c r="H1926" s="641"/>
      <c r="I1926" s="641"/>
      <c r="J1926" s="676"/>
      <c r="K1926" s="640" t="s">
        <v>433</v>
      </c>
      <c r="L1926" s="641"/>
      <c r="M1926" s="642"/>
    </row>
    <row r="1927" spans="1:13">
      <c r="A1927" s="677" t="s">
        <v>429</v>
      </c>
      <c r="B1927" s="678"/>
      <c r="C1927" s="678"/>
      <c r="D1927" s="678"/>
      <c r="E1927" s="678"/>
      <c r="F1927" s="678"/>
      <c r="G1927" s="678"/>
      <c r="H1927" s="678"/>
      <c r="I1927" s="678"/>
      <c r="J1927" s="678"/>
      <c r="K1927" s="678"/>
      <c r="L1927" s="678"/>
      <c r="M1927" s="679"/>
    </row>
    <row r="1928" spans="1:13">
      <c r="A1928" s="677" t="s">
        <v>425</v>
      </c>
      <c r="B1928" s="678"/>
      <c r="C1928" s="678"/>
      <c r="D1928" s="678"/>
      <c r="E1928" s="680"/>
      <c r="F1928" s="681" t="s">
        <v>426</v>
      </c>
      <c r="G1928" s="678"/>
      <c r="H1928" s="678"/>
      <c r="I1928" s="678"/>
      <c r="J1928" s="680"/>
      <c r="K1928" s="681" t="s">
        <v>708</v>
      </c>
      <c r="L1928" s="678"/>
      <c r="M1928" s="679"/>
    </row>
    <row r="1929" spans="1:13">
      <c r="A1929" s="682" t="s">
        <v>430</v>
      </c>
      <c r="B1929" s="683"/>
      <c r="C1929" s="683"/>
      <c r="D1929" s="683"/>
      <c r="E1929" s="684"/>
      <c r="F1929" s="681"/>
      <c r="G1929" s="678"/>
      <c r="H1929" s="678"/>
      <c r="I1929" s="678"/>
      <c r="J1929" s="680"/>
      <c r="K1929" s="681"/>
      <c r="L1929" s="678"/>
      <c r="M1929" s="679"/>
    </row>
    <row r="1930" spans="1:13">
      <c r="A1930" s="682" t="s">
        <v>431</v>
      </c>
      <c r="B1930" s="683"/>
      <c r="C1930" s="683"/>
      <c r="D1930" s="683"/>
      <c r="E1930" s="684"/>
      <c r="F1930" s="640"/>
      <c r="G1930" s="641"/>
      <c r="H1930" s="641"/>
      <c r="I1930" s="641"/>
      <c r="J1930" s="676"/>
      <c r="K1930" s="640"/>
      <c r="L1930" s="641"/>
      <c r="M1930" s="642"/>
    </row>
    <row r="1931" spans="1:13">
      <c r="A1931" s="637" t="s">
        <v>432</v>
      </c>
      <c r="B1931" s="638"/>
      <c r="C1931" s="638"/>
      <c r="D1931" s="638"/>
      <c r="E1931" s="639"/>
      <c r="F1931" s="640"/>
      <c r="G1931" s="641"/>
      <c r="H1931" s="641"/>
      <c r="I1931" s="641"/>
      <c r="J1931" s="676"/>
      <c r="K1931" s="640"/>
      <c r="L1931" s="641"/>
      <c r="M1931" s="642"/>
    </row>
    <row r="1932" spans="1:13">
      <c r="A1932" s="637" t="s">
        <v>434</v>
      </c>
      <c r="B1932" s="638"/>
      <c r="C1932" s="638"/>
      <c r="D1932" s="638"/>
      <c r="E1932" s="639"/>
      <c r="F1932" s="640"/>
      <c r="G1932" s="641"/>
      <c r="H1932" s="641"/>
      <c r="I1932" s="641"/>
      <c r="J1932" s="676"/>
      <c r="K1932" s="640"/>
      <c r="L1932" s="641"/>
      <c r="M1932" s="642"/>
    </row>
    <row r="1933" spans="1:13">
      <c r="A1933" s="677" t="s">
        <v>435</v>
      </c>
      <c r="B1933" s="678"/>
      <c r="C1933" s="678"/>
      <c r="D1933" s="678"/>
      <c r="E1933" s="678"/>
      <c r="F1933" s="678"/>
      <c r="G1933" s="678"/>
      <c r="H1933" s="678"/>
      <c r="I1933" s="678"/>
      <c r="J1933" s="678"/>
      <c r="K1933" s="678"/>
      <c r="L1933" s="678"/>
      <c r="M1933" s="679"/>
    </row>
    <row r="1934" spans="1:13">
      <c r="A1934" s="677" t="s">
        <v>425</v>
      </c>
      <c r="B1934" s="678"/>
      <c r="C1934" s="678"/>
      <c r="D1934" s="678"/>
      <c r="E1934" s="680"/>
      <c r="F1934" s="681" t="s">
        <v>426</v>
      </c>
      <c r="G1934" s="678"/>
      <c r="H1934" s="678"/>
      <c r="I1934" s="678"/>
      <c r="J1934" s="680"/>
      <c r="K1934" s="681" t="s">
        <v>708</v>
      </c>
      <c r="L1934" s="678"/>
      <c r="M1934" s="679"/>
    </row>
    <row r="1935" spans="1:13">
      <c r="A1935" s="637" t="s">
        <v>401</v>
      </c>
      <c r="B1935" s="638"/>
      <c r="C1935" s="638"/>
      <c r="D1935" s="638"/>
      <c r="E1935" s="638"/>
      <c r="F1935" s="639"/>
      <c r="G1935" s="640"/>
      <c r="H1935" s="641"/>
      <c r="I1935" s="641"/>
      <c r="J1935" s="641"/>
      <c r="K1935" s="641"/>
      <c r="L1935" s="641"/>
      <c r="M1935" s="642"/>
    </row>
    <row r="1936" spans="1:13">
      <c r="A1936" s="356" t="s">
        <v>709</v>
      </c>
      <c r="B1936" s="640"/>
      <c r="C1936" s="641"/>
      <c r="D1936" s="641"/>
      <c r="E1936" s="641"/>
      <c r="F1936" s="641"/>
      <c r="G1936" s="641"/>
      <c r="H1936" s="641"/>
      <c r="I1936" s="641"/>
      <c r="J1936" s="641"/>
      <c r="K1936" s="641"/>
      <c r="L1936" s="641"/>
      <c r="M1936" s="642"/>
    </row>
    <row r="1937" spans="1:13">
      <c r="A1937" s="356" t="s">
        <v>436</v>
      </c>
      <c r="B1937" s="640"/>
      <c r="C1937" s="641"/>
      <c r="D1937" s="641"/>
      <c r="E1937" s="641"/>
      <c r="F1937" s="641"/>
      <c r="G1937" s="641"/>
      <c r="H1937" s="641"/>
      <c r="I1937" s="641"/>
      <c r="J1937" s="641"/>
      <c r="K1937" s="641"/>
      <c r="L1937" s="641"/>
      <c r="M1937" s="642"/>
    </row>
    <row r="1938" spans="1:13">
      <c r="A1938" s="643" t="s">
        <v>710</v>
      </c>
      <c r="B1938" s="644"/>
      <c r="C1938" s="645"/>
      <c r="D1938" s="652"/>
      <c r="E1938" s="653"/>
      <c r="F1938" s="653"/>
      <c r="G1938" s="653"/>
      <c r="H1938" s="653"/>
      <c r="I1938" s="654"/>
      <c r="J1938" s="661" t="s">
        <v>711</v>
      </c>
      <c r="K1938" s="644"/>
      <c r="L1938" s="644"/>
      <c r="M1938" s="662"/>
    </row>
    <row r="1939" spans="1:13">
      <c r="A1939" s="646"/>
      <c r="B1939" s="647"/>
      <c r="C1939" s="648"/>
      <c r="D1939" s="655"/>
      <c r="E1939" s="656"/>
      <c r="F1939" s="656"/>
      <c r="G1939" s="656"/>
      <c r="H1939" s="656"/>
      <c r="I1939" s="657"/>
      <c r="J1939" s="663"/>
      <c r="K1939" s="647"/>
      <c r="L1939" s="647"/>
      <c r="M1939" s="664"/>
    </row>
    <row r="1940" spans="1:13">
      <c r="A1940" s="646"/>
      <c r="B1940" s="647"/>
      <c r="C1940" s="648"/>
      <c r="D1940" s="655"/>
      <c r="E1940" s="656"/>
      <c r="F1940" s="656"/>
      <c r="G1940" s="656"/>
      <c r="H1940" s="656"/>
      <c r="I1940" s="657"/>
      <c r="J1940" s="663"/>
      <c r="K1940" s="647"/>
      <c r="L1940" s="647"/>
      <c r="M1940" s="664"/>
    </row>
    <row r="1941" spans="1:13">
      <c r="A1941" s="649"/>
      <c r="B1941" s="650"/>
      <c r="C1941" s="651"/>
      <c r="D1941" s="658"/>
      <c r="E1941" s="659"/>
      <c r="F1941" s="659"/>
      <c r="G1941" s="659"/>
      <c r="H1941" s="659"/>
      <c r="I1941" s="660"/>
      <c r="J1941" s="665"/>
      <c r="K1941" s="650"/>
      <c r="L1941" s="650"/>
      <c r="M1941" s="666"/>
    </row>
    <row r="1942" spans="1:13">
      <c r="A1942" s="671" t="s">
        <v>437</v>
      </c>
      <c r="B1942" s="672"/>
      <c r="C1942" s="672"/>
      <c r="D1942" s="672"/>
      <c r="E1942" s="672"/>
      <c r="F1942" s="672"/>
      <c r="G1942" s="673"/>
      <c r="H1942" s="674" t="s">
        <v>438</v>
      </c>
      <c r="I1942" s="672"/>
      <c r="J1942" s="672"/>
      <c r="K1942" s="672"/>
      <c r="L1942" s="672"/>
      <c r="M1942" s="675"/>
    </row>
    <row r="1943" spans="1:13">
      <c r="A1943" s="341" t="s">
        <v>439</v>
      </c>
      <c r="B1943" s="674" t="s">
        <v>254</v>
      </c>
      <c r="C1943" s="673"/>
      <c r="D1943" s="193" t="s">
        <v>439</v>
      </c>
      <c r="E1943" s="338"/>
      <c r="F1943" s="674" t="s">
        <v>254</v>
      </c>
      <c r="G1943" s="673"/>
      <c r="H1943" s="195"/>
      <c r="I1943" s="195"/>
      <c r="J1943" s="196" t="s">
        <v>440</v>
      </c>
      <c r="K1943" s="195"/>
      <c r="L1943" s="196" t="s">
        <v>254</v>
      </c>
      <c r="M1943" s="197"/>
    </row>
    <row r="1944" spans="1:13">
      <c r="A1944" s="198" t="s">
        <v>441</v>
      </c>
      <c r="B1944" s="669" t="s">
        <v>442</v>
      </c>
      <c r="C1944" s="670"/>
      <c r="D1944" s="669" t="s">
        <v>443</v>
      </c>
      <c r="E1944" s="670"/>
      <c r="F1944" s="669" t="s">
        <v>444</v>
      </c>
      <c r="G1944" s="670"/>
      <c r="H1944" s="195"/>
      <c r="I1944" s="195"/>
      <c r="J1944" s="669">
        <v>3</v>
      </c>
      <c r="K1944" s="670"/>
      <c r="L1944" s="338" t="s">
        <v>433</v>
      </c>
      <c r="M1944" s="197"/>
    </row>
    <row r="1945" spans="1:13">
      <c r="A1945" s="198" t="s">
        <v>445</v>
      </c>
      <c r="B1945" s="669" t="s">
        <v>446</v>
      </c>
      <c r="C1945" s="670"/>
      <c r="D1945" s="669" t="s">
        <v>447</v>
      </c>
      <c r="E1945" s="670"/>
      <c r="F1945" s="669" t="s">
        <v>448</v>
      </c>
      <c r="G1945" s="670"/>
      <c r="H1945" s="195"/>
      <c r="I1945" s="195"/>
      <c r="J1945" s="669">
        <v>2</v>
      </c>
      <c r="K1945" s="670"/>
      <c r="L1945" s="338" t="s">
        <v>428</v>
      </c>
      <c r="M1945" s="197"/>
    </row>
    <row r="1946" spans="1:13">
      <c r="A1946" s="198" t="s">
        <v>449</v>
      </c>
      <c r="B1946" s="669" t="s">
        <v>450</v>
      </c>
      <c r="C1946" s="670"/>
      <c r="D1946" s="669" t="s">
        <v>451</v>
      </c>
      <c r="E1946" s="670"/>
      <c r="F1946" s="669" t="s">
        <v>452</v>
      </c>
      <c r="G1946" s="670"/>
      <c r="H1946" s="195"/>
      <c r="I1946" s="195"/>
      <c r="J1946" s="669">
        <v>1</v>
      </c>
      <c r="K1946" s="670"/>
      <c r="L1946" s="338" t="s">
        <v>453</v>
      </c>
      <c r="M1946" s="197"/>
    </row>
    <row r="1947" spans="1:13" ht="15.75" thickBot="1">
      <c r="A1947" s="199" t="s">
        <v>454</v>
      </c>
      <c r="B1947" s="667" t="s">
        <v>455</v>
      </c>
      <c r="C1947" s="668"/>
      <c r="D1947" s="667" t="s">
        <v>456</v>
      </c>
      <c r="E1947" s="668"/>
      <c r="F1947" s="667" t="s">
        <v>457</v>
      </c>
      <c r="G1947" s="668"/>
      <c r="H1947" s="200"/>
      <c r="I1947" s="200"/>
      <c r="J1947" s="200"/>
      <c r="K1947" s="200"/>
      <c r="L1947" s="200"/>
      <c r="M1947" s="201"/>
    </row>
    <row r="1949" spans="1:13" ht="15.75" thickBot="1"/>
    <row r="1950" spans="1:13" ht="15.75">
      <c r="A1950" s="176"/>
      <c r="B1950" s="703" t="s">
        <v>669</v>
      </c>
      <c r="C1950" s="703"/>
      <c r="D1950" s="703"/>
      <c r="E1950" s="703"/>
      <c r="F1950" s="703"/>
      <c r="G1950" s="703"/>
      <c r="H1950" s="703"/>
      <c r="I1950" s="704"/>
      <c r="J1950" s="705" t="s">
        <v>670</v>
      </c>
      <c r="K1950" s="703"/>
      <c r="L1950" s="703"/>
      <c r="M1950" s="706"/>
    </row>
    <row r="1951" spans="1:13" ht="21">
      <c r="A1951" s="699" t="s">
        <v>671</v>
      </c>
      <c r="B1951" s="700"/>
      <c r="C1951" s="700"/>
      <c r="D1951" s="700"/>
      <c r="E1951" s="700"/>
      <c r="F1951" s="700"/>
      <c r="G1951" s="700"/>
      <c r="H1951" s="700"/>
      <c r="I1951" s="700"/>
      <c r="J1951" s="700"/>
      <c r="K1951" s="700"/>
      <c r="L1951" s="700"/>
      <c r="M1951" s="701"/>
    </row>
    <row r="1952" spans="1:13" ht="21">
      <c r="A1952" s="177"/>
      <c r="B1952" s="678" t="s">
        <v>672</v>
      </c>
      <c r="C1952" s="678"/>
      <c r="D1952" s="678"/>
      <c r="E1952" s="680"/>
      <c r="F1952" s="178" t="s">
        <v>673</v>
      </c>
      <c r="G1952" s="178"/>
      <c r="H1952" s="681" t="s">
        <v>674</v>
      </c>
      <c r="I1952" s="678"/>
      <c r="J1952" s="680"/>
      <c r="K1952" s="179" t="s">
        <v>675</v>
      </c>
      <c r="L1952" s="357"/>
      <c r="M1952" s="180"/>
    </row>
    <row r="1953" spans="1:13">
      <c r="A1953" s="677" t="s">
        <v>676</v>
      </c>
      <c r="B1953" s="678"/>
      <c r="C1953" s="678"/>
      <c r="D1953" s="678"/>
      <c r="E1953" s="678"/>
      <c r="F1953" s="678"/>
      <c r="G1953" s="678"/>
      <c r="H1953" s="678"/>
      <c r="I1953" s="678"/>
      <c r="J1953" s="678"/>
      <c r="K1953" s="678"/>
      <c r="L1953" s="678"/>
      <c r="M1953" s="679"/>
    </row>
    <row r="1954" spans="1:13">
      <c r="A1954" s="637" t="s">
        <v>677</v>
      </c>
      <c r="B1954" s="638"/>
      <c r="C1954" s="638"/>
      <c r="D1954" s="638"/>
      <c r="E1954" s="638"/>
      <c r="F1954" s="638"/>
      <c r="G1954" s="638"/>
      <c r="H1954" s="638"/>
      <c r="I1954" s="638"/>
      <c r="J1954" s="638"/>
      <c r="K1954" s="638"/>
      <c r="L1954" s="638"/>
      <c r="M1954" s="702"/>
    </row>
    <row r="1955" spans="1:13">
      <c r="A1955" s="682" t="s">
        <v>678</v>
      </c>
      <c r="B1955" s="684"/>
      <c r="C1955" s="697"/>
      <c r="D1955" s="690"/>
      <c r="E1955" s="690"/>
      <c r="F1955" s="690"/>
      <c r="G1955" s="698"/>
      <c r="H1955" s="345" t="s">
        <v>679</v>
      </c>
      <c r="I1955" s="181"/>
      <c r="J1955" s="697"/>
      <c r="K1955" s="690"/>
      <c r="L1955" s="690"/>
      <c r="M1955" s="691"/>
    </row>
    <row r="1956" spans="1:13">
      <c r="A1956" s="682" t="s">
        <v>680</v>
      </c>
      <c r="B1956" s="684"/>
      <c r="C1956" s="697"/>
      <c r="D1956" s="690"/>
      <c r="E1956" s="690"/>
      <c r="F1956" s="690"/>
      <c r="G1956" s="698"/>
      <c r="H1956" s="345" t="s">
        <v>681</v>
      </c>
      <c r="I1956" s="181"/>
      <c r="J1956" s="697"/>
      <c r="K1956" s="690"/>
      <c r="L1956" s="690"/>
      <c r="M1956" s="691"/>
    </row>
    <row r="1957" spans="1:13">
      <c r="A1957" s="682" t="s">
        <v>682</v>
      </c>
      <c r="B1957" s="684"/>
      <c r="C1957" s="694"/>
      <c r="D1957" s="695"/>
      <c r="E1957" s="695"/>
      <c r="F1957" s="695"/>
      <c r="G1957" s="696"/>
      <c r="H1957" s="345" t="s">
        <v>683</v>
      </c>
      <c r="I1957" s="181"/>
      <c r="J1957" s="697"/>
      <c r="K1957" s="690"/>
      <c r="L1957" s="690"/>
      <c r="M1957" s="691"/>
    </row>
    <row r="1958" spans="1:13">
      <c r="A1958" s="682" t="s">
        <v>684</v>
      </c>
      <c r="B1958" s="684"/>
      <c r="C1958" s="697"/>
      <c r="D1958" s="690"/>
      <c r="E1958" s="690"/>
      <c r="F1958" s="690"/>
      <c r="G1958" s="691"/>
      <c r="H1958" s="637" t="s">
        <v>412</v>
      </c>
      <c r="I1958" s="639"/>
      <c r="J1958" s="697"/>
      <c r="K1958" s="690"/>
      <c r="L1958" s="690"/>
      <c r="M1958" s="691"/>
    </row>
    <row r="1959" spans="1:13">
      <c r="A1959" s="677" t="s">
        <v>685</v>
      </c>
      <c r="B1959" s="678"/>
      <c r="C1959" s="678"/>
      <c r="D1959" s="678"/>
      <c r="E1959" s="678"/>
      <c r="F1959" s="678"/>
      <c r="G1959" s="678"/>
      <c r="H1959" s="678"/>
      <c r="I1959" s="678"/>
      <c r="J1959" s="678"/>
      <c r="K1959" s="678"/>
      <c r="L1959" s="678"/>
      <c r="M1959" s="679"/>
    </row>
    <row r="1960" spans="1:13">
      <c r="A1960" s="692" t="s">
        <v>686</v>
      </c>
      <c r="B1960" s="681" t="s">
        <v>687</v>
      </c>
      <c r="C1960" s="678"/>
      <c r="D1960" s="678"/>
      <c r="E1960" s="678"/>
      <c r="F1960" s="678"/>
      <c r="G1960" s="680"/>
      <c r="H1960" s="681" t="s">
        <v>688</v>
      </c>
      <c r="I1960" s="678"/>
      <c r="J1960" s="678"/>
      <c r="K1960" s="678"/>
      <c r="L1960" s="678"/>
      <c r="M1960" s="679"/>
    </row>
    <row r="1961" spans="1:13" ht="30">
      <c r="A1961" s="693"/>
      <c r="B1961" s="105" t="s">
        <v>689</v>
      </c>
      <c r="C1961" s="105" t="s">
        <v>690</v>
      </c>
      <c r="D1961" s="105" t="s">
        <v>691</v>
      </c>
      <c r="E1961" s="105" t="s">
        <v>692</v>
      </c>
      <c r="F1961" s="105">
        <v>100</v>
      </c>
      <c r="G1961" s="104" t="s">
        <v>232</v>
      </c>
      <c r="H1961" s="105" t="s">
        <v>693</v>
      </c>
      <c r="I1961" s="105" t="s">
        <v>690</v>
      </c>
      <c r="J1961" s="105" t="s">
        <v>691</v>
      </c>
      <c r="K1961" s="105" t="s">
        <v>694</v>
      </c>
      <c r="L1961" s="105">
        <v>100</v>
      </c>
      <c r="M1961" s="182" t="s">
        <v>232</v>
      </c>
    </row>
    <row r="1962" spans="1:13">
      <c r="A1962" s="356" t="s">
        <v>256</v>
      </c>
      <c r="B1962" s="88"/>
      <c r="C1962" s="337"/>
      <c r="D1962" s="337"/>
      <c r="E1962" s="88"/>
      <c r="F1962" s="30"/>
      <c r="G1962" s="337"/>
      <c r="H1962" s="337"/>
      <c r="I1962" s="337"/>
      <c r="J1962" s="337"/>
      <c r="K1962" s="172"/>
      <c r="L1962" s="30"/>
      <c r="M1962" s="346"/>
    </row>
    <row r="1963" spans="1:13">
      <c r="A1963" s="356" t="s">
        <v>258</v>
      </c>
      <c r="B1963" s="171"/>
      <c r="C1963" s="337"/>
      <c r="D1963" s="337"/>
      <c r="E1963" s="337"/>
      <c r="F1963" s="30"/>
      <c r="G1963" s="337"/>
      <c r="H1963" s="337"/>
      <c r="I1963" s="337"/>
      <c r="J1963" s="337"/>
      <c r="K1963" s="337"/>
      <c r="L1963" s="30"/>
      <c r="M1963" s="346"/>
    </row>
    <row r="1964" spans="1:13">
      <c r="A1964" s="356" t="s">
        <v>695</v>
      </c>
      <c r="B1964" s="337"/>
      <c r="C1964" s="337"/>
      <c r="D1964" s="337"/>
      <c r="E1964" s="337"/>
      <c r="F1964" s="350"/>
      <c r="G1964" s="337"/>
      <c r="H1964" s="337"/>
      <c r="I1964" s="337"/>
      <c r="J1964" s="337"/>
      <c r="K1964" s="17"/>
      <c r="L1964" s="350"/>
      <c r="M1964" s="346"/>
    </row>
    <row r="1965" spans="1:13" ht="15.75">
      <c r="A1965" s="356" t="s">
        <v>260</v>
      </c>
      <c r="B1965" s="337"/>
      <c r="C1965" s="337"/>
      <c r="D1965" s="337"/>
      <c r="E1965" s="337"/>
      <c r="F1965" s="350"/>
      <c r="G1965" s="337"/>
      <c r="H1965" s="14"/>
      <c r="I1965" s="172"/>
      <c r="J1965" s="172"/>
      <c r="K1965" s="17"/>
      <c r="L1965" s="350"/>
      <c r="M1965" s="346"/>
    </row>
    <row r="1966" spans="1:13" ht="15.75">
      <c r="A1966" s="356" t="s">
        <v>416</v>
      </c>
      <c r="B1966" s="337"/>
      <c r="C1966" s="337"/>
      <c r="D1966" s="337"/>
      <c r="E1966" s="337"/>
      <c r="F1966" s="30"/>
      <c r="G1966" s="337"/>
      <c r="H1966" s="14"/>
      <c r="I1966" s="337"/>
      <c r="J1966" s="337"/>
      <c r="K1966" s="18"/>
      <c r="L1966" s="30"/>
      <c r="M1966" s="346"/>
    </row>
    <row r="1967" spans="1:13" ht="15.75">
      <c r="A1967" s="356" t="s">
        <v>643</v>
      </c>
      <c r="B1967" s="337"/>
      <c r="C1967" s="337"/>
      <c r="D1967" s="337"/>
      <c r="E1967" s="173"/>
      <c r="F1967" s="18"/>
      <c r="G1967" s="337"/>
      <c r="H1967" s="337"/>
      <c r="I1967" s="337"/>
      <c r="J1967" s="337"/>
      <c r="K1967" s="337"/>
      <c r="L1967" s="337"/>
      <c r="M1967" s="346"/>
    </row>
    <row r="1968" spans="1:13">
      <c r="A1968" s="356" t="s">
        <v>661</v>
      </c>
      <c r="B1968" s="337"/>
      <c r="C1968" s="337"/>
      <c r="D1968" s="337"/>
      <c r="E1968" s="29"/>
      <c r="F1968" s="337"/>
      <c r="G1968" s="337"/>
      <c r="H1968" s="337"/>
      <c r="I1968" s="337"/>
      <c r="J1968" s="337"/>
      <c r="K1968" s="29"/>
      <c r="L1968" s="337"/>
      <c r="M1968" s="346"/>
    </row>
    <row r="1969" spans="1:13">
      <c r="A1969" s="356" t="s">
        <v>696</v>
      </c>
      <c r="B1969" s="337"/>
      <c r="C1969" s="337"/>
      <c r="D1969" s="337"/>
      <c r="E1969" s="337"/>
      <c r="F1969" s="337"/>
      <c r="G1969" s="337"/>
      <c r="H1969" s="337"/>
      <c r="I1969" s="337"/>
      <c r="J1969" s="337"/>
      <c r="K1969" s="337"/>
      <c r="L1969" s="337"/>
      <c r="M1969" s="346"/>
    </row>
    <row r="1970" spans="1:13" ht="26.25">
      <c r="A1970" s="357" t="s">
        <v>697</v>
      </c>
      <c r="B1970" s="357"/>
      <c r="C1970" s="358" t="s">
        <v>698</v>
      </c>
      <c r="D1970" s="186">
        <f>(F1962+F1963+F1964+F1965+F1966)</f>
        <v>0</v>
      </c>
      <c r="E1970" s="186"/>
      <c r="F1970" s="358" t="s">
        <v>699</v>
      </c>
      <c r="G1970" s="186">
        <f>(D1970/500)*100</f>
        <v>0</v>
      </c>
      <c r="H1970" s="186"/>
      <c r="I1970" s="187"/>
      <c r="J1970" s="685" t="s">
        <v>700</v>
      </c>
      <c r="K1970" s="686"/>
      <c r="L1970" s="640" t="str">
        <f>IF(G1970&gt;=91,"A1",IF(G1970&gt;=81,"A2",IF(G1970&gt;=71,"B1",IF(G1970&gt;=61,"B2",IF(G1970&gt;=51,"C1",IF(G1970&gt;=41,"C2",IF(G1970&gt;=33,"D","E")))))))</f>
        <v>E</v>
      </c>
      <c r="M1970" s="676" t="str">
        <f t="shared" ref="M1970:M1972" si="216">IF(K1970&gt;=91,"A1",IF(K1970&gt;=81,"A2",IF(K1970&gt;=71,"B1",IF(K1970&gt;=61,"B2",IF(K1970&gt;=51,"C1",IF(K1970&gt;=41,"C2",IF(K1970&gt;=33,"D","E")))))))</f>
        <v>E</v>
      </c>
    </row>
    <row r="1971" spans="1:13" ht="26.25">
      <c r="A1971" s="188" t="s">
        <v>701</v>
      </c>
      <c r="B1971" s="357"/>
      <c r="C1971" s="358" t="s">
        <v>702</v>
      </c>
      <c r="D1971" s="186">
        <f>(L1962+L1963+L1964+L1965+L1966)</f>
        <v>0</v>
      </c>
      <c r="E1971" s="186"/>
      <c r="F1971" s="358" t="s">
        <v>703</v>
      </c>
      <c r="G1971" s="189">
        <f>D1971/500*100</f>
        <v>0</v>
      </c>
      <c r="H1971" s="189"/>
      <c r="I1971" s="190"/>
      <c r="J1971" s="685" t="s">
        <v>704</v>
      </c>
      <c r="K1971" s="686"/>
      <c r="L1971" s="640" t="str">
        <f>IF(G1971&gt;=91,"A1",IF(G1971&gt;=81,"A2",IF(G1971&gt;=71,"B1",IF(G1971&gt;=61,"B2",IF(G1971&gt;=51,"C1",IF(G1971&gt;=41,"C2",IF(G1971&gt;=33,"D","E")))))))</f>
        <v>E</v>
      </c>
      <c r="M1971" s="676" t="str">
        <f t="shared" si="216"/>
        <v>E</v>
      </c>
    </row>
    <row r="1972" spans="1:13">
      <c r="A1972" s="359" t="s">
        <v>705</v>
      </c>
      <c r="B1972" s="359"/>
      <c r="C1972" s="359">
        <f>(D1970+D1971)</f>
        <v>0</v>
      </c>
      <c r="D1972" s="687"/>
      <c r="E1972" s="688"/>
      <c r="F1972" s="359" t="s">
        <v>706</v>
      </c>
      <c r="G1972" s="359"/>
      <c r="H1972" s="359"/>
      <c r="I1972" s="359">
        <f>(C1972/1000)*100</f>
        <v>0</v>
      </c>
      <c r="J1972" s="359" t="s">
        <v>707</v>
      </c>
      <c r="K1972" s="359"/>
      <c r="L1972" s="687" t="str">
        <f>IF(I1972&gt;=91,"A1",IF(I1972&gt;=81,"A2",IF(I1972&gt;=71,"B1",IF(I1972&gt;=61,"B2",IF(I1972&gt;=51,"C1",IF(I1972&gt;=41,"C2",IF(I1972&gt;=33,"D","E")))))))</f>
        <v>E</v>
      </c>
      <c r="M1972" s="688" t="str">
        <f t="shared" si="216"/>
        <v>E</v>
      </c>
    </row>
    <row r="1973" spans="1:13">
      <c r="A1973" s="689" t="s">
        <v>423</v>
      </c>
      <c r="B1973" s="690"/>
      <c r="C1973" s="690"/>
      <c r="D1973" s="690"/>
      <c r="E1973" s="690"/>
      <c r="F1973" s="690"/>
      <c r="G1973" s="690"/>
      <c r="H1973" s="690"/>
      <c r="I1973" s="690"/>
      <c r="J1973" s="690"/>
      <c r="K1973" s="690"/>
      <c r="L1973" s="690"/>
      <c r="M1973" s="691"/>
    </row>
    <row r="1974" spans="1:13">
      <c r="A1974" s="677" t="s">
        <v>424</v>
      </c>
      <c r="B1974" s="678"/>
      <c r="C1974" s="678"/>
      <c r="D1974" s="678"/>
      <c r="E1974" s="678"/>
      <c r="F1974" s="678"/>
      <c r="G1974" s="678"/>
      <c r="H1974" s="678"/>
      <c r="I1974" s="678"/>
      <c r="J1974" s="678"/>
      <c r="K1974" s="678"/>
      <c r="L1974" s="678"/>
      <c r="M1974" s="679"/>
    </row>
    <row r="1975" spans="1:13">
      <c r="A1975" s="677" t="s">
        <v>425</v>
      </c>
      <c r="B1975" s="678"/>
      <c r="C1975" s="678"/>
      <c r="D1975" s="678"/>
      <c r="E1975" s="680"/>
      <c r="F1975" s="681" t="s">
        <v>426</v>
      </c>
      <c r="G1975" s="678"/>
      <c r="H1975" s="678"/>
      <c r="I1975" s="678"/>
      <c r="J1975" s="680"/>
      <c r="K1975" s="681" t="s">
        <v>708</v>
      </c>
      <c r="L1975" s="678"/>
      <c r="M1975" s="679"/>
    </row>
    <row r="1976" spans="1:13">
      <c r="A1976" s="637" t="s">
        <v>427</v>
      </c>
      <c r="B1976" s="638"/>
      <c r="C1976" s="638"/>
      <c r="D1976" s="638"/>
      <c r="E1976" s="639"/>
      <c r="F1976" s="640" t="s">
        <v>433</v>
      </c>
      <c r="G1976" s="641"/>
      <c r="H1976" s="641"/>
      <c r="I1976" s="641"/>
      <c r="J1976" s="676"/>
      <c r="K1976" s="640" t="s">
        <v>433</v>
      </c>
      <c r="L1976" s="641"/>
      <c r="M1976" s="642"/>
    </row>
    <row r="1977" spans="1:13">
      <c r="A1977" s="677" t="s">
        <v>429</v>
      </c>
      <c r="B1977" s="678"/>
      <c r="C1977" s="678"/>
      <c r="D1977" s="678"/>
      <c r="E1977" s="678"/>
      <c r="F1977" s="678"/>
      <c r="G1977" s="678"/>
      <c r="H1977" s="678"/>
      <c r="I1977" s="678"/>
      <c r="J1977" s="678"/>
      <c r="K1977" s="678"/>
      <c r="L1977" s="678"/>
      <c r="M1977" s="679"/>
    </row>
    <row r="1978" spans="1:13">
      <c r="A1978" s="677" t="s">
        <v>425</v>
      </c>
      <c r="B1978" s="678"/>
      <c r="C1978" s="678"/>
      <c r="D1978" s="678"/>
      <c r="E1978" s="680"/>
      <c r="F1978" s="681" t="s">
        <v>426</v>
      </c>
      <c r="G1978" s="678"/>
      <c r="H1978" s="678"/>
      <c r="I1978" s="678"/>
      <c r="J1978" s="680"/>
      <c r="K1978" s="681" t="s">
        <v>708</v>
      </c>
      <c r="L1978" s="678"/>
      <c r="M1978" s="679"/>
    </row>
    <row r="1979" spans="1:13">
      <c r="A1979" s="682" t="s">
        <v>430</v>
      </c>
      <c r="B1979" s="683"/>
      <c r="C1979" s="683"/>
      <c r="D1979" s="683"/>
      <c r="E1979" s="684"/>
      <c r="F1979" s="681"/>
      <c r="G1979" s="678"/>
      <c r="H1979" s="678"/>
      <c r="I1979" s="678"/>
      <c r="J1979" s="680"/>
      <c r="K1979" s="681"/>
      <c r="L1979" s="678"/>
      <c r="M1979" s="679"/>
    </row>
    <row r="1980" spans="1:13">
      <c r="A1980" s="682" t="s">
        <v>431</v>
      </c>
      <c r="B1980" s="683"/>
      <c r="C1980" s="683"/>
      <c r="D1980" s="683"/>
      <c r="E1980" s="684"/>
      <c r="F1980" s="640"/>
      <c r="G1980" s="641"/>
      <c r="H1980" s="641"/>
      <c r="I1980" s="641"/>
      <c r="J1980" s="676"/>
      <c r="K1980" s="640"/>
      <c r="L1980" s="641"/>
      <c r="M1980" s="642"/>
    </row>
    <row r="1981" spans="1:13">
      <c r="A1981" s="637" t="s">
        <v>432</v>
      </c>
      <c r="B1981" s="638"/>
      <c r="C1981" s="638"/>
      <c r="D1981" s="638"/>
      <c r="E1981" s="639"/>
      <c r="F1981" s="640"/>
      <c r="G1981" s="641"/>
      <c r="H1981" s="641"/>
      <c r="I1981" s="641"/>
      <c r="J1981" s="676"/>
      <c r="K1981" s="640"/>
      <c r="L1981" s="641"/>
      <c r="M1981" s="642"/>
    </row>
    <row r="1982" spans="1:13">
      <c r="A1982" s="637" t="s">
        <v>434</v>
      </c>
      <c r="B1982" s="638"/>
      <c r="C1982" s="638"/>
      <c r="D1982" s="638"/>
      <c r="E1982" s="639"/>
      <c r="F1982" s="640"/>
      <c r="G1982" s="641"/>
      <c r="H1982" s="641"/>
      <c r="I1982" s="641"/>
      <c r="J1982" s="676"/>
      <c r="K1982" s="640"/>
      <c r="L1982" s="641"/>
      <c r="M1982" s="642"/>
    </row>
    <row r="1983" spans="1:13">
      <c r="A1983" s="677" t="s">
        <v>435</v>
      </c>
      <c r="B1983" s="678"/>
      <c r="C1983" s="678"/>
      <c r="D1983" s="678"/>
      <c r="E1983" s="678"/>
      <c r="F1983" s="678"/>
      <c r="G1983" s="678"/>
      <c r="H1983" s="678"/>
      <c r="I1983" s="678"/>
      <c r="J1983" s="678"/>
      <c r="K1983" s="678"/>
      <c r="L1983" s="678"/>
      <c r="M1983" s="679"/>
    </row>
    <row r="1984" spans="1:13">
      <c r="A1984" s="677" t="s">
        <v>425</v>
      </c>
      <c r="B1984" s="678"/>
      <c r="C1984" s="678"/>
      <c r="D1984" s="678"/>
      <c r="E1984" s="680"/>
      <c r="F1984" s="681" t="s">
        <v>426</v>
      </c>
      <c r="G1984" s="678"/>
      <c r="H1984" s="678"/>
      <c r="I1984" s="678"/>
      <c r="J1984" s="680"/>
      <c r="K1984" s="681" t="s">
        <v>708</v>
      </c>
      <c r="L1984" s="678"/>
      <c r="M1984" s="679"/>
    </row>
    <row r="1985" spans="1:13">
      <c r="A1985" s="637" t="s">
        <v>401</v>
      </c>
      <c r="B1985" s="638"/>
      <c r="C1985" s="638"/>
      <c r="D1985" s="638"/>
      <c r="E1985" s="638"/>
      <c r="F1985" s="639"/>
      <c r="G1985" s="640"/>
      <c r="H1985" s="641"/>
      <c r="I1985" s="641"/>
      <c r="J1985" s="641"/>
      <c r="K1985" s="641"/>
      <c r="L1985" s="641"/>
      <c r="M1985" s="642"/>
    </row>
    <row r="1986" spans="1:13">
      <c r="A1986" s="356" t="s">
        <v>709</v>
      </c>
      <c r="B1986" s="640"/>
      <c r="C1986" s="641"/>
      <c r="D1986" s="641"/>
      <c r="E1986" s="641"/>
      <c r="F1986" s="641"/>
      <c r="G1986" s="641"/>
      <c r="H1986" s="641"/>
      <c r="I1986" s="641"/>
      <c r="J1986" s="641"/>
      <c r="K1986" s="641"/>
      <c r="L1986" s="641"/>
      <c r="M1986" s="642"/>
    </row>
    <row r="1987" spans="1:13">
      <c r="A1987" s="356" t="s">
        <v>436</v>
      </c>
      <c r="B1987" s="640"/>
      <c r="C1987" s="641"/>
      <c r="D1987" s="641"/>
      <c r="E1987" s="641"/>
      <c r="F1987" s="641"/>
      <c r="G1987" s="641"/>
      <c r="H1987" s="641"/>
      <c r="I1987" s="641"/>
      <c r="J1987" s="641"/>
      <c r="K1987" s="641"/>
      <c r="L1987" s="641"/>
      <c r="M1987" s="642"/>
    </row>
    <row r="1988" spans="1:13">
      <c r="A1988" s="643" t="s">
        <v>710</v>
      </c>
      <c r="B1988" s="644"/>
      <c r="C1988" s="645"/>
      <c r="D1988" s="652"/>
      <c r="E1988" s="653"/>
      <c r="F1988" s="653"/>
      <c r="G1988" s="653"/>
      <c r="H1988" s="653"/>
      <c r="I1988" s="654"/>
      <c r="J1988" s="661" t="s">
        <v>711</v>
      </c>
      <c r="K1988" s="644"/>
      <c r="L1988" s="644"/>
      <c r="M1988" s="662"/>
    </row>
    <row r="1989" spans="1:13">
      <c r="A1989" s="646"/>
      <c r="B1989" s="647"/>
      <c r="C1989" s="648"/>
      <c r="D1989" s="655"/>
      <c r="E1989" s="656"/>
      <c r="F1989" s="656"/>
      <c r="G1989" s="656"/>
      <c r="H1989" s="656"/>
      <c r="I1989" s="657"/>
      <c r="J1989" s="663"/>
      <c r="K1989" s="647"/>
      <c r="L1989" s="647"/>
      <c r="M1989" s="664"/>
    </row>
    <row r="1990" spans="1:13">
      <c r="A1990" s="646"/>
      <c r="B1990" s="647"/>
      <c r="C1990" s="648"/>
      <c r="D1990" s="655"/>
      <c r="E1990" s="656"/>
      <c r="F1990" s="656"/>
      <c r="G1990" s="656"/>
      <c r="H1990" s="656"/>
      <c r="I1990" s="657"/>
      <c r="J1990" s="663"/>
      <c r="K1990" s="647"/>
      <c r="L1990" s="647"/>
      <c r="M1990" s="664"/>
    </row>
    <row r="1991" spans="1:13">
      <c r="A1991" s="649"/>
      <c r="B1991" s="650"/>
      <c r="C1991" s="651"/>
      <c r="D1991" s="658"/>
      <c r="E1991" s="659"/>
      <c r="F1991" s="659"/>
      <c r="G1991" s="659"/>
      <c r="H1991" s="659"/>
      <c r="I1991" s="660"/>
      <c r="J1991" s="665"/>
      <c r="K1991" s="650"/>
      <c r="L1991" s="650"/>
      <c r="M1991" s="666"/>
    </row>
    <row r="1992" spans="1:13">
      <c r="A1992" s="671" t="s">
        <v>437</v>
      </c>
      <c r="B1992" s="672"/>
      <c r="C1992" s="672"/>
      <c r="D1992" s="672"/>
      <c r="E1992" s="672"/>
      <c r="F1992" s="672"/>
      <c r="G1992" s="673"/>
      <c r="H1992" s="674" t="s">
        <v>438</v>
      </c>
      <c r="I1992" s="672"/>
      <c r="J1992" s="672"/>
      <c r="K1992" s="672"/>
      <c r="L1992" s="672"/>
      <c r="M1992" s="675"/>
    </row>
    <row r="1993" spans="1:13">
      <c r="A1993" s="341" t="s">
        <v>439</v>
      </c>
      <c r="B1993" s="674" t="s">
        <v>254</v>
      </c>
      <c r="C1993" s="673"/>
      <c r="D1993" s="193" t="s">
        <v>439</v>
      </c>
      <c r="E1993" s="338"/>
      <c r="F1993" s="674" t="s">
        <v>254</v>
      </c>
      <c r="G1993" s="673"/>
      <c r="H1993" s="195"/>
      <c r="I1993" s="195"/>
      <c r="J1993" s="196" t="s">
        <v>440</v>
      </c>
      <c r="K1993" s="195"/>
      <c r="L1993" s="196" t="s">
        <v>254</v>
      </c>
      <c r="M1993" s="197"/>
    </row>
    <row r="1994" spans="1:13">
      <c r="A1994" s="198" t="s">
        <v>441</v>
      </c>
      <c r="B1994" s="669" t="s">
        <v>442</v>
      </c>
      <c r="C1994" s="670"/>
      <c r="D1994" s="669" t="s">
        <v>443</v>
      </c>
      <c r="E1994" s="670"/>
      <c r="F1994" s="669" t="s">
        <v>444</v>
      </c>
      <c r="G1994" s="670"/>
      <c r="H1994" s="195"/>
      <c r="I1994" s="195"/>
      <c r="J1994" s="669">
        <v>3</v>
      </c>
      <c r="K1994" s="670"/>
      <c r="L1994" s="338" t="s">
        <v>433</v>
      </c>
      <c r="M1994" s="197"/>
    </row>
    <row r="1995" spans="1:13">
      <c r="A1995" s="198" t="s">
        <v>445</v>
      </c>
      <c r="B1995" s="669" t="s">
        <v>446</v>
      </c>
      <c r="C1995" s="670"/>
      <c r="D1995" s="669" t="s">
        <v>447</v>
      </c>
      <c r="E1995" s="670"/>
      <c r="F1995" s="669" t="s">
        <v>448</v>
      </c>
      <c r="G1995" s="670"/>
      <c r="H1995" s="195"/>
      <c r="I1995" s="195"/>
      <c r="J1995" s="669">
        <v>2</v>
      </c>
      <c r="K1995" s="670"/>
      <c r="L1995" s="338" t="s">
        <v>428</v>
      </c>
      <c r="M1995" s="197"/>
    </row>
    <row r="1996" spans="1:13">
      <c r="A1996" s="198" t="s">
        <v>449</v>
      </c>
      <c r="B1996" s="669" t="s">
        <v>450</v>
      </c>
      <c r="C1996" s="670"/>
      <c r="D1996" s="669" t="s">
        <v>451</v>
      </c>
      <c r="E1996" s="670"/>
      <c r="F1996" s="669" t="s">
        <v>452</v>
      </c>
      <c r="G1996" s="670"/>
      <c r="H1996" s="195"/>
      <c r="I1996" s="195"/>
      <c r="J1996" s="669">
        <v>1</v>
      </c>
      <c r="K1996" s="670"/>
      <c r="L1996" s="338" t="s">
        <v>453</v>
      </c>
      <c r="M1996" s="197"/>
    </row>
    <row r="1997" spans="1:13" ht="15.75" thickBot="1">
      <c r="A1997" s="199" t="s">
        <v>454</v>
      </c>
      <c r="B1997" s="667" t="s">
        <v>455</v>
      </c>
      <c r="C1997" s="668"/>
      <c r="D1997" s="667" t="s">
        <v>456</v>
      </c>
      <c r="E1997" s="668"/>
      <c r="F1997" s="667" t="s">
        <v>457</v>
      </c>
      <c r="G1997" s="668"/>
      <c r="H1997" s="200"/>
      <c r="I1997" s="200"/>
      <c r="J1997" s="200"/>
      <c r="K1997" s="200"/>
      <c r="L1997" s="200"/>
      <c r="M1997" s="201"/>
    </row>
  </sheetData>
  <mergeCells count="3115">
    <mergeCell ref="B48:C48"/>
    <mergeCell ref="D48:E48"/>
    <mergeCell ref="F48:G48"/>
    <mergeCell ref="B46:C46"/>
    <mergeCell ref="D46:E46"/>
    <mergeCell ref="F46:G46"/>
    <mergeCell ref="A36:F36"/>
    <mergeCell ref="G36:M36"/>
    <mergeCell ref="B37:M37"/>
    <mergeCell ref="B38:M38"/>
    <mergeCell ref="A39:C42"/>
    <mergeCell ref="D39:I42"/>
    <mergeCell ref="J39:M42"/>
    <mergeCell ref="A43:G43"/>
    <mergeCell ref="H43:M43"/>
    <mergeCell ref="B44:C44"/>
    <mergeCell ref="F44:G44"/>
    <mergeCell ref="B45:C45"/>
    <mergeCell ref="D45:E45"/>
    <mergeCell ref="F45:G45"/>
    <mergeCell ref="J45:K45"/>
    <mergeCell ref="J46:K46"/>
    <mergeCell ref="B47:C47"/>
    <mergeCell ref="D47:E47"/>
    <mergeCell ref="F47:G47"/>
    <mergeCell ref="J47:K47"/>
    <mergeCell ref="A32:E32"/>
    <mergeCell ref="K32:M32"/>
    <mergeCell ref="A33:E33"/>
    <mergeCell ref="K33:M33"/>
    <mergeCell ref="A34:M34"/>
    <mergeCell ref="A35:E35"/>
    <mergeCell ref="F35:J35"/>
    <mergeCell ref="K35:M35"/>
    <mergeCell ref="J1:M1"/>
    <mergeCell ref="A2:M2"/>
    <mergeCell ref="B3:E3"/>
    <mergeCell ref="H3:J3"/>
    <mergeCell ref="A4:M4"/>
    <mergeCell ref="B1:I1"/>
    <mergeCell ref="A11:A12"/>
    <mergeCell ref="B11:G11"/>
    <mergeCell ref="H11:M11"/>
    <mergeCell ref="J21:K21"/>
    <mergeCell ref="L21:M21"/>
    <mergeCell ref="J22:K22"/>
    <mergeCell ref="L22:M22"/>
    <mergeCell ref="D23:E23"/>
    <mergeCell ref="L23:M23"/>
    <mergeCell ref="A25:M25"/>
    <mergeCell ref="A24:M24"/>
    <mergeCell ref="A10:M10"/>
    <mergeCell ref="B50:I50"/>
    <mergeCell ref="J50:M50"/>
    <mergeCell ref="A51:M51"/>
    <mergeCell ref="B52:E52"/>
    <mergeCell ref="H52:J52"/>
    <mergeCell ref="A6:B6"/>
    <mergeCell ref="C6:G6"/>
    <mergeCell ref="A9:B9"/>
    <mergeCell ref="C9:G9"/>
    <mergeCell ref="J6:M6"/>
    <mergeCell ref="A7:B7"/>
    <mergeCell ref="C7:G7"/>
    <mergeCell ref="J7:M7"/>
    <mergeCell ref="A8:B8"/>
    <mergeCell ref="C8:G8"/>
    <mergeCell ref="J8:M8"/>
    <mergeCell ref="H9:I9"/>
    <mergeCell ref="J9:M9"/>
    <mergeCell ref="A26:E26"/>
    <mergeCell ref="F26:J26"/>
    <mergeCell ref="K26:M26"/>
    <mergeCell ref="A27:E27"/>
    <mergeCell ref="F27:J27"/>
    <mergeCell ref="K27:M27"/>
    <mergeCell ref="A28:M28"/>
    <mergeCell ref="A29:E29"/>
    <mergeCell ref="F29:J29"/>
    <mergeCell ref="K29:M29"/>
    <mergeCell ref="A30:E30"/>
    <mergeCell ref="K30:M30"/>
    <mergeCell ref="A31:E31"/>
    <mergeCell ref="K31:M31"/>
    <mergeCell ref="A60:A61"/>
    <mergeCell ref="B60:G60"/>
    <mergeCell ref="H60:M60"/>
    <mergeCell ref="J70:K70"/>
    <mergeCell ref="L70:M70"/>
    <mergeCell ref="A58:B58"/>
    <mergeCell ref="C58:G58"/>
    <mergeCell ref="H58:I58"/>
    <mergeCell ref="J58:M58"/>
    <mergeCell ref="A59:M59"/>
    <mergeCell ref="A56:B56"/>
    <mergeCell ref="C56:G56"/>
    <mergeCell ref="J56:M56"/>
    <mergeCell ref="A57:B57"/>
    <mergeCell ref="C57:G57"/>
    <mergeCell ref="J57:M57"/>
    <mergeCell ref="A53:M53"/>
    <mergeCell ref="A54:M54"/>
    <mergeCell ref="A55:B55"/>
    <mergeCell ref="C55:G55"/>
    <mergeCell ref="J55:M55"/>
    <mergeCell ref="A77:M77"/>
    <mergeCell ref="A78:E78"/>
    <mergeCell ref="F78:J78"/>
    <mergeCell ref="K78:M78"/>
    <mergeCell ref="A79:E79"/>
    <mergeCell ref="F79:J79"/>
    <mergeCell ref="K79:M79"/>
    <mergeCell ref="A74:M74"/>
    <mergeCell ref="A75:E75"/>
    <mergeCell ref="F75:J75"/>
    <mergeCell ref="K75:M75"/>
    <mergeCell ref="A76:E76"/>
    <mergeCell ref="F76:J76"/>
    <mergeCell ref="K76:M76"/>
    <mergeCell ref="J71:K71"/>
    <mergeCell ref="L71:M71"/>
    <mergeCell ref="D72:E72"/>
    <mergeCell ref="L72:M72"/>
    <mergeCell ref="A73:M73"/>
    <mergeCell ref="A85:F85"/>
    <mergeCell ref="G85:M85"/>
    <mergeCell ref="B86:M86"/>
    <mergeCell ref="B87:M87"/>
    <mergeCell ref="A88:C91"/>
    <mergeCell ref="D88:I91"/>
    <mergeCell ref="J88:M91"/>
    <mergeCell ref="A82:E82"/>
    <mergeCell ref="F82:J82"/>
    <mergeCell ref="K82:M82"/>
    <mergeCell ref="A83:M83"/>
    <mergeCell ref="A84:E84"/>
    <mergeCell ref="F84:J84"/>
    <mergeCell ref="K84:M84"/>
    <mergeCell ref="A80:E80"/>
    <mergeCell ref="F80:J80"/>
    <mergeCell ref="K80:M80"/>
    <mergeCell ref="A81:E81"/>
    <mergeCell ref="F81:J81"/>
    <mergeCell ref="K81:M81"/>
    <mergeCell ref="A202:M202"/>
    <mergeCell ref="B97:C97"/>
    <mergeCell ref="D97:E97"/>
    <mergeCell ref="F97:G97"/>
    <mergeCell ref="B95:C95"/>
    <mergeCell ref="D95:E95"/>
    <mergeCell ref="F95:G95"/>
    <mergeCell ref="J95:K95"/>
    <mergeCell ref="B96:C96"/>
    <mergeCell ref="D96:E96"/>
    <mergeCell ref="F96:G96"/>
    <mergeCell ref="J96:K96"/>
    <mergeCell ref="A92:G92"/>
    <mergeCell ref="H92:M92"/>
    <mergeCell ref="B93:C93"/>
    <mergeCell ref="F93:G93"/>
    <mergeCell ref="B94:C94"/>
    <mergeCell ref="D94:E94"/>
    <mergeCell ref="F94:G94"/>
    <mergeCell ref="J94:K94"/>
    <mergeCell ref="A101:M101"/>
    <mergeCell ref="C107:G107"/>
    <mergeCell ref="J107:M107"/>
    <mergeCell ref="A151:M151"/>
    <mergeCell ref="C157:G157"/>
    <mergeCell ref="J157:M157"/>
    <mergeCell ref="A257:B257"/>
    <mergeCell ref="C257:G257"/>
    <mergeCell ref="J257:M257"/>
    <mergeCell ref="A258:B258"/>
    <mergeCell ref="C258:G258"/>
    <mergeCell ref="J258:M258"/>
    <mergeCell ref="A253:M253"/>
    <mergeCell ref="B254:E254"/>
    <mergeCell ref="H254:J254"/>
    <mergeCell ref="A255:M255"/>
    <mergeCell ref="A256:M256"/>
    <mergeCell ref="B252:I252"/>
    <mergeCell ref="J252:M252"/>
    <mergeCell ref="A228:M228"/>
    <mergeCell ref="A225:M225"/>
    <mergeCell ref="C208:G208"/>
    <mergeCell ref="J208:M208"/>
    <mergeCell ref="A224:M224"/>
    <mergeCell ref="J273:K273"/>
    <mergeCell ref="L273:M273"/>
    <mergeCell ref="D274:E274"/>
    <mergeCell ref="L274:M274"/>
    <mergeCell ref="A275:M275"/>
    <mergeCell ref="A261:M261"/>
    <mergeCell ref="A262:A263"/>
    <mergeCell ref="B262:G262"/>
    <mergeCell ref="H262:M262"/>
    <mergeCell ref="J272:K272"/>
    <mergeCell ref="L272:M272"/>
    <mergeCell ref="A259:B259"/>
    <mergeCell ref="C259:G259"/>
    <mergeCell ref="J259:M259"/>
    <mergeCell ref="A260:B260"/>
    <mergeCell ref="C260:G260"/>
    <mergeCell ref="H260:I260"/>
    <mergeCell ref="J260:M260"/>
    <mergeCell ref="A282:E282"/>
    <mergeCell ref="F282:J282"/>
    <mergeCell ref="K282:M282"/>
    <mergeCell ref="A283:E283"/>
    <mergeCell ref="F283:J283"/>
    <mergeCell ref="K283:M283"/>
    <mergeCell ref="A279:M279"/>
    <mergeCell ref="A280:E280"/>
    <mergeCell ref="F280:J280"/>
    <mergeCell ref="K280:M280"/>
    <mergeCell ref="A281:E281"/>
    <mergeCell ref="F281:J281"/>
    <mergeCell ref="K281:M281"/>
    <mergeCell ref="A276:M276"/>
    <mergeCell ref="A277:E277"/>
    <mergeCell ref="F277:J277"/>
    <mergeCell ref="K277:M277"/>
    <mergeCell ref="A278:E278"/>
    <mergeCell ref="F278:J278"/>
    <mergeCell ref="K278:M278"/>
    <mergeCell ref="A294:G294"/>
    <mergeCell ref="H294:M294"/>
    <mergeCell ref="B295:C295"/>
    <mergeCell ref="F295:G295"/>
    <mergeCell ref="B296:C296"/>
    <mergeCell ref="D296:E296"/>
    <mergeCell ref="F296:G296"/>
    <mergeCell ref="J296:K296"/>
    <mergeCell ref="A287:F287"/>
    <mergeCell ref="G287:M287"/>
    <mergeCell ref="B288:M288"/>
    <mergeCell ref="B289:M289"/>
    <mergeCell ref="A290:C293"/>
    <mergeCell ref="D290:I293"/>
    <mergeCell ref="J290:M293"/>
    <mergeCell ref="A284:E284"/>
    <mergeCell ref="F284:J284"/>
    <mergeCell ref="K284:M284"/>
    <mergeCell ref="A285:M285"/>
    <mergeCell ref="A286:E286"/>
    <mergeCell ref="F286:J286"/>
    <mergeCell ref="K286:M286"/>
    <mergeCell ref="A307:B307"/>
    <mergeCell ref="C307:G307"/>
    <mergeCell ref="J307:M307"/>
    <mergeCell ref="A308:B308"/>
    <mergeCell ref="C308:G308"/>
    <mergeCell ref="J308:M308"/>
    <mergeCell ref="A303:M303"/>
    <mergeCell ref="B304:E304"/>
    <mergeCell ref="H304:J304"/>
    <mergeCell ref="A305:M305"/>
    <mergeCell ref="A306:M306"/>
    <mergeCell ref="B299:C299"/>
    <mergeCell ref="D299:E299"/>
    <mergeCell ref="F299:G299"/>
    <mergeCell ref="B302:I302"/>
    <mergeCell ref="J302:M302"/>
    <mergeCell ref="B297:C297"/>
    <mergeCell ref="D297:E297"/>
    <mergeCell ref="F297:G297"/>
    <mergeCell ref="J297:K297"/>
    <mergeCell ref="B298:C298"/>
    <mergeCell ref="D298:E298"/>
    <mergeCell ref="F298:G298"/>
    <mergeCell ref="J298:K298"/>
    <mergeCell ref="J323:K323"/>
    <mergeCell ref="L323:M323"/>
    <mergeCell ref="D324:E324"/>
    <mergeCell ref="L324:M324"/>
    <mergeCell ref="A325:M325"/>
    <mergeCell ref="A311:M311"/>
    <mergeCell ref="A312:A313"/>
    <mergeCell ref="B312:G312"/>
    <mergeCell ref="H312:M312"/>
    <mergeCell ref="J322:K322"/>
    <mergeCell ref="L322:M322"/>
    <mergeCell ref="A309:B309"/>
    <mergeCell ref="C309:G309"/>
    <mergeCell ref="J309:M309"/>
    <mergeCell ref="A310:B310"/>
    <mergeCell ref="C310:G310"/>
    <mergeCell ref="H310:I310"/>
    <mergeCell ref="J310:M310"/>
    <mergeCell ref="A332:E332"/>
    <mergeCell ref="F332:J332"/>
    <mergeCell ref="K332:M332"/>
    <mergeCell ref="A333:E333"/>
    <mergeCell ref="F333:J333"/>
    <mergeCell ref="K333:M333"/>
    <mergeCell ref="A329:M329"/>
    <mergeCell ref="A330:E330"/>
    <mergeCell ref="F330:J330"/>
    <mergeCell ref="K330:M330"/>
    <mergeCell ref="A331:E331"/>
    <mergeCell ref="F331:J331"/>
    <mergeCell ref="K331:M331"/>
    <mergeCell ref="A326:M326"/>
    <mergeCell ref="A327:E327"/>
    <mergeCell ref="F327:J327"/>
    <mergeCell ref="K327:M327"/>
    <mergeCell ref="A328:E328"/>
    <mergeCell ref="F328:J328"/>
    <mergeCell ref="K328:M328"/>
    <mergeCell ref="A344:G344"/>
    <mergeCell ref="H344:M344"/>
    <mergeCell ref="B345:C345"/>
    <mergeCell ref="F345:G345"/>
    <mergeCell ref="B346:C346"/>
    <mergeCell ref="D346:E346"/>
    <mergeCell ref="F346:G346"/>
    <mergeCell ref="J346:K346"/>
    <mergeCell ref="A337:F337"/>
    <mergeCell ref="G337:M337"/>
    <mergeCell ref="B338:M338"/>
    <mergeCell ref="B339:M339"/>
    <mergeCell ref="A340:C343"/>
    <mergeCell ref="D340:I343"/>
    <mergeCell ref="J340:M343"/>
    <mergeCell ref="A334:E334"/>
    <mergeCell ref="F334:J334"/>
    <mergeCell ref="K334:M334"/>
    <mergeCell ref="A335:M335"/>
    <mergeCell ref="A336:E336"/>
    <mergeCell ref="F336:J336"/>
    <mergeCell ref="K336:M336"/>
    <mergeCell ref="A358:B358"/>
    <mergeCell ref="C358:G358"/>
    <mergeCell ref="J358:M358"/>
    <mergeCell ref="A359:B359"/>
    <mergeCell ref="C359:G359"/>
    <mergeCell ref="J359:M359"/>
    <mergeCell ref="A354:M354"/>
    <mergeCell ref="B355:E355"/>
    <mergeCell ref="H355:J355"/>
    <mergeCell ref="A356:M356"/>
    <mergeCell ref="A357:M357"/>
    <mergeCell ref="B349:C349"/>
    <mergeCell ref="D349:E349"/>
    <mergeCell ref="F349:G349"/>
    <mergeCell ref="B353:I353"/>
    <mergeCell ref="J353:M353"/>
    <mergeCell ref="B347:C347"/>
    <mergeCell ref="D347:E347"/>
    <mergeCell ref="F347:G347"/>
    <mergeCell ref="J347:K347"/>
    <mergeCell ref="B348:C348"/>
    <mergeCell ref="D348:E348"/>
    <mergeCell ref="F348:G348"/>
    <mergeCell ref="J348:K348"/>
    <mergeCell ref="J374:K374"/>
    <mergeCell ref="L374:M374"/>
    <mergeCell ref="D375:E375"/>
    <mergeCell ref="L375:M375"/>
    <mergeCell ref="A376:M376"/>
    <mergeCell ref="A362:M362"/>
    <mergeCell ref="A363:A364"/>
    <mergeCell ref="B363:G363"/>
    <mergeCell ref="H363:M363"/>
    <mergeCell ref="J373:K373"/>
    <mergeCell ref="L373:M373"/>
    <mergeCell ref="A360:B360"/>
    <mergeCell ref="C360:G360"/>
    <mergeCell ref="J360:M360"/>
    <mergeCell ref="A361:B361"/>
    <mergeCell ref="C361:G361"/>
    <mergeCell ref="H361:I361"/>
    <mergeCell ref="J361:M361"/>
    <mergeCell ref="A383:E383"/>
    <mergeCell ref="F383:J383"/>
    <mergeCell ref="K383:M383"/>
    <mergeCell ref="A384:E384"/>
    <mergeCell ref="F384:J384"/>
    <mergeCell ref="K384:M384"/>
    <mergeCell ref="A380:M380"/>
    <mergeCell ref="A381:E381"/>
    <mergeCell ref="F381:J381"/>
    <mergeCell ref="K381:M381"/>
    <mergeCell ref="A382:E382"/>
    <mergeCell ref="F382:J382"/>
    <mergeCell ref="K382:M382"/>
    <mergeCell ref="A377:M377"/>
    <mergeCell ref="A378:E378"/>
    <mergeCell ref="F378:J378"/>
    <mergeCell ref="K378:M378"/>
    <mergeCell ref="A379:E379"/>
    <mergeCell ref="F379:J379"/>
    <mergeCell ref="K379:M379"/>
    <mergeCell ref="A395:G395"/>
    <mergeCell ref="H395:M395"/>
    <mergeCell ref="B396:C396"/>
    <mergeCell ref="F396:G396"/>
    <mergeCell ref="B397:C397"/>
    <mergeCell ref="D397:E397"/>
    <mergeCell ref="F397:G397"/>
    <mergeCell ref="J397:K397"/>
    <mergeCell ref="A388:F388"/>
    <mergeCell ref="G388:M388"/>
    <mergeCell ref="B389:M389"/>
    <mergeCell ref="B390:M390"/>
    <mergeCell ref="A391:C394"/>
    <mergeCell ref="D391:I394"/>
    <mergeCell ref="J391:M394"/>
    <mergeCell ref="A385:E385"/>
    <mergeCell ref="F385:J385"/>
    <mergeCell ref="K385:M385"/>
    <mergeCell ref="A386:M386"/>
    <mergeCell ref="A387:E387"/>
    <mergeCell ref="F387:J387"/>
    <mergeCell ref="K387:M387"/>
    <mergeCell ref="A409:B409"/>
    <mergeCell ref="C409:G409"/>
    <mergeCell ref="J409:M409"/>
    <mergeCell ref="A410:B410"/>
    <mergeCell ref="C410:G410"/>
    <mergeCell ref="J410:M410"/>
    <mergeCell ref="A405:M405"/>
    <mergeCell ref="B406:E406"/>
    <mergeCell ref="H406:J406"/>
    <mergeCell ref="A407:M407"/>
    <mergeCell ref="A408:M408"/>
    <mergeCell ref="B400:C400"/>
    <mergeCell ref="D400:E400"/>
    <mergeCell ref="F400:G400"/>
    <mergeCell ref="B404:I404"/>
    <mergeCell ref="J404:M404"/>
    <mergeCell ref="B398:C398"/>
    <mergeCell ref="D398:E398"/>
    <mergeCell ref="F398:G398"/>
    <mergeCell ref="J398:K398"/>
    <mergeCell ref="B399:C399"/>
    <mergeCell ref="D399:E399"/>
    <mergeCell ref="F399:G399"/>
    <mergeCell ref="J399:K399"/>
    <mergeCell ref="J425:K425"/>
    <mergeCell ref="L425:M425"/>
    <mergeCell ref="D426:E426"/>
    <mergeCell ref="L426:M426"/>
    <mergeCell ref="A427:M427"/>
    <mergeCell ref="A413:M413"/>
    <mergeCell ref="A414:A415"/>
    <mergeCell ref="B414:G414"/>
    <mergeCell ref="H414:M414"/>
    <mergeCell ref="J424:K424"/>
    <mergeCell ref="L424:M424"/>
    <mergeCell ref="A411:B411"/>
    <mergeCell ref="C411:G411"/>
    <mergeCell ref="J411:M411"/>
    <mergeCell ref="A412:B412"/>
    <mergeCell ref="C412:G412"/>
    <mergeCell ref="H412:I412"/>
    <mergeCell ref="J412:M412"/>
    <mergeCell ref="A434:E434"/>
    <mergeCell ref="F434:J434"/>
    <mergeCell ref="K434:M434"/>
    <mergeCell ref="A435:E435"/>
    <mergeCell ref="F435:J435"/>
    <mergeCell ref="K435:M435"/>
    <mergeCell ref="A431:M431"/>
    <mergeCell ref="A432:E432"/>
    <mergeCell ref="F432:J432"/>
    <mergeCell ref="K432:M432"/>
    <mergeCell ref="A433:E433"/>
    <mergeCell ref="F433:J433"/>
    <mergeCell ref="K433:M433"/>
    <mergeCell ref="A428:M428"/>
    <mergeCell ref="A429:E429"/>
    <mergeCell ref="F429:J429"/>
    <mergeCell ref="K429:M429"/>
    <mergeCell ref="A430:E430"/>
    <mergeCell ref="F430:J430"/>
    <mergeCell ref="K430:M430"/>
    <mergeCell ref="A446:G446"/>
    <mergeCell ref="H446:M446"/>
    <mergeCell ref="B447:C447"/>
    <mergeCell ref="F447:G447"/>
    <mergeCell ref="B448:C448"/>
    <mergeCell ref="D448:E448"/>
    <mergeCell ref="F448:G448"/>
    <mergeCell ref="J448:K448"/>
    <mergeCell ref="A439:F439"/>
    <mergeCell ref="G439:M439"/>
    <mergeCell ref="B440:M440"/>
    <mergeCell ref="B441:M441"/>
    <mergeCell ref="A442:C445"/>
    <mergeCell ref="D442:I445"/>
    <mergeCell ref="J442:M445"/>
    <mergeCell ref="A436:E436"/>
    <mergeCell ref="F436:J436"/>
    <mergeCell ref="K436:M436"/>
    <mergeCell ref="A437:M437"/>
    <mergeCell ref="A438:E438"/>
    <mergeCell ref="F438:J438"/>
    <mergeCell ref="K438:M438"/>
    <mergeCell ref="A458:B458"/>
    <mergeCell ref="C458:G458"/>
    <mergeCell ref="J458:M458"/>
    <mergeCell ref="A459:B459"/>
    <mergeCell ref="C459:G459"/>
    <mergeCell ref="J459:M459"/>
    <mergeCell ref="A454:M454"/>
    <mergeCell ref="B455:E455"/>
    <mergeCell ref="H455:J455"/>
    <mergeCell ref="A456:M456"/>
    <mergeCell ref="A457:M457"/>
    <mergeCell ref="B451:C451"/>
    <mergeCell ref="D451:E451"/>
    <mergeCell ref="F451:G451"/>
    <mergeCell ref="B453:I453"/>
    <mergeCell ref="J453:M453"/>
    <mergeCell ref="B449:C449"/>
    <mergeCell ref="D449:E449"/>
    <mergeCell ref="F449:G449"/>
    <mergeCell ref="J449:K449"/>
    <mergeCell ref="B450:C450"/>
    <mergeCell ref="D450:E450"/>
    <mergeCell ref="F450:G450"/>
    <mergeCell ref="J450:K450"/>
    <mergeCell ref="J474:K474"/>
    <mergeCell ref="L474:M474"/>
    <mergeCell ref="D475:E475"/>
    <mergeCell ref="L475:M475"/>
    <mergeCell ref="A476:M476"/>
    <mergeCell ref="A462:M462"/>
    <mergeCell ref="A463:A464"/>
    <mergeCell ref="B463:G463"/>
    <mergeCell ref="H463:M463"/>
    <mergeCell ref="J473:K473"/>
    <mergeCell ref="L473:M473"/>
    <mergeCell ref="A460:B460"/>
    <mergeCell ref="C460:G460"/>
    <mergeCell ref="J460:M460"/>
    <mergeCell ref="A461:B461"/>
    <mergeCell ref="C461:G461"/>
    <mergeCell ref="H461:I461"/>
    <mergeCell ref="J461:M461"/>
    <mergeCell ref="A483:E483"/>
    <mergeCell ref="F483:J483"/>
    <mergeCell ref="K483:M483"/>
    <mergeCell ref="A484:E484"/>
    <mergeCell ref="F484:J484"/>
    <mergeCell ref="K484:M484"/>
    <mergeCell ref="A480:M480"/>
    <mergeCell ref="A481:E481"/>
    <mergeCell ref="F481:J481"/>
    <mergeCell ref="K481:M481"/>
    <mergeCell ref="A482:E482"/>
    <mergeCell ref="F482:J482"/>
    <mergeCell ref="K482:M482"/>
    <mergeCell ref="A477:M477"/>
    <mergeCell ref="A478:E478"/>
    <mergeCell ref="F478:J478"/>
    <mergeCell ref="K478:M478"/>
    <mergeCell ref="A479:E479"/>
    <mergeCell ref="F479:J479"/>
    <mergeCell ref="K479:M479"/>
    <mergeCell ref="A495:G495"/>
    <mergeCell ref="H495:M495"/>
    <mergeCell ref="B496:C496"/>
    <mergeCell ref="F496:G496"/>
    <mergeCell ref="B497:C497"/>
    <mergeCell ref="D497:E497"/>
    <mergeCell ref="F497:G497"/>
    <mergeCell ref="J497:K497"/>
    <mergeCell ref="A488:F488"/>
    <mergeCell ref="G488:M488"/>
    <mergeCell ref="B489:M489"/>
    <mergeCell ref="B490:M490"/>
    <mergeCell ref="A491:C494"/>
    <mergeCell ref="D491:I494"/>
    <mergeCell ref="J491:M494"/>
    <mergeCell ref="A485:E485"/>
    <mergeCell ref="F485:J485"/>
    <mergeCell ref="K485:M485"/>
    <mergeCell ref="A486:M486"/>
    <mergeCell ref="A487:E487"/>
    <mergeCell ref="F487:J487"/>
    <mergeCell ref="K487:M487"/>
    <mergeCell ref="A507:B507"/>
    <mergeCell ref="C507:G507"/>
    <mergeCell ref="J507:M507"/>
    <mergeCell ref="A508:B508"/>
    <mergeCell ref="C508:G508"/>
    <mergeCell ref="J508:M508"/>
    <mergeCell ref="A503:M503"/>
    <mergeCell ref="B504:E504"/>
    <mergeCell ref="H504:J504"/>
    <mergeCell ref="A505:M505"/>
    <mergeCell ref="A506:M506"/>
    <mergeCell ref="B500:C500"/>
    <mergeCell ref="D500:E500"/>
    <mergeCell ref="F500:G500"/>
    <mergeCell ref="B502:I502"/>
    <mergeCell ref="J502:M502"/>
    <mergeCell ref="B498:C498"/>
    <mergeCell ref="D498:E498"/>
    <mergeCell ref="F498:G498"/>
    <mergeCell ref="J498:K498"/>
    <mergeCell ref="B499:C499"/>
    <mergeCell ref="D499:E499"/>
    <mergeCell ref="F499:G499"/>
    <mergeCell ref="J499:K499"/>
    <mergeCell ref="J523:K523"/>
    <mergeCell ref="L523:M523"/>
    <mergeCell ref="D524:E524"/>
    <mergeCell ref="L524:M524"/>
    <mergeCell ref="A525:M525"/>
    <mergeCell ref="A511:M511"/>
    <mergeCell ref="A512:A513"/>
    <mergeCell ref="B512:G512"/>
    <mergeCell ref="H512:M512"/>
    <mergeCell ref="J522:K522"/>
    <mergeCell ref="L522:M522"/>
    <mergeCell ref="A509:B509"/>
    <mergeCell ref="C509:G509"/>
    <mergeCell ref="J509:M509"/>
    <mergeCell ref="A510:B510"/>
    <mergeCell ref="C510:G510"/>
    <mergeCell ref="H510:I510"/>
    <mergeCell ref="J510:M510"/>
    <mergeCell ref="A532:E532"/>
    <mergeCell ref="F532:J532"/>
    <mergeCell ref="K532:M532"/>
    <mergeCell ref="A533:E533"/>
    <mergeCell ref="F533:J533"/>
    <mergeCell ref="K533:M533"/>
    <mergeCell ref="A529:M529"/>
    <mergeCell ref="A530:E530"/>
    <mergeCell ref="F530:J530"/>
    <mergeCell ref="K530:M530"/>
    <mergeCell ref="A531:E531"/>
    <mergeCell ref="F531:J531"/>
    <mergeCell ref="K531:M531"/>
    <mergeCell ref="A526:M526"/>
    <mergeCell ref="A527:E527"/>
    <mergeCell ref="F527:J527"/>
    <mergeCell ref="K527:M527"/>
    <mergeCell ref="A528:E528"/>
    <mergeCell ref="F528:J528"/>
    <mergeCell ref="K528:M528"/>
    <mergeCell ref="A544:G544"/>
    <mergeCell ref="H544:M544"/>
    <mergeCell ref="B545:C545"/>
    <mergeCell ref="F545:G545"/>
    <mergeCell ref="B546:C546"/>
    <mergeCell ref="D546:E546"/>
    <mergeCell ref="F546:G546"/>
    <mergeCell ref="J546:K546"/>
    <mergeCell ref="A537:F537"/>
    <mergeCell ref="G537:M537"/>
    <mergeCell ref="B538:M538"/>
    <mergeCell ref="B539:M539"/>
    <mergeCell ref="A540:C543"/>
    <mergeCell ref="D540:I543"/>
    <mergeCell ref="J540:M543"/>
    <mergeCell ref="A534:E534"/>
    <mergeCell ref="F534:J534"/>
    <mergeCell ref="K534:M534"/>
    <mergeCell ref="A535:M535"/>
    <mergeCell ref="A536:E536"/>
    <mergeCell ref="F536:J536"/>
    <mergeCell ref="K536:M536"/>
    <mergeCell ref="A557:B557"/>
    <mergeCell ref="C557:G557"/>
    <mergeCell ref="J557:M557"/>
    <mergeCell ref="A558:B558"/>
    <mergeCell ref="C558:G558"/>
    <mergeCell ref="J558:M558"/>
    <mergeCell ref="A553:M553"/>
    <mergeCell ref="B554:E554"/>
    <mergeCell ref="H554:J554"/>
    <mergeCell ref="A555:M555"/>
    <mergeCell ref="A556:M556"/>
    <mergeCell ref="B549:C549"/>
    <mergeCell ref="D549:E549"/>
    <mergeCell ref="F549:G549"/>
    <mergeCell ref="B552:I552"/>
    <mergeCell ref="J552:M552"/>
    <mergeCell ref="B547:C547"/>
    <mergeCell ref="D547:E547"/>
    <mergeCell ref="F547:G547"/>
    <mergeCell ref="J547:K547"/>
    <mergeCell ref="B548:C548"/>
    <mergeCell ref="D548:E548"/>
    <mergeCell ref="F548:G548"/>
    <mergeCell ref="J548:K548"/>
    <mergeCell ref="J573:K573"/>
    <mergeCell ref="L573:M573"/>
    <mergeCell ref="D574:E574"/>
    <mergeCell ref="L574:M574"/>
    <mergeCell ref="A575:M575"/>
    <mergeCell ref="A561:M561"/>
    <mergeCell ref="A562:A563"/>
    <mergeCell ref="B562:G562"/>
    <mergeCell ref="H562:M562"/>
    <mergeCell ref="J572:K572"/>
    <mergeCell ref="L572:M572"/>
    <mergeCell ref="A559:B559"/>
    <mergeCell ref="C559:G559"/>
    <mergeCell ref="J559:M559"/>
    <mergeCell ref="A560:B560"/>
    <mergeCell ref="C560:G560"/>
    <mergeCell ref="H560:I560"/>
    <mergeCell ref="J560:M560"/>
    <mergeCell ref="A582:E582"/>
    <mergeCell ref="F582:J582"/>
    <mergeCell ref="K582:M582"/>
    <mergeCell ref="A583:E583"/>
    <mergeCell ref="F583:J583"/>
    <mergeCell ref="K583:M583"/>
    <mergeCell ref="A579:M579"/>
    <mergeCell ref="A580:E580"/>
    <mergeCell ref="F580:J580"/>
    <mergeCell ref="K580:M580"/>
    <mergeCell ref="A581:E581"/>
    <mergeCell ref="F581:J581"/>
    <mergeCell ref="K581:M581"/>
    <mergeCell ref="A576:M576"/>
    <mergeCell ref="A577:E577"/>
    <mergeCell ref="F577:J577"/>
    <mergeCell ref="K577:M577"/>
    <mergeCell ref="A578:E578"/>
    <mergeCell ref="F578:J578"/>
    <mergeCell ref="K578:M578"/>
    <mergeCell ref="A594:G594"/>
    <mergeCell ref="H594:M594"/>
    <mergeCell ref="B595:C595"/>
    <mergeCell ref="F595:G595"/>
    <mergeCell ref="B596:C596"/>
    <mergeCell ref="D596:E596"/>
    <mergeCell ref="F596:G596"/>
    <mergeCell ref="J596:K596"/>
    <mergeCell ref="A587:F587"/>
    <mergeCell ref="G587:M587"/>
    <mergeCell ref="B588:M588"/>
    <mergeCell ref="B589:M589"/>
    <mergeCell ref="A590:C593"/>
    <mergeCell ref="D590:I593"/>
    <mergeCell ref="J590:M593"/>
    <mergeCell ref="A584:E584"/>
    <mergeCell ref="F584:J584"/>
    <mergeCell ref="K584:M584"/>
    <mergeCell ref="A585:M585"/>
    <mergeCell ref="A586:E586"/>
    <mergeCell ref="F586:J586"/>
    <mergeCell ref="K586:M586"/>
    <mergeCell ref="A607:B607"/>
    <mergeCell ref="C607:G607"/>
    <mergeCell ref="J607:M607"/>
    <mergeCell ref="A608:B608"/>
    <mergeCell ref="C608:G608"/>
    <mergeCell ref="J608:M608"/>
    <mergeCell ref="A603:M603"/>
    <mergeCell ref="B604:E604"/>
    <mergeCell ref="H604:J604"/>
    <mergeCell ref="A605:M605"/>
    <mergeCell ref="A606:M606"/>
    <mergeCell ref="B599:C599"/>
    <mergeCell ref="D599:E599"/>
    <mergeCell ref="F599:G599"/>
    <mergeCell ref="B602:I602"/>
    <mergeCell ref="J602:M602"/>
    <mergeCell ref="B597:C597"/>
    <mergeCell ref="D597:E597"/>
    <mergeCell ref="F597:G597"/>
    <mergeCell ref="J597:K597"/>
    <mergeCell ref="B598:C598"/>
    <mergeCell ref="D598:E598"/>
    <mergeCell ref="F598:G598"/>
    <mergeCell ref="J598:K598"/>
    <mergeCell ref="J623:K623"/>
    <mergeCell ref="L623:M623"/>
    <mergeCell ref="D624:E624"/>
    <mergeCell ref="L624:M624"/>
    <mergeCell ref="A625:M625"/>
    <mergeCell ref="A611:M611"/>
    <mergeCell ref="A612:A613"/>
    <mergeCell ref="B612:G612"/>
    <mergeCell ref="H612:M612"/>
    <mergeCell ref="J622:K622"/>
    <mergeCell ref="L622:M622"/>
    <mergeCell ref="A609:B609"/>
    <mergeCell ref="C609:G609"/>
    <mergeCell ref="J609:M609"/>
    <mergeCell ref="A610:B610"/>
    <mergeCell ref="C610:G610"/>
    <mergeCell ref="H610:I610"/>
    <mergeCell ref="J610:M610"/>
    <mergeCell ref="A632:E632"/>
    <mergeCell ref="F632:J632"/>
    <mergeCell ref="K632:M632"/>
    <mergeCell ref="A633:E633"/>
    <mergeCell ref="F633:J633"/>
    <mergeCell ref="K633:M633"/>
    <mergeCell ref="A629:M629"/>
    <mergeCell ref="A630:E630"/>
    <mergeCell ref="F630:J630"/>
    <mergeCell ref="K630:M630"/>
    <mergeCell ref="A631:E631"/>
    <mergeCell ref="F631:J631"/>
    <mergeCell ref="K631:M631"/>
    <mergeCell ref="A626:M626"/>
    <mergeCell ref="A627:E627"/>
    <mergeCell ref="F627:J627"/>
    <mergeCell ref="K627:M627"/>
    <mergeCell ref="A628:E628"/>
    <mergeCell ref="F628:J628"/>
    <mergeCell ref="K628:M628"/>
    <mergeCell ref="A644:G644"/>
    <mergeCell ref="H644:M644"/>
    <mergeCell ref="B645:C645"/>
    <mergeCell ref="F645:G645"/>
    <mergeCell ref="B646:C646"/>
    <mergeCell ref="D646:E646"/>
    <mergeCell ref="F646:G646"/>
    <mergeCell ref="J646:K646"/>
    <mergeCell ref="A637:F637"/>
    <mergeCell ref="G637:M637"/>
    <mergeCell ref="B638:M638"/>
    <mergeCell ref="B639:M639"/>
    <mergeCell ref="A640:C643"/>
    <mergeCell ref="D640:I643"/>
    <mergeCell ref="J640:M643"/>
    <mergeCell ref="A634:E634"/>
    <mergeCell ref="F634:J634"/>
    <mergeCell ref="K634:M634"/>
    <mergeCell ref="A635:M635"/>
    <mergeCell ref="A636:E636"/>
    <mergeCell ref="F636:J636"/>
    <mergeCell ref="K636:M636"/>
    <mergeCell ref="A657:B657"/>
    <mergeCell ref="C657:G657"/>
    <mergeCell ref="J657:M657"/>
    <mergeCell ref="A658:B658"/>
    <mergeCell ref="C658:G658"/>
    <mergeCell ref="J658:M658"/>
    <mergeCell ref="A653:M653"/>
    <mergeCell ref="B654:E654"/>
    <mergeCell ref="H654:J654"/>
    <mergeCell ref="A655:M655"/>
    <mergeCell ref="A656:M656"/>
    <mergeCell ref="B649:C649"/>
    <mergeCell ref="D649:E649"/>
    <mergeCell ref="F649:G649"/>
    <mergeCell ref="B652:I652"/>
    <mergeCell ref="J652:M652"/>
    <mergeCell ref="B647:C647"/>
    <mergeCell ref="D647:E647"/>
    <mergeCell ref="F647:G647"/>
    <mergeCell ref="J647:K647"/>
    <mergeCell ref="B648:C648"/>
    <mergeCell ref="D648:E648"/>
    <mergeCell ref="F648:G648"/>
    <mergeCell ref="J648:K648"/>
    <mergeCell ref="J673:K673"/>
    <mergeCell ref="L673:M673"/>
    <mergeCell ref="D674:E674"/>
    <mergeCell ref="L674:M674"/>
    <mergeCell ref="A675:M675"/>
    <mergeCell ref="A661:M661"/>
    <mergeCell ref="A662:A663"/>
    <mergeCell ref="B662:G662"/>
    <mergeCell ref="H662:M662"/>
    <mergeCell ref="J672:K672"/>
    <mergeCell ref="L672:M672"/>
    <mergeCell ref="A659:B659"/>
    <mergeCell ref="C659:G659"/>
    <mergeCell ref="J659:M659"/>
    <mergeCell ref="A660:B660"/>
    <mergeCell ref="C660:G660"/>
    <mergeCell ref="H660:I660"/>
    <mergeCell ref="J660:M660"/>
    <mergeCell ref="A682:E682"/>
    <mergeCell ref="F682:J682"/>
    <mergeCell ref="K682:M682"/>
    <mergeCell ref="A683:E683"/>
    <mergeCell ref="F683:J683"/>
    <mergeCell ref="K683:M683"/>
    <mergeCell ref="A679:M679"/>
    <mergeCell ref="A680:E680"/>
    <mergeCell ref="F680:J680"/>
    <mergeCell ref="K680:M680"/>
    <mergeCell ref="A681:E681"/>
    <mergeCell ref="F681:J681"/>
    <mergeCell ref="K681:M681"/>
    <mergeCell ref="A676:M676"/>
    <mergeCell ref="A677:E677"/>
    <mergeCell ref="F677:J677"/>
    <mergeCell ref="K677:M677"/>
    <mergeCell ref="A678:E678"/>
    <mergeCell ref="F678:J678"/>
    <mergeCell ref="K678:M678"/>
    <mergeCell ref="A694:G694"/>
    <mergeCell ref="H694:M694"/>
    <mergeCell ref="B695:C695"/>
    <mergeCell ref="F695:G695"/>
    <mergeCell ref="B696:C696"/>
    <mergeCell ref="D696:E696"/>
    <mergeCell ref="F696:G696"/>
    <mergeCell ref="J696:K696"/>
    <mergeCell ref="A687:F687"/>
    <mergeCell ref="G687:M687"/>
    <mergeCell ref="B688:M688"/>
    <mergeCell ref="B689:M689"/>
    <mergeCell ref="A690:C693"/>
    <mergeCell ref="D690:I693"/>
    <mergeCell ref="J690:M693"/>
    <mergeCell ref="A684:E684"/>
    <mergeCell ref="F684:J684"/>
    <mergeCell ref="K684:M684"/>
    <mergeCell ref="A685:M685"/>
    <mergeCell ref="A686:E686"/>
    <mergeCell ref="F686:J686"/>
    <mergeCell ref="K686:M686"/>
    <mergeCell ref="A707:B707"/>
    <mergeCell ref="C707:G707"/>
    <mergeCell ref="J707:M707"/>
    <mergeCell ref="A708:B708"/>
    <mergeCell ref="C708:G708"/>
    <mergeCell ref="J708:M708"/>
    <mergeCell ref="A703:M703"/>
    <mergeCell ref="B704:E704"/>
    <mergeCell ref="H704:J704"/>
    <mergeCell ref="A705:M705"/>
    <mergeCell ref="A706:M706"/>
    <mergeCell ref="B699:C699"/>
    <mergeCell ref="D699:E699"/>
    <mergeCell ref="F699:G699"/>
    <mergeCell ref="B702:I702"/>
    <mergeCell ref="J702:M702"/>
    <mergeCell ref="B697:C697"/>
    <mergeCell ref="D697:E697"/>
    <mergeCell ref="F697:G697"/>
    <mergeCell ref="J697:K697"/>
    <mergeCell ref="B698:C698"/>
    <mergeCell ref="D698:E698"/>
    <mergeCell ref="F698:G698"/>
    <mergeCell ref="J698:K698"/>
    <mergeCell ref="J723:K723"/>
    <mergeCell ref="L723:M723"/>
    <mergeCell ref="D724:E724"/>
    <mergeCell ref="L724:M724"/>
    <mergeCell ref="A725:M725"/>
    <mergeCell ref="A711:M711"/>
    <mergeCell ref="A712:A713"/>
    <mergeCell ref="B712:G712"/>
    <mergeCell ref="H712:M712"/>
    <mergeCell ref="J722:K722"/>
    <mergeCell ref="L722:M722"/>
    <mergeCell ref="A709:B709"/>
    <mergeCell ref="C709:G709"/>
    <mergeCell ref="J709:M709"/>
    <mergeCell ref="A710:B710"/>
    <mergeCell ref="C710:G710"/>
    <mergeCell ref="H710:I710"/>
    <mergeCell ref="J710:M710"/>
    <mergeCell ref="A732:E732"/>
    <mergeCell ref="F732:J732"/>
    <mergeCell ref="K732:M732"/>
    <mergeCell ref="A733:E733"/>
    <mergeCell ref="F733:J733"/>
    <mergeCell ref="K733:M733"/>
    <mergeCell ref="A729:M729"/>
    <mergeCell ref="A730:E730"/>
    <mergeCell ref="F730:J730"/>
    <mergeCell ref="K730:M730"/>
    <mergeCell ref="A731:E731"/>
    <mergeCell ref="F731:J731"/>
    <mergeCell ref="K731:M731"/>
    <mergeCell ref="A726:M726"/>
    <mergeCell ref="A727:E727"/>
    <mergeCell ref="F727:J727"/>
    <mergeCell ref="K727:M727"/>
    <mergeCell ref="A728:E728"/>
    <mergeCell ref="F728:J728"/>
    <mergeCell ref="K728:M728"/>
    <mergeCell ref="A744:G744"/>
    <mergeCell ref="H744:M744"/>
    <mergeCell ref="B745:C745"/>
    <mergeCell ref="F745:G745"/>
    <mergeCell ref="B746:C746"/>
    <mergeCell ref="D746:E746"/>
    <mergeCell ref="F746:G746"/>
    <mergeCell ref="J746:K746"/>
    <mergeCell ref="A737:F737"/>
    <mergeCell ref="G737:M737"/>
    <mergeCell ref="B738:M738"/>
    <mergeCell ref="B739:M739"/>
    <mergeCell ref="A740:C743"/>
    <mergeCell ref="D740:I743"/>
    <mergeCell ref="J740:M743"/>
    <mergeCell ref="A734:E734"/>
    <mergeCell ref="F734:J734"/>
    <mergeCell ref="K734:M734"/>
    <mergeCell ref="A735:M735"/>
    <mergeCell ref="A736:E736"/>
    <mergeCell ref="F736:J736"/>
    <mergeCell ref="K736:M736"/>
    <mergeCell ref="A757:B757"/>
    <mergeCell ref="C757:G757"/>
    <mergeCell ref="J757:M757"/>
    <mergeCell ref="A758:B758"/>
    <mergeCell ref="C758:G758"/>
    <mergeCell ref="J758:M758"/>
    <mergeCell ref="A753:M753"/>
    <mergeCell ref="B754:E754"/>
    <mergeCell ref="H754:J754"/>
    <mergeCell ref="A755:M755"/>
    <mergeCell ref="A756:M756"/>
    <mergeCell ref="B749:C749"/>
    <mergeCell ref="D749:E749"/>
    <mergeCell ref="F749:G749"/>
    <mergeCell ref="B752:I752"/>
    <mergeCell ref="J752:M752"/>
    <mergeCell ref="B747:C747"/>
    <mergeCell ref="D747:E747"/>
    <mergeCell ref="F747:G747"/>
    <mergeCell ref="J747:K747"/>
    <mergeCell ref="B748:C748"/>
    <mergeCell ref="D748:E748"/>
    <mergeCell ref="F748:G748"/>
    <mergeCell ref="J748:K748"/>
    <mergeCell ref="J773:K773"/>
    <mergeCell ref="L773:M773"/>
    <mergeCell ref="D774:E774"/>
    <mergeCell ref="L774:M774"/>
    <mergeCell ref="A775:M775"/>
    <mergeCell ref="A761:M761"/>
    <mergeCell ref="A762:A763"/>
    <mergeCell ref="B762:G762"/>
    <mergeCell ref="H762:M762"/>
    <mergeCell ref="J772:K772"/>
    <mergeCell ref="L772:M772"/>
    <mergeCell ref="A759:B759"/>
    <mergeCell ref="C759:G759"/>
    <mergeCell ref="J759:M759"/>
    <mergeCell ref="A760:B760"/>
    <mergeCell ref="C760:G760"/>
    <mergeCell ref="H760:I760"/>
    <mergeCell ref="J760:M760"/>
    <mergeCell ref="A782:E782"/>
    <mergeCell ref="F782:J782"/>
    <mergeCell ref="K782:M782"/>
    <mergeCell ref="A783:E783"/>
    <mergeCell ref="F783:J783"/>
    <mergeCell ref="K783:M783"/>
    <mergeCell ref="A779:M779"/>
    <mergeCell ref="A780:E780"/>
    <mergeCell ref="F780:J780"/>
    <mergeCell ref="K780:M780"/>
    <mergeCell ref="A781:E781"/>
    <mergeCell ref="F781:J781"/>
    <mergeCell ref="K781:M781"/>
    <mergeCell ref="A776:M776"/>
    <mergeCell ref="A777:E777"/>
    <mergeCell ref="F777:J777"/>
    <mergeCell ref="K777:M777"/>
    <mergeCell ref="A778:E778"/>
    <mergeCell ref="F778:J778"/>
    <mergeCell ref="K778:M778"/>
    <mergeCell ref="A794:G794"/>
    <mergeCell ref="H794:M794"/>
    <mergeCell ref="B795:C795"/>
    <mergeCell ref="F795:G795"/>
    <mergeCell ref="B796:C796"/>
    <mergeCell ref="D796:E796"/>
    <mergeCell ref="F796:G796"/>
    <mergeCell ref="J796:K796"/>
    <mergeCell ref="A787:F787"/>
    <mergeCell ref="G787:M787"/>
    <mergeCell ref="B788:M788"/>
    <mergeCell ref="B789:M789"/>
    <mergeCell ref="A790:C793"/>
    <mergeCell ref="D790:I793"/>
    <mergeCell ref="J790:M793"/>
    <mergeCell ref="A784:E784"/>
    <mergeCell ref="F784:J784"/>
    <mergeCell ref="K784:M784"/>
    <mergeCell ref="A785:M785"/>
    <mergeCell ref="A786:E786"/>
    <mergeCell ref="F786:J786"/>
    <mergeCell ref="K786:M786"/>
    <mergeCell ref="A807:B807"/>
    <mergeCell ref="C807:G807"/>
    <mergeCell ref="J807:M807"/>
    <mergeCell ref="A808:B808"/>
    <mergeCell ref="C808:G808"/>
    <mergeCell ref="J808:M808"/>
    <mergeCell ref="A803:M803"/>
    <mergeCell ref="B804:E804"/>
    <mergeCell ref="H804:J804"/>
    <mergeCell ref="A805:M805"/>
    <mergeCell ref="A806:M806"/>
    <mergeCell ref="B799:C799"/>
    <mergeCell ref="D799:E799"/>
    <mergeCell ref="F799:G799"/>
    <mergeCell ref="B802:I802"/>
    <mergeCell ref="J802:M802"/>
    <mergeCell ref="B797:C797"/>
    <mergeCell ref="D797:E797"/>
    <mergeCell ref="F797:G797"/>
    <mergeCell ref="J797:K797"/>
    <mergeCell ref="B798:C798"/>
    <mergeCell ref="D798:E798"/>
    <mergeCell ref="F798:G798"/>
    <mergeCell ref="J798:K798"/>
    <mergeCell ref="J823:K823"/>
    <mergeCell ref="L823:M823"/>
    <mergeCell ref="D824:E824"/>
    <mergeCell ref="L824:M824"/>
    <mergeCell ref="A825:M825"/>
    <mergeCell ref="A811:M811"/>
    <mergeCell ref="A812:A813"/>
    <mergeCell ref="B812:G812"/>
    <mergeCell ref="H812:M812"/>
    <mergeCell ref="J822:K822"/>
    <mergeCell ref="L822:M822"/>
    <mergeCell ref="A809:B809"/>
    <mergeCell ref="C809:G809"/>
    <mergeCell ref="J809:M809"/>
    <mergeCell ref="A810:B810"/>
    <mergeCell ref="C810:G810"/>
    <mergeCell ref="H810:I810"/>
    <mergeCell ref="J810:M810"/>
    <mergeCell ref="A832:E832"/>
    <mergeCell ref="F832:J832"/>
    <mergeCell ref="K832:M832"/>
    <mergeCell ref="A833:E833"/>
    <mergeCell ref="F833:J833"/>
    <mergeCell ref="K833:M833"/>
    <mergeCell ref="A829:M829"/>
    <mergeCell ref="A830:E830"/>
    <mergeCell ref="F830:J830"/>
    <mergeCell ref="K830:M830"/>
    <mergeCell ref="A831:E831"/>
    <mergeCell ref="F831:J831"/>
    <mergeCell ref="K831:M831"/>
    <mergeCell ref="A826:M826"/>
    <mergeCell ref="A827:E827"/>
    <mergeCell ref="F827:J827"/>
    <mergeCell ref="K827:M827"/>
    <mergeCell ref="A828:E828"/>
    <mergeCell ref="F828:J828"/>
    <mergeCell ref="K828:M828"/>
    <mergeCell ref="A844:G844"/>
    <mergeCell ref="H844:M844"/>
    <mergeCell ref="B845:C845"/>
    <mergeCell ref="F845:G845"/>
    <mergeCell ref="B846:C846"/>
    <mergeCell ref="D846:E846"/>
    <mergeCell ref="F846:G846"/>
    <mergeCell ref="J846:K846"/>
    <mergeCell ref="A837:F837"/>
    <mergeCell ref="G837:M837"/>
    <mergeCell ref="B838:M838"/>
    <mergeCell ref="B839:M839"/>
    <mergeCell ref="A840:C843"/>
    <mergeCell ref="D840:I843"/>
    <mergeCell ref="J840:M843"/>
    <mergeCell ref="A834:E834"/>
    <mergeCell ref="F834:J834"/>
    <mergeCell ref="K834:M834"/>
    <mergeCell ref="A835:M835"/>
    <mergeCell ref="A836:E836"/>
    <mergeCell ref="F836:J836"/>
    <mergeCell ref="K836:M836"/>
    <mergeCell ref="A857:B857"/>
    <mergeCell ref="C857:G857"/>
    <mergeCell ref="J857:M857"/>
    <mergeCell ref="A858:B858"/>
    <mergeCell ref="C858:G858"/>
    <mergeCell ref="J858:M858"/>
    <mergeCell ref="A853:M853"/>
    <mergeCell ref="B854:E854"/>
    <mergeCell ref="H854:J854"/>
    <mergeCell ref="A855:M855"/>
    <mergeCell ref="A856:M856"/>
    <mergeCell ref="B849:C849"/>
    <mergeCell ref="D849:E849"/>
    <mergeCell ref="F849:G849"/>
    <mergeCell ref="B852:I852"/>
    <mergeCell ref="J852:M852"/>
    <mergeCell ref="B847:C847"/>
    <mergeCell ref="D847:E847"/>
    <mergeCell ref="F847:G847"/>
    <mergeCell ref="J847:K847"/>
    <mergeCell ref="B848:C848"/>
    <mergeCell ref="D848:E848"/>
    <mergeCell ref="F848:G848"/>
    <mergeCell ref="J848:K848"/>
    <mergeCell ref="J873:K873"/>
    <mergeCell ref="L873:M873"/>
    <mergeCell ref="D874:E874"/>
    <mergeCell ref="L874:M874"/>
    <mergeCell ref="A875:M875"/>
    <mergeCell ref="A861:M861"/>
    <mergeCell ref="A862:A863"/>
    <mergeCell ref="B862:G862"/>
    <mergeCell ref="H862:M862"/>
    <mergeCell ref="J872:K872"/>
    <mergeCell ref="L872:M872"/>
    <mergeCell ref="A859:B859"/>
    <mergeCell ref="C859:G859"/>
    <mergeCell ref="J859:M859"/>
    <mergeCell ref="A860:B860"/>
    <mergeCell ref="C860:G860"/>
    <mergeCell ref="H860:I860"/>
    <mergeCell ref="J860:M860"/>
    <mergeCell ref="A882:E882"/>
    <mergeCell ref="F882:J882"/>
    <mergeCell ref="K882:M882"/>
    <mergeCell ref="A883:E883"/>
    <mergeCell ref="F883:J883"/>
    <mergeCell ref="K883:M883"/>
    <mergeCell ref="A879:M879"/>
    <mergeCell ref="A880:E880"/>
    <mergeCell ref="F880:J880"/>
    <mergeCell ref="K880:M880"/>
    <mergeCell ref="A881:E881"/>
    <mergeCell ref="F881:J881"/>
    <mergeCell ref="K881:M881"/>
    <mergeCell ref="A876:M876"/>
    <mergeCell ref="A877:E877"/>
    <mergeCell ref="F877:J877"/>
    <mergeCell ref="K877:M877"/>
    <mergeCell ref="A878:E878"/>
    <mergeCell ref="F878:J878"/>
    <mergeCell ref="K878:M878"/>
    <mergeCell ref="A894:G894"/>
    <mergeCell ref="H894:M894"/>
    <mergeCell ref="B895:C895"/>
    <mergeCell ref="F895:G895"/>
    <mergeCell ref="B896:C896"/>
    <mergeCell ref="D896:E896"/>
    <mergeCell ref="F896:G896"/>
    <mergeCell ref="J896:K896"/>
    <mergeCell ref="A887:F887"/>
    <mergeCell ref="G887:M887"/>
    <mergeCell ref="B888:M888"/>
    <mergeCell ref="B889:M889"/>
    <mergeCell ref="A890:C893"/>
    <mergeCell ref="D890:I893"/>
    <mergeCell ref="J890:M893"/>
    <mergeCell ref="A884:E884"/>
    <mergeCell ref="F884:J884"/>
    <mergeCell ref="K884:M884"/>
    <mergeCell ref="A885:M885"/>
    <mergeCell ref="A886:E886"/>
    <mergeCell ref="F886:J886"/>
    <mergeCell ref="K886:M886"/>
    <mergeCell ref="A907:B907"/>
    <mergeCell ref="C907:G907"/>
    <mergeCell ref="J907:M907"/>
    <mergeCell ref="A908:B908"/>
    <mergeCell ref="C908:G908"/>
    <mergeCell ref="J908:M908"/>
    <mergeCell ref="A903:M903"/>
    <mergeCell ref="B904:E904"/>
    <mergeCell ref="H904:J904"/>
    <mergeCell ref="A905:M905"/>
    <mergeCell ref="A906:M906"/>
    <mergeCell ref="B899:C899"/>
    <mergeCell ref="D899:E899"/>
    <mergeCell ref="F899:G899"/>
    <mergeCell ref="B902:I902"/>
    <mergeCell ref="J902:M902"/>
    <mergeCell ref="B897:C897"/>
    <mergeCell ref="D897:E897"/>
    <mergeCell ref="F897:G897"/>
    <mergeCell ref="J897:K897"/>
    <mergeCell ref="B898:C898"/>
    <mergeCell ref="D898:E898"/>
    <mergeCell ref="F898:G898"/>
    <mergeCell ref="J898:K898"/>
    <mergeCell ref="J923:K923"/>
    <mergeCell ref="L923:M923"/>
    <mergeCell ref="D924:E924"/>
    <mergeCell ref="L924:M924"/>
    <mergeCell ref="A925:M925"/>
    <mergeCell ref="A911:M911"/>
    <mergeCell ref="A912:A913"/>
    <mergeCell ref="B912:G912"/>
    <mergeCell ref="H912:M912"/>
    <mergeCell ref="J922:K922"/>
    <mergeCell ref="L922:M922"/>
    <mergeCell ref="A909:B909"/>
    <mergeCell ref="C909:G909"/>
    <mergeCell ref="J909:M909"/>
    <mergeCell ref="A910:B910"/>
    <mergeCell ref="C910:G910"/>
    <mergeCell ref="H910:I910"/>
    <mergeCell ref="J910:M910"/>
    <mergeCell ref="A932:E932"/>
    <mergeCell ref="F932:J932"/>
    <mergeCell ref="K932:M932"/>
    <mergeCell ref="A933:E933"/>
    <mergeCell ref="F933:J933"/>
    <mergeCell ref="K933:M933"/>
    <mergeCell ref="A929:M929"/>
    <mergeCell ref="A930:E930"/>
    <mergeCell ref="F930:J930"/>
    <mergeCell ref="K930:M930"/>
    <mergeCell ref="A931:E931"/>
    <mergeCell ref="F931:J931"/>
    <mergeCell ref="K931:M931"/>
    <mergeCell ref="A926:M926"/>
    <mergeCell ref="A927:E927"/>
    <mergeCell ref="F927:J927"/>
    <mergeCell ref="K927:M927"/>
    <mergeCell ref="A928:E928"/>
    <mergeCell ref="F928:J928"/>
    <mergeCell ref="K928:M928"/>
    <mergeCell ref="A944:G944"/>
    <mergeCell ref="H944:M944"/>
    <mergeCell ref="B945:C945"/>
    <mergeCell ref="F945:G945"/>
    <mergeCell ref="B946:C946"/>
    <mergeCell ref="D946:E946"/>
    <mergeCell ref="F946:G946"/>
    <mergeCell ref="J946:K946"/>
    <mergeCell ref="A937:F937"/>
    <mergeCell ref="G937:M937"/>
    <mergeCell ref="B938:M938"/>
    <mergeCell ref="B939:M939"/>
    <mergeCell ref="A940:C943"/>
    <mergeCell ref="D940:I943"/>
    <mergeCell ref="J940:M943"/>
    <mergeCell ref="A934:E934"/>
    <mergeCell ref="F934:J934"/>
    <mergeCell ref="K934:M934"/>
    <mergeCell ref="A935:M935"/>
    <mergeCell ref="A936:E936"/>
    <mergeCell ref="F936:J936"/>
    <mergeCell ref="K936:M936"/>
    <mergeCell ref="A957:B957"/>
    <mergeCell ref="C957:G957"/>
    <mergeCell ref="J957:M957"/>
    <mergeCell ref="A958:B958"/>
    <mergeCell ref="C958:G958"/>
    <mergeCell ref="J958:M958"/>
    <mergeCell ref="A953:M953"/>
    <mergeCell ref="B954:E954"/>
    <mergeCell ref="H954:J954"/>
    <mergeCell ref="A955:M955"/>
    <mergeCell ref="A956:M956"/>
    <mergeCell ref="B949:C949"/>
    <mergeCell ref="D949:E949"/>
    <mergeCell ref="F949:G949"/>
    <mergeCell ref="B952:I952"/>
    <mergeCell ref="J952:M952"/>
    <mergeCell ref="B947:C947"/>
    <mergeCell ref="D947:E947"/>
    <mergeCell ref="F947:G947"/>
    <mergeCell ref="J947:K947"/>
    <mergeCell ref="B948:C948"/>
    <mergeCell ref="D948:E948"/>
    <mergeCell ref="F948:G948"/>
    <mergeCell ref="J948:K948"/>
    <mergeCell ref="J973:K973"/>
    <mergeCell ref="L973:M973"/>
    <mergeCell ref="D974:E974"/>
    <mergeCell ref="L974:M974"/>
    <mergeCell ref="A975:M975"/>
    <mergeCell ref="A961:M961"/>
    <mergeCell ref="A962:A963"/>
    <mergeCell ref="B962:G962"/>
    <mergeCell ref="H962:M962"/>
    <mergeCell ref="J972:K972"/>
    <mergeCell ref="L972:M972"/>
    <mergeCell ref="A959:B959"/>
    <mergeCell ref="C959:G959"/>
    <mergeCell ref="J959:M959"/>
    <mergeCell ref="A960:B960"/>
    <mergeCell ref="C960:G960"/>
    <mergeCell ref="H960:I960"/>
    <mergeCell ref="J960:M960"/>
    <mergeCell ref="A982:E982"/>
    <mergeCell ref="F982:J982"/>
    <mergeCell ref="K982:M982"/>
    <mergeCell ref="A983:E983"/>
    <mergeCell ref="F983:J983"/>
    <mergeCell ref="K983:M983"/>
    <mergeCell ref="A979:M979"/>
    <mergeCell ref="A980:E980"/>
    <mergeCell ref="F980:J980"/>
    <mergeCell ref="K980:M980"/>
    <mergeCell ref="A981:E981"/>
    <mergeCell ref="F981:J981"/>
    <mergeCell ref="K981:M981"/>
    <mergeCell ref="A976:M976"/>
    <mergeCell ref="A977:E977"/>
    <mergeCell ref="F977:J977"/>
    <mergeCell ref="K977:M977"/>
    <mergeCell ref="A978:E978"/>
    <mergeCell ref="F978:J978"/>
    <mergeCell ref="K978:M978"/>
    <mergeCell ref="A994:G994"/>
    <mergeCell ref="H994:M994"/>
    <mergeCell ref="B995:C995"/>
    <mergeCell ref="F995:G995"/>
    <mergeCell ref="B996:C996"/>
    <mergeCell ref="D996:E996"/>
    <mergeCell ref="F996:G996"/>
    <mergeCell ref="J996:K996"/>
    <mergeCell ref="A987:F987"/>
    <mergeCell ref="G987:M987"/>
    <mergeCell ref="B988:M988"/>
    <mergeCell ref="B989:M989"/>
    <mergeCell ref="A990:C993"/>
    <mergeCell ref="D990:I993"/>
    <mergeCell ref="J990:M993"/>
    <mergeCell ref="A984:E984"/>
    <mergeCell ref="F984:J984"/>
    <mergeCell ref="K984:M984"/>
    <mergeCell ref="A985:M985"/>
    <mergeCell ref="A986:E986"/>
    <mergeCell ref="F986:J986"/>
    <mergeCell ref="K986:M986"/>
    <mergeCell ref="A1007:B1007"/>
    <mergeCell ref="C1007:G1007"/>
    <mergeCell ref="J1007:M1007"/>
    <mergeCell ref="A1008:B1008"/>
    <mergeCell ref="C1008:G1008"/>
    <mergeCell ref="J1008:M1008"/>
    <mergeCell ref="A1003:M1003"/>
    <mergeCell ref="B1004:E1004"/>
    <mergeCell ref="H1004:J1004"/>
    <mergeCell ref="A1005:M1005"/>
    <mergeCell ref="A1006:M1006"/>
    <mergeCell ref="B999:C999"/>
    <mergeCell ref="D999:E999"/>
    <mergeCell ref="F999:G999"/>
    <mergeCell ref="B1002:I1002"/>
    <mergeCell ref="J1002:M1002"/>
    <mergeCell ref="B997:C997"/>
    <mergeCell ref="D997:E997"/>
    <mergeCell ref="F997:G997"/>
    <mergeCell ref="J997:K997"/>
    <mergeCell ref="B998:C998"/>
    <mergeCell ref="D998:E998"/>
    <mergeCell ref="F998:G998"/>
    <mergeCell ref="J998:K998"/>
    <mergeCell ref="J1023:K1023"/>
    <mergeCell ref="L1023:M1023"/>
    <mergeCell ref="D1024:E1024"/>
    <mergeCell ref="L1024:M1024"/>
    <mergeCell ref="A1025:M1025"/>
    <mergeCell ref="A1011:M1011"/>
    <mergeCell ref="A1012:A1013"/>
    <mergeCell ref="B1012:G1012"/>
    <mergeCell ref="H1012:M1012"/>
    <mergeCell ref="J1022:K1022"/>
    <mergeCell ref="L1022:M1022"/>
    <mergeCell ref="A1009:B1009"/>
    <mergeCell ref="C1009:G1009"/>
    <mergeCell ref="J1009:M1009"/>
    <mergeCell ref="A1010:B1010"/>
    <mergeCell ref="C1010:G1010"/>
    <mergeCell ref="H1010:I1010"/>
    <mergeCell ref="J1010:M1010"/>
    <mergeCell ref="A1032:E1032"/>
    <mergeCell ref="F1032:J1032"/>
    <mergeCell ref="K1032:M1032"/>
    <mergeCell ref="A1033:E1033"/>
    <mergeCell ref="F1033:J1033"/>
    <mergeCell ref="K1033:M1033"/>
    <mergeCell ref="A1029:M1029"/>
    <mergeCell ref="A1030:E1030"/>
    <mergeCell ref="F1030:J1030"/>
    <mergeCell ref="K1030:M1030"/>
    <mergeCell ref="A1031:E1031"/>
    <mergeCell ref="F1031:J1031"/>
    <mergeCell ref="K1031:M1031"/>
    <mergeCell ref="A1026:M1026"/>
    <mergeCell ref="A1027:E1027"/>
    <mergeCell ref="F1027:J1027"/>
    <mergeCell ref="K1027:M1027"/>
    <mergeCell ref="A1028:E1028"/>
    <mergeCell ref="F1028:J1028"/>
    <mergeCell ref="K1028:M1028"/>
    <mergeCell ref="A1044:G1044"/>
    <mergeCell ref="H1044:M1044"/>
    <mergeCell ref="B1045:C1045"/>
    <mergeCell ref="F1045:G1045"/>
    <mergeCell ref="B1046:C1046"/>
    <mergeCell ref="D1046:E1046"/>
    <mergeCell ref="F1046:G1046"/>
    <mergeCell ref="J1046:K1046"/>
    <mergeCell ref="A1037:F1037"/>
    <mergeCell ref="G1037:M1037"/>
    <mergeCell ref="B1038:M1038"/>
    <mergeCell ref="B1039:M1039"/>
    <mergeCell ref="A1040:C1043"/>
    <mergeCell ref="D1040:I1043"/>
    <mergeCell ref="J1040:M1043"/>
    <mergeCell ref="A1034:E1034"/>
    <mergeCell ref="F1034:J1034"/>
    <mergeCell ref="K1034:M1034"/>
    <mergeCell ref="A1035:M1035"/>
    <mergeCell ref="A1036:E1036"/>
    <mergeCell ref="F1036:J1036"/>
    <mergeCell ref="K1036:M1036"/>
    <mergeCell ref="A1057:B1057"/>
    <mergeCell ref="C1057:G1057"/>
    <mergeCell ref="J1057:M1057"/>
    <mergeCell ref="A1058:B1058"/>
    <mergeCell ref="C1058:G1058"/>
    <mergeCell ref="J1058:M1058"/>
    <mergeCell ref="A1053:M1053"/>
    <mergeCell ref="B1054:E1054"/>
    <mergeCell ref="H1054:J1054"/>
    <mergeCell ref="A1055:M1055"/>
    <mergeCell ref="A1056:M1056"/>
    <mergeCell ref="B1049:C1049"/>
    <mergeCell ref="D1049:E1049"/>
    <mergeCell ref="F1049:G1049"/>
    <mergeCell ref="B1052:I1052"/>
    <mergeCell ref="J1052:M1052"/>
    <mergeCell ref="B1047:C1047"/>
    <mergeCell ref="D1047:E1047"/>
    <mergeCell ref="F1047:G1047"/>
    <mergeCell ref="J1047:K1047"/>
    <mergeCell ref="B1048:C1048"/>
    <mergeCell ref="D1048:E1048"/>
    <mergeCell ref="F1048:G1048"/>
    <mergeCell ref="J1048:K1048"/>
    <mergeCell ref="J1073:K1073"/>
    <mergeCell ref="L1073:M1073"/>
    <mergeCell ref="D1074:E1074"/>
    <mergeCell ref="L1074:M1074"/>
    <mergeCell ref="A1075:M1075"/>
    <mergeCell ref="A1061:M1061"/>
    <mergeCell ref="A1062:A1063"/>
    <mergeCell ref="B1062:G1062"/>
    <mergeCell ref="H1062:M1062"/>
    <mergeCell ref="J1072:K1072"/>
    <mergeCell ref="L1072:M1072"/>
    <mergeCell ref="A1059:B1059"/>
    <mergeCell ref="C1059:G1059"/>
    <mergeCell ref="J1059:M1059"/>
    <mergeCell ref="A1060:B1060"/>
    <mergeCell ref="C1060:G1060"/>
    <mergeCell ref="H1060:I1060"/>
    <mergeCell ref="J1060:M1060"/>
    <mergeCell ref="A1082:E1082"/>
    <mergeCell ref="F1082:J1082"/>
    <mergeCell ref="K1082:M1082"/>
    <mergeCell ref="A1083:E1083"/>
    <mergeCell ref="F1083:J1083"/>
    <mergeCell ref="K1083:M1083"/>
    <mergeCell ref="A1079:M1079"/>
    <mergeCell ref="A1080:E1080"/>
    <mergeCell ref="F1080:J1080"/>
    <mergeCell ref="K1080:M1080"/>
    <mergeCell ref="A1081:E1081"/>
    <mergeCell ref="F1081:J1081"/>
    <mergeCell ref="K1081:M1081"/>
    <mergeCell ref="A1076:M1076"/>
    <mergeCell ref="A1077:E1077"/>
    <mergeCell ref="F1077:J1077"/>
    <mergeCell ref="K1077:M1077"/>
    <mergeCell ref="A1078:E1078"/>
    <mergeCell ref="F1078:J1078"/>
    <mergeCell ref="K1078:M1078"/>
    <mergeCell ref="A1094:G1094"/>
    <mergeCell ref="H1094:M1094"/>
    <mergeCell ref="B1095:C1095"/>
    <mergeCell ref="F1095:G1095"/>
    <mergeCell ref="B1096:C1096"/>
    <mergeCell ref="D1096:E1096"/>
    <mergeCell ref="F1096:G1096"/>
    <mergeCell ref="J1096:K1096"/>
    <mergeCell ref="A1087:F1087"/>
    <mergeCell ref="G1087:M1087"/>
    <mergeCell ref="B1088:M1088"/>
    <mergeCell ref="B1089:M1089"/>
    <mergeCell ref="A1090:C1093"/>
    <mergeCell ref="D1090:I1093"/>
    <mergeCell ref="J1090:M1093"/>
    <mergeCell ref="A1084:E1084"/>
    <mergeCell ref="F1084:J1084"/>
    <mergeCell ref="K1084:M1084"/>
    <mergeCell ref="A1085:M1085"/>
    <mergeCell ref="A1086:E1086"/>
    <mergeCell ref="F1086:J1086"/>
    <mergeCell ref="K1086:M1086"/>
    <mergeCell ref="A1109:B1109"/>
    <mergeCell ref="C1109:G1109"/>
    <mergeCell ref="J1109:M1109"/>
    <mergeCell ref="A1110:B1110"/>
    <mergeCell ref="C1110:G1110"/>
    <mergeCell ref="J1110:M1110"/>
    <mergeCell ref="A1105:M1105"/>
    <mergeCell ref="B1106:E1106"/>
    <mergeCell ref="H1106:J1106"/>
    <mergeCell ref="A1107:M1107"/>
    <mergeCell ref="A1108:M1108"/>
    <mergeCell ref="B1099:C1099"/>
    <mergeCell ref="D1099:E1099"/>
    <mergeCell ref="F1099:G1099"/>
    <mergeCell ref="B1104:I1104"/>
    <mergeCell ref="J1104:M1104"/>
    <mergeCell ref="B1097:C1097"/>
    <mergeCell ref="D1097:E1097"/>
    <mergeCell ref="F1097:G1097"/>
    <mergeCell ref="J1097:K1097"/>
    <mergeCell ref="B1098:C1098"/>
    <mergeCell ref="D1098:E1098"/>
    <mergeCell ref="F1098:G1098"/>
    <mergeCell ref="J1098:K1098"/>
    <mergeCell ref="J1125:K1125"/>
    <mergeCell ref="L1125:M1125"/>
    <mergeCell ref="D1126:E1126"/>
    <mergeCell ref="L1126:M1126"/>
    <mergeCell ref="A1127:M1127"/>
    <mergeCell ref="A1113:M1113"/>
    <mergeCell ref="A1114:A1115"/>
    <mergeCell ref="B1114:G1114"/>
    <mergeCell ref="H1114:M1114"/>
    <mergeCell ref="J1124:K1124"/>
    <mergeCell ref="L1124:M1124"/>
    <mergeCell ref="A1111:B1111"/>
    <mergeCell ref="C1111:G1111"/>
    <mergeCell ref="J1111:M1111"/>
    <mergeCell ref="A1112:B1112"/>
    <mergeCell ref="C1112:G1112"/>
    <mergeCell ref="H1112:I1112"/>
    <mergeCell ref="J1112:M1112"/>
    <mergeCell ref="A1134:E1134"/>
    <mergeCell ref="F1134:J1134"/>
    <mergeCell ref="K1134:M1134"/>
    <mergeCell ref="A1135:E1135"/>
    <mergeCell ref="F1135:J1135"/>
    <mergeCell ref="K1135:M1135"/>
    <mergeCell ref="A1131:M1131"/>
    <mergeCell ref="A1132:E1132"/>
    <mergeCell ref="F1132:J1132"/>
    <mergeCell ref="K1132:M1132"/>
    <mergeCell ref="A1133:E1133"/>
    <mergeCell ref="F1133:J1133"/>
    <mergeCell ref="K1133:M1133"/>
    <mergeCell ref="A1128:M1128"/>
    <mergeCell ref="A1129:E1129"/>
    <mergeCell ref="F1129:J1129"/>
    <mergeCell ref="K1129:M1129"/>
    <mergeCell ref="A1130:E1130"/>
    <mergeCell ref="F1130:J1130"/>
    <mergeCell ref="K1130:M1130"/>
    <mergeCell ref="A1146:G1146"/>
    <mergeCell ref="H1146:M1146"/>
    <mergeCell ref="B1147:C1147"/>
    <mergeCell ref="F1147:G1147"/>
    <mergeCell ref="B1148:C1148"/>
    <mergeCell ref="D1148:E1148"/>
    <mergeCell ref="F1148:G1148"/>
    <mergeCell ref="J1148:K1148"/>
    <mergeCell ref="A1139:F1139"/>
    <mergeCell ref="G1139:M1139"/>
    <mergeCell ref="B1140:M1140"/>
    <mergeCell ref="B1141:M1141"/>
    <mergeCell ref="A1142:C1145"/>
    <mergeCell ref="D1142:I1145"/>
    <mergeCell ref="J1142:M1145"/>
    <mergeCell ref="A1136:E1136"/>
    <mergeCell ref="F1136:J1136"/>
    <mergeCell ref="K1136:M1136"/>
    <mergeCell ref="A1137:M1137"/>
    <mergeCell ref="A1138:E1138"/>
    <mergeCell ref="F1138:J1138"/>
    <mergeCell ref="K1138:M1138"/>
    <mergeCell ref="A1159:B1159"/>
    <mergeCell ref="C1159:G1159"/>
    <mergeCell ref="J1159:M1159"/>
    <mergeCell ref="A1160:B1160"/>
    <mergeCell ref="C1160:G1160"/>
    <mergeCell ref="J1160:M1160"/>
    <mergeCell ref="A1155:M1155"/>
    <mergeCell ref="B1156:E1156"/>
    <mergeCell ref="H1156:J1156"/>
    <mergeCell ref="A1157:M1157"/>
    <mergeCell ref="A1158:M1158"/>
    <mergeCell ref="B1151:C1151"/>
    <mergeCell ref="D1151:E1151"/>
    <mergeCell ref="F1151:G1151"/>
    <mergeCell ref="B1154:I1154"/>
    <mergeCell ref="J1154:M1154"/>
    <mergeCell ref="B1149:C1149"/>
    <mergeCell ref="D1149:E1149"/>
    <mergeCell ref="F1149:G1149"/>
    <mergeCell ref="J1149:K1149"/>
    <mergeCell ref="B1150:C1150"/>
    <mergeCell ref="D1150:E1150"/>
    <mergeCell ref="F1150:G1150"/>
    <mergeCell ref="J1150:K1150"/>
    <mergeCell ref="J1175:K1175"/>
    <mergeCell ref="L1175:M1175"/>
    <mergeCell ref="D1176:E1176"/>
    <mergeCell ref="L1176:M1176"/>
    <mergeCell ref="A1177:M1177"/>
    <mergeCell ref="A1163:M1163"/>
    <mergeCell ref="A1164:A1165"/>
    <mergeCell ref="B1164:G1164"/>
    <mergeCell ref="H1164:M1164"/>
    <mergeCell ref="J1174:K1174"/>
    <mergeCell ref="L1174:M1174"/>
    <mergeCell ref="A1161:B1161"/>
    <mergeCell ref="C1161:G1161"/>
    <mergeCell ref="J1161:M1161"/>
    <mergeCell ref="A1162:B1162"/>
    <mergeCell ref="C1162:G1162"/>
    <mergeCell ref="H1162:I1162"/>
    <mergeCell ref="J1162:M1162"/>
    <mergeCell ref="A1184:E1184"/>
    <mergeCell ref="F1184:J1184"/>
    <mergeCell ref="K1184:M1184"/>
    <mergeCell ref="A1185:E1185"/>
    <mergeCell ref="F1185:J1185"/>
    <mergeCell ref="K1185:M1185"/>
    <mergeCell ref="A1181:M1181"/>
    <mergeCell ref="A1182:E1182"/>
    <mergeCell ref="F1182:J1182"/>
    <mergeCell ref="K1182:M1182"/>
    <mergeCell ref="A1183:E1183"/>
    <mergeCell ref="F1183:J1183"/>
    <mergeCell ref="K1183:M1183"/>
    <mergeCell ref="A1178:M1178"/>
    <mergeCell ref="A1179:E1179"/>
    <mergeCell ref="F1179:J1179"/>
    <mergeCell ref="K1179:M1179"/>
    <mergeCell ref="A1180:E1180"/>
    <mergeCell ref="F1180:J1180"/>
    <mergeCell ref="K1180:M1180"/>
    <mergeCell ref="A1196:G1196"/>
    <mergeCell ref="H1196:M1196"/>
    <mergeCell ref="B1197:C1197"/>
    <mergeCell ref="F1197:G1197"/>
    <mergeCell ref="B1198:C1198"/>
    <mergeCell ref="D1198:E1198"/>
    <mergeCell ref="F1198:G1198"/>
    <mergeCell ref="J1198:K1198"/>
    <mergeCell ref="A1189:F1189"/>
    <mergeCell ref="G1189:M1189"/>
    <mergeCell ref="B1190:M1190"/>
    <mergeCell ref="B1191:M1191"/>
    <mergeCell ref="A1192:C1195"/>
    <mergeCell ref="D1192:I1195"/>
    <mergeCell ref="J1192:M1195"/>
    <mergeCell ref="A1186:E1186"/>
    <mergeCell ref="F1186:J1186"/>
    <mergeCell ref="K1186:M1186"/>
    <mergeCell ref="A1187:M1187"/>
    <mergeCell ref="A1188:E1188"/>
    <mergeCell ref="F1188:J1188"/>
    <mergeCell ref="K1188:M1188"/>
    <mergeCell ref="A1208:B1208"/>
    <mergeCell ref="C1208:G1208"/>
    <mergeCell ref="J1208:M1208"/>
    <mergeCell ref="A1209:B1209"/>
    <mergeCell ref="C1209:G1209"/>
    <mergeCell ref="J1209:M1209"/>
    <mergeCell ref="A1204:M1204"/>
    <mergeCell ref="B1205:E1205"/>
    <mergeCell ref="H1205:J1205"/>
    <mergeCell ref="A1206:M1206"/>
    <mergeCell ref="A1207:M1207"/>
    <mergeCell ref="B1201:C1201"/>
    <mergeCell ref="D1201:E1201"/>
    <mergeCell ref="F1201:G1201"/>
    <mergeCell ref="B1203:I1203"/>
    <mergeCell ref="J1203:M1203"/>
    <mergeCell ref="B1199:C1199"/>
    <mergeCell ref="D1199:E1199"/>
    <mergeCell ref="F1199:G1199"/>
    <mergeCell ref="J1199:K1199"/>
    <mergeCell ref="B1200:C1200"/>
    <mergeCell ref="D1200:E1200"/>
    <mergeCell ref="F1200:G1200"/>
    <mergeCell ref="J1200:K1200"/>
    <mergeCell ref="J1224:K1224"/>
    <mergeCell ref="L1224:M1224"/>
    <mergeCell ref="D1225:E1225"/>
    <mergeCell ref="L1225:M1225"/>
    <mergeCell ref="A1226:M1226"/>
    <mergeCell ref="A1212:M1212"/>
    <mergeCell ref="A1213:A1214"/>
    <mergeCell ref="B1213:G1213"/>
    <mergeCell ref="H1213:M1213"/>
    <mergeCell ref="J1223:K1223"/>
    <mergeCell ref="L1223:M1223"/>
    <mergeCell ref="A1210:B1210"/>
    <mergeCell ref="C1210:G1210"/>
    <mergeCell ref="J1210:M1210"/>
    <mergeCell ref="A1211:B1211"/>
    <mergeCell ref="C1211:G1211"/>
    <mergeCell ref="H1211:I1211"/>
    <mergeCell ref="J1211:M1211"/>
    <mergeCell ref="A1233:E1233"/>
    <mergeCell ref="F1233:J1233"/>
    <mergeCell ref="K1233:M1233"/>
    <mergeCell ref="A1234:E1234"/>
    <mergeCell ref="F1234:J1234"/>
    <mergeCell ref="K1234:M1234"/>
    <mergeCell ref="A1230:M1230"/>
    <mergeCell ref="A1231:E1231"/>
    <mergeCell ref="F1231:J1231"/>
    <mergeCell ref="K1231:M1231"/>
    <mergeCell ref="A1232:E1232"/>
    <mergeCell ref="F1232:J1232"/>
    <mergeCell ref="K1232:M1232"/>
    <mergeCell ref="A1227:M1227"/>
    <mergeCell ref="A1228:E1228"/>
    <mergeCell ref="F1228:J1228"/>
    <mergeCell ref="K1228:M1228"/>
    <mergeCell ref="A1229:E1229"/>
    <mergeCell ref="F1229:J1229"/>
    <mergeCell ref="K1229:M1229"/>
    <mergeCell ref="A1245:G1245"/>
    <mergeCell ref="H1245:M1245"/>
    <mergeCell ref="B1246:C1246"/>
    <mergeCell ref="F1246:G1246"/>
    <mergeCell ref="B1247:C1247"/>
    <mergeCell ref="D1247:E1247"/>
    <mergeCell ref="F1247:G1247"/>
    <mergeCell ref="J1247:K1247"/>
    <mergeCell ref="A1238:F1238"/>
    <mergeCell ref="G1238:M1238"/>
    <mergeCell ref="B1239:M1239"/>
    <mergeCell ref="B1240:M1240"/>
    <mergeCell ref="A1241:C1244"/>
    <mergeCell ref="D1241:I1244"/>
    <mergeCell ref="J1241:M1244"/>
    <mergeCell ref="A1235:E1235"/>
    <mergeCell ref="F1235:J1235"/>
    <mergeCell ref="K1235:M1235"/>
    <mergeCell ref="A1236:M1236"/>
    <mergeCell ref="A1237:E1237"/>
    <mergeCell ref="F1237:J1237"/>
    <mergeCell ref="K1237:M1237"/>
    <mergeCell ref="A1257:B1257"/>
    <mergeCell ref="C1257:G1257"/>
    <mergeCell ref="J1257:M1257"/>
    <mergeCell ref="A1258:B1258"/>
    <mergeCell ref="C1258:G1258"/>
    <mergeCell ref="J1258:M1258"/>
    <mergeCell ref="A1253:M1253"/>
    <mergeCell ref="B1254:E1254"/>
    <mergeCell ref="H1254:J1254"/>
    <mergeCell ref="A1255:M1255"/>
    <mergeCell ref="A1256:M1256"/>
    <mergeCell ref="B1250:C1250"/>
    <mergeCell ref="D1250:E1250"/>
    <mergeCell ref="F1250:G1250"/>
    <mergeCell ref="B1252:I1252"/>
    <mergeCell ref="J1252:M1252"/>
    <mergeCell ref="B1248:C1248"/>
    <mergeCell ref="D1248:E1248"/>
    <mergeCell ref="F1248:G1248"/>
    <mergeCell ref="J1248:K1248"/>
    <mergeCell ref="B1249:C1249"/>
    <mergeCell ref="D1249:E1249"/>
    <mergeCell ref="F1249:G1249"/>
    <mergeCell ref="J1249:K1249"/>
    <mergeCell ref="J1273:K1273"/>
    <mergeCell ref="L1273:M1273"/>
    <mergeCell ref="D1274:E1274"/>
    <mergeCell ref="L1274:M1274"/>
    <mergeCell ref="A1275:M1275"/>
    <mergeCell ref="A1261:M1261"/>
    <mergeCell ref="A1262:A1263"/>
    <mergeCell ref="B1262:G1262"/>
    <mergeCell ref="H1262:M1262"/>
    <mergeCell ref="J1272:K1272"/>
    <mergeCell ref="L1272:M1272"/>
    <mergeCell ref="A1259:B1259"/>
    <mergeCell ref="C1259:G1259"/>
    <mergeCell ref="J1259:M1259"/>
    <mergeCell ref="A1260:B1260"/>
    <mergeCell ref="C1260:G1260"/>
    <mergeCell ref="H1260:I1260"/>
    <mergeCell ref="J1260:M1260"/>
    <mergeCell ref="A1282:E1282"/>
    <mergeCell ref="F1282:J1282"/>
    <mergeCell ref="K1282:M1282"/>
    <mergeCell ref="A1283:E1283"/>
    <mergeCell ref="F1283:J1283"/>
    <mergeCell ref="K1283:M1283"/>
    <mergeCell ref="A1279:M1279"/>
    <mergeCell ref="A1280:E1280"/>
    <mergeCell ref="F1280:J1280"/>
    <mergeCell ref="K1280:M1280"/>
    <mergeCell ref="A1281:E1281"/>
    <mergeCell ref="F1281:J1281"/>
    <mergeCell ref="K1281:M1281"/>
    <mergeCell ref="A1276:M1276"/>
    <mergeCell ref="A1277:E1277"/>
    <mergeCell ref="F1277:J1277"/>
    <mergeCell ref="K1277:M1277"/>
    <mergeCell ref="A1278:E1278"/>
    <mergeCell ref="F1278:J1278"/>
    <mergeCell ref="K1278:M1278"/>
    <mergeCell ref="A1294:G1294"/>
    <mergeCell ref="H1294:M1294"/>
    <mergeCell ref="B1295:C1295"/>
    <mergeCell ref="F1295:G1295"/>
    <mergeCell ref="B1296:C1296"/>
    <mergeCell ref="D1296:E1296"/>
    <mergeCell ref="F1296:G1296"/>
    <mergeCell ref="J1296:K1296"/>
    <mergeCell ref="A1287:F1287"/>
    <mergeCell ref="G1287:M1287"/>
    <mergeCell ref="B1288:M1288"/>
    <mergeCell ref="B1289:M1289"/>
    <mergeCell ref="A1290:C1293"/>
    <mergeCell ref="D1290:I1293"/>
    <mergeCell ref="J1290:M1293"/>
    <mergeCell ref="A1284:E1284"/>
    <mergeCell ref="F1284:J1284"/>
    <mergeCell ref="K1284:M1284"/>
    <mergeCell ref="A1285:M1285"/>
    <mergeCell ref="A1286:E1286"/>
    <mergeCell ref="F1286:J1286"/>
    <mergeCell ref="K1286:M1286"/>
    <mergeCell ref="A1307:B1307"/>
    <mergeCell ref="C1307:G1307"/>
    <mergeCell ref="J1307:M1307"/>
    <mergeCell ref="A1308:B1308"/>
    <mergeCell ref="C1308:G1308"/>
    <mergeCell ref="J1308:M1308"/>
    <mergeCell ref="A1303:M1303"/>
    <mergeCell ref="B1304:E1304"/>
    <mergeCell ref="H1304:J1304"/>
    <mergeCell ref="A1305:M1305"/>
    <mergeCell ref="A1306:M1306"/>
    <mergeCell ref="B1299:C1299"/>
    <mergeCell ref="D1299:E1299"/>
    <mergeCell ref="F1299:G1299"/>
    <mergeCell ref="B1302:I1302"/>
    <mergeCell ref="J1302:M1302"/>
    <mergeCell ref="B1297:C1297"/>
    <mergeCell ref="D1297:E1297"/>
    <mergeCell ref="F1297:G1297"/>
    <mergeCell ref="J1297:K1297"/>
    <mergeCell ref="B1298:C1298"/>
    <mergeCell ref="D1298:E1298"/>
    <mergeCell ref="F1298:G1298"/>
    <mergeCell ref="J1298:K1298"/>
    <mergeCell ref="J1323:K1323"/>
    <mergeCell ref="L1323:M1323"/>
    <mergeCell ref="D1324:E1324"/>
    <mergeCell ref="L1324:M1324"/>
    <mergeCell ref="A1325:M1325"/>
    <mergeCell ref="A1311:M1311"/>
    <mergeCell ref="A1312:A1313"/>
    <mergeCell ref="B1312:G1312"/>
    <mergeCell ref="H1312:M1312"/>
    <mergeCell ref="J1322:K1322"/>
    <mergeCell ref="L1322:M1322"/>
    <mergeCell ref="A1309:B1309"/>
    <mergeCell ref="C1309:G1309"/>
    <mergeCell ref="J1309:M1309"/>
    <mergeCell ref="A1310:B1310"/>
    <mergeCell ref="C1310:G1310"/>
    <mergeCell ref="H1310:I1310"/>
    <mergeCell ref="J1310:M1310"/>
    <mergeCell ref="A1332:E1332"/>
    <mergeCell ref="F1332:J1332"/>
    <mergeCell ref="K1332:M1332"/>
    <mergeCell ref="A1333:E1333"/>
    <mergeCell ref="F1333:J1333"/>
    <mergeCell ref="K1333:M1333"/>
    <mergeCell ref="A1329:M1329"/>
    <mergeCell ref="A1330:E1330"/>
    <mergeCell ref="F1330:J1330"/>
    <mergeCell ref="K1330:M1330"/>
    <mergeCell ref="A1331:E1331"/>
    <mergeCell ref="F1331:J1331"/>
    <mergeCell ref="K1331:M1331"/>
    <mergeCell ref="A1326:M1326"/>
    <mergeCell ref="A1327:E1327"/>
    <mergeCell ref="F1327:J1327"/>
    <mergeCell ref="K1327:M1327"/>
    <mergeCell ref="A1328:E1328"/>
    <mergeCell ref="F1328:J1328"/>
    <mergeCell ref="K1328:M1328"/>
    <mergeCell ref="A1344:G1344"/>
    <mergeCell ref="H1344:M1344"/>
    <mergeCell ref="B1345:C1345"/>
    <mergeCell ref="F1345:G1345"/>
    <mergeCell ref="B1346:C1346"/>
    <mergeCell ref="D1346:E1346"/>
    <mergeCell ref="F1346:G1346"/>
    <mergeCell ref="J1346:K1346"/>
    <mergeCell ref="A1337:F1337"/>
    <mergeCell ref="G1337:M1337"/>
    <mergeCell ref="B1338:M1338"/>
    <mergeCell ref="B1339:M1339"/>
    <mergeCell ref="A1340:C1343"/>
    <mergeCell ref="D1340:I1343"/>
    <mergeCell ref="J1340:M1343"/>
    <mergeCell ref="A1334:E1334"/>
    <mergeCell ref="F1334:J1334"/>
    <mergeCell ref="K1334:M1334"/>
    <mergeCell ref="A1335:M1335"/>
    <mergeCell ref="A1336:E1336"/>
    <mergeCell ref="F1336:J1336"/>
    <mergeCell ref="K1336:M1336"/>
    <mergeCell ref="A1357:B1357"/>
    <mergeCell ref="C1357:G1357"/>
    <mergeCell ref="J1357:M1357"/>
    <mergeCell ref="A1358:B1358"/>
    <mergeCell ref="C1358:G1358"/>
    <mergeCell ref="J1358:M1358"/>
    <mergeCell ref="A1353:M1353"/>
    <mergeCell ref="B1354:E1354"/>
    <mergeCell ref="H1354:J1354"/>
    <mergeCell ref="A1355:M1355"/>
    <mergeCell ref="A1356:M1356"/>
    <mergeCell ref="B1349:C1349"/>
    <mergeCell ref="D1349:E1349"/>
    <mergeCell ref="F1349:G1349"/>
    <mergeCell ref="B1352:I1352"/>
    <mergeCell ref="J1352:M1352"/>
    <mergeCell ref="B1347:C1347"/>
    <mergeCell ref="D1347:E1347"/>
    <mergeCell ref="F1347:G1347"/>
    <mergeCell ref="J1347:K1347"/>
    <mergeCell ref="B1348:C1348"/>
    <mergeCell ref="D1348:E1348"/>
    <mergeCell ref="F1348:G1348"/>
    <mergeCell ref="J1348:K1348"/>
    <mergeCell ref="J1373:K1373"/>
    <mergeCell ref="L1373:M1373"/>
    <mergeCell ref="D1374:E1374"/>
    <mergeCell ref="L1374:M1374"/>
    <mergeCell ref="A1375:M1375"/>
    <mergeCell ref="A1361:M1361"/>
    <mergeCell ref="A1362:A1363"/>
    <mergeCell ref="B1362:G1362"/>
    <mergeCell ref="H1362:M1362"/>
    <mergeCell ref="J1372:K1372"/>
    <mergeCell ref="L1372:M1372"/>
    <mergeCell ref="A1359:B1359"/>
    <mergeCell ref="C1359:G1359"/>
    <mergeCell ref="J1359:M1359"/>
    <mergeCell ref="A1360:B1360"/>
    <mergeCell ref="C1360:G1360"/>
    <mergeCell ref="H1360:I1360"/>
    <mergeCell ref="J1360:M1360"/>
    <mergeCell ref="A1382:E1382"/>
    <mergeCell ref="F1382:J1382"/>
    <mergeCell ref="K1382:M1382"/>
    <mergeCell ref="A1383:E1383"/>
    <mergeCell ref="F1383:J1383"/>
    <mergeCell ref="K1383:M1383"/>
    <mergeCell ref="A1379:M1379"/>
    <mergeCell ref="A1380:E1380"/>
    <mergeCell ref="F1380:J1380"/>
    <mergeCell ref="K1380:M1380"/>
    <mergeCell ref="A1381:E1381"/>
    <mergeCell ref="F1381:J1381"/>
    <mergeCell ref="K1381:M1381"/>
    <mergeCell ref="A1376:M1376"/>
    <mergeCell ref="A1377:E1377"/>
    <mergeCell ref="F1377:J1377"/>
    <mergeCell ref="K1377:M1377"/>
    <mergeCell ref="A1378:E1378"/>
    <mergeCell ref="F1378:J1378"/>
    <mergeCell ref="K1378:M1378"/>
    <mergeCell ref="A1394:G1394"/>
    <mergeCell ref="H1394:M1394"/>
    <mergeCell ref="B1395:C1395"/>
    <mergeCell ref="F1395:G1395"/>
    <mergeCell ref="B1396:C1396"/>
    <mergeCell ref="D1396:E1396"/>
    <mergeCell ref="F1396:G1396"/>
    <mergeCell ref="J1396:K1396"/>
    <mergeCell ref="A1387:F1387"/>
    <mergeCell ref="G1387:M1387"/>
    <mergeCell ref="B1388:M1388"/>
    <mergeCell ref="B1389:M1389"/>
    <mergeCell ref="A1390:C1393"/>
    <mergeCell ref="D1390:I1393"/>
    <mergeCell ref="J1390:M1393"/>
    <mergeCell ref="A1384:E1384"/>
    <mergeCell ref="F1384:J1384"/>
    <mergeCell ref="K1384:M1384"/>
    <mergeCell ref="A1385:M1385"/>
    <mergeCell ref="A1386:E1386"/>
    <mergeCell ref="F1386:J1386"/>
    <mergeCell ref="K1386:M1386"/>
    <mergeCell ref="A1407:B1407"/>
    <mergeCell ref="C1407:G1407"/>
    <mergeCell ref="J1407:M1407"/>
    <mergeCell ref="A1408:B1408"/>
    <mergeCell ref="C1408:G1408"/>
    <mergeCell ref="J1408:M1408"/>
    <mergeCell ref="A1403:M1403"/>
    <mergeCell ref="B1404:E1404"/>
    <mergeCell ref="H1404:J1404"/>
    <mergeCell ref="A1405:M1405"/>
    <mergeCell ref="A1406:M1406"/>
    <mergeCell ref="B1399:C1399"/>
    <mergeCell ref="D1399:E1399"/>
    <mergeCell ref="F1399:G1399"/>
    <mergeCell ref="B1402:I1402"/>
    <mergeCell ref="J1402:M1402"/>
    <mergeCell ref="B1397:C1397"/>
    <mergeCell ref="D1397:E1397"/>
    <mergeCell ref="F1397:G1397"/>
    <mergeCell ref="J1397:K1397"/>
    <mergeCell ref="B1398:C1398"/>
    <mergeCell ref="D1398:E1398"/>
    <mergeCell ref="F1398:G1398"/>
    <mergeCell ref="J1398:K1398"/>
    <mergeCell ref="J1423:K1423"/>
    <mergeCell ref="L1423:M1423"/>
    <mergeCell ref="D1424:E1424"/>
    <mergeCell ref="L1424:M1424"/>
    <mergeCell ref="A1425:M1425"/>
    <mergeCell ref="A1411:M1411"/>
    <mergeCell ref="A1412:A1413"/>
    <mergeCell ref="B1412:G1412"/>
    <mergeCell ref="H1412:M1412"/>
    <mergeCell ref="J1422:K1422"/>
    <mergeCell ref="L1422:M1422"/>
    <mergeCell ref="A1409:B1409"/>
    <mergeCell ref="C1409:G1409"/>
    <mergeCell ref="J1409:M1409"/>
    <mergeCell ref="A1410:B1410"/>
    <mergeCell ref="C1410:G1410"/>
    <mergeCell ref="H1410:I1410"/>
    <mergeCell ref="J1410:M1410"/>
    <mergeCell ref="A1432:E1432"/>
    <mergeCell ref="F1432:J1432"/>
    <mergeCell ref="K1432:M1432"/>
    <mergeCell ref="A1433:E1433"/>
    <mergeCell ref="F1433:J1433"/>
    <mergeCell ref="K1433:M1433"/>
    <mergeCell ref="A1429:M1429"/>
    <mergeCell ref="A1430:E1430"/>
    <mergeCell ref="F1430:J1430"/>
    <mergeCell ref="K1430:M1430"/>
    <mergeCell ref="A1431:E1431"/>
    <mergeCell ref="F1431:J1431"/>
    <mergeCell ref="K1431:M1431"/>
    <mergeCell ref="A1426:M1426"/>
    <mergeCell ref="A1427:E1427"/>
    <mergeCell ref="F1427:J1427"/>
    <mergeCell ref="K1427:M1427"/>
    <mergeCell ref="A1428:E1428"/>
    <mergeCell ref="F1428:J1428"/>
    <mergeCell ref="K1428:M1428"/>
    <mergeCell ref="A1444:G1444"/>
    <mergeCell ref="H1444:M1444"/>
    <mergeCell ref="B1445:C1445"/>
    <mergeCell ref="F1445:G1445"/>
    <mergeCell ref="B1446:C1446"/>
    <mergeCell ref="D1446:E1446"/>
    <mergeCell ref="F1446:G1446"/>
    <mergeCell ref="J1446:K1446"/>
    <mergeCell ref="A1437:F1437"/>
    <mergeCell ref="G1437:M1437"/>
    <mergeCell ref="B1438:M1438"/>
    <mergeCell ref="B1439:M1439"/>
    <mergeCell ref="A1440:C1443"/>
    <mergeCell ref="D1440:I1443"/>
    <mergeCell ref="J1440:M1443"/>
    <mergeCell ref="A1434:E1434"/>
    <mergeCell ref="F1434:J1434"/>
    <mergeCell ref="K1434:M1434"/>
    <mergeCell ref="A1435:M1435"/>
    <mergeCell ref="A1436:E1436"/>
    <mergeCell ref="F1436:J1436"/>
    <mergeCell ref="K1436:M1436"/>
    <mergeCell ref="A1457:B1457"/>
    <mergeCell ref="C1457:G1457"/>
    <mergeCell ref="J1457:M1457"/>
    <mergeCell ref="A1458:B1458"/>
    <mergeCell ref="C1458:G1458"/>
    <mergeCell ref="J1458:M1458"/>
    <mergeCell ref="A1453:M1453"/>
    <mergeCell ref="B1454:E1454"/>
    <mergeCell ref="H1454:J1454"/>
    <mergeCell ref="A1455:M1455"/>
    <mergeCell ref="A1456:M1456"/>
    <mergeCell ref="B1449:C1449"/>
    <mergeCell ref="D1449:E1449"/>
    <mergeCell ref="F1449:G1449"/>
    <mergeCell ref="B1452:I1452"/>
    <mergeCell ref="J1452:M1452"/>
    <mergeCell ref="B1447:C1447"/>
    <mergeCell ref="D1447:E1447"/>
    <mergeCell ref="F1447:G1447"/>
    <mergeCell ref="J1447:K1447"/>
    <mergeCell ref="B1448:C1448"/>
    <mergeCell ref="D1448:E1448"/>
    <mergeCell ref="F1448:G1448"/>
    <mergeCell ref="J1448:K1448"/>
    <mergeCell ref="J1473:K1473"/>
    <mergeCell ref="L1473:M1473"/>
    <mergeCell ref="D1474:E1474"/>
    <mergeCell ref="L1474:M1474"/>
    <mergeCell ref="A1475:M1475"/>
    <mergeCell ref="A1461:M1461"/>
    <mergeCell ref="A1462:A1463"/>
    <mergeCell ref="B1462:G1462"/>
    <mergeCell ref="H1462:M1462"/>
    <mergeCell ref="J1472:K1472"/>
    <mergeCell ref="L1472:M1472"/>
    <mergeCell ref="A1459:B1459"/>
    <mergeCell ref="C1459:G1459"/>
    <mergeCell ref="J1459:M1459"/>
    <mergeCell ref="A1460:B1460"/>
    <mergeCell ref="C1460:G1460"/>
    <mergeCell ref="H1460:I1460"/>
    <mergeCell ref="J1460:M1460"/>
    <mergeCell ref="A1482:E1482"/>
    <mergeCell ref="F1482:J1482"/>
    <mergeCell ref="K1482:M1482"/>
    <mergeCell ref="A1483:E1483"/>
    <mergeCell ref="F1483:J1483"/>
    <mergeCell ref="K1483:M1483"/>
    <mergeCell ref="A1479:M1479"/>
    <mergeCell ref="A1480:E1480"/>
    <mergeCell ref="F1480:J1480"/>
    <mergeCell ref="K1480:M1480"/>
    <mergeCell ref="A1481:E1481"/>
    <mergeCell ref="F1481:J1481"/>
    <mergeCell ref="K1481:M1481"/>
    <mergeCell ref="A1476:M1476"/>
    <mergeCell ref="A1477:E1477"/>
    <mergeCell ref="F1477:J1477"/>
    <mergeCell ref="K1477:M1477"/>
    <mergeCell ref="A1478:E1478"/>
    <mergeCell ref="F1478:J1478"/>
    <mergeCell ref="K1478:M1478"/>
    <mergeCell ref="A1494:G1494"/>
    <mergeCell ref="H1494:M1494"/>
    <mergeCell ref="B1495:C1495"/>
    <mergeCell ref="F1495:G1495"/>
    <mergeCell ref="B1496:C1496"/>
    <mergeCell ref="D1496:E1496"/>
    <mergeCell ref="F1496:G1496"/>
    <mergeCell ref="J1496:K1496"/>
    <mergeCell ref="A1487:F1487"/>
    <mergeCell ref="G1487:M1487"/>
    <mergeCell ref="B1488:M1488"/>
    <mergeCell ref="B1489:M1489"/>
    <mergeCell ref="A1490:C1493"/>
    <mergeCell ref="D1490:I1493"/>
    <mergeCell ref="J1490:M1493"/>
    <mergeCell ref="A1484:E1484"/>
    <mergeCell ref="F1484:J1484"/>
    <mergeCell ref="K1484:M1484"/>
    <mergeCell ref="A1485:M1485"/>
    <mergeCell ref="A1486:E1486"/>
    <mergeCell ref="F1486:J1486"/>
    <mergeCell ref="K1486:M1486"/>
    <mergeCell ref="A1507:B1507"/>
    <mergeCell ref="C1507:G1507"/>
    <mergeCell ref="J1507:M1507"/>
    <mergeCell ref="A1508:B1508"/>
    <mergeCell ref="C1508:G1508"/>
    <mergeCell ref="J1508:M1508"/>
    <mergeCell ref="A1503:M1503"/>
    <mergeCell ref="B1504:E1504"/>
    <mergeCell ref="H1504:J1504"/>
    <mergeCell ref="A1505:M1505"/>
    <mergeCell ref="A1506:M1506"/>
    <mergeCell ref="B1499:C1499"/>
    <mergeCell ref="D1499:E1499"/>
    <mergeCell ref="F1499:G1499"/>
    <mergeCell ref="B1502:I1502"/>
    <mergeCell ref="J1502:M1502"/>
    <mergeCell ref="B1497:C1497"/>
    <mergeCell ref="D1497:E1497"/>
    <mergeCell ref="F1497:G1497"/>
    <mergeCell ref="J1497:K1497"/>
    <mergeCell ref="B1498:C1498"/>
    <mergeCell ref="D1498:E1498"/>
    <mergeCell ref="F1498:G1498"/>
    <mergeCell ref="J1498:K1498"/>
    <mergeCell ref="J1523:K1523"/>
    <mergeCell ref="L1523:M1523"/>
    <mergeCell ref="D1524:E1524"/>
    <mergeCell ref="L1524:M1524"/>
    <mergeCell ref="A1525:M1525"/>
    <mergeCell ref="A1511:M1511"/>
    <mergeCell ref="A1512:A1513"/>
    <mergeCell ref="B1512:G1512"/>
    <mergeCell ref="H1512:M1512"/>
    <mergeCell ref="J1522:K1522"/>
    <mergeCell ref="L1522:M1522"/>
    <mergeCell ref="A1509:B1509"/>
    <mergeCell ref="C1509:G1509"/>
    <mergeCell ref="J1509:M1509"/>
    <mergeCell ref="A1510:B1510"/>
    <mergeCell ref="C1510:G1510"/>
    <mergeCell ref="H1510:I1510"/>
    <mergeCell ref="J1510:M1510"/>
    <mergeCell ref="A1532:E1532"/>
    <mergeCell ref="F1532:J1532"/>
    <mergeCell ref="K1532:M1532"/>
    <mergeCell ref="A1533:E1533"/>
    <mergeCell ref="F1533:J1533"/>
    <mergeCell ref="K1533:M1533"/>
    <mergeCell ref="A1529:M1529"/>
    <mergeCell ref="A1530:E1530"/>
    <mergeCell ref="F1530:J1530"/>
    <mergeCell ref="K1530:M1530"/>
    <mergeCell ref="A1531:E1531"/>
    <mergeCell ref="F1531:J1531"/>
    <mergeCell ref="K1531:M1531"/>
    <mergeCell ref="A1526:M1526"/>
    <mergeCell ref="A1527:E1527"/>
    <mergeCell ref="F1527:J1527"/>
    <mergeCell ref="K1527:M1527"/>
    <mergeCell ref="A1528:E1528"/>
    <mergeCell ref="F1528:J1528"/>
    <mergeCell ref="K1528:M1528"/>
    <mergeCell ref="A1544:G1544"/>
    <mergeCell ref="H1544:M1544"/>
    <mergeCell ref="B1545:C1545"/>
    <mergeCell ref="F1545:G1545"/>
    <mergeCell ref="B1546:C1546"/>
    <mergeCell ref="D1546:E1546"/>
    <mergeCell ref="F1546:G1546"/>
    <mergeCell ref="J1546:K1546"/>
    <mergeCell ref="A1537:F1537"/>
    <mergeCell ref="G1537:M1537"/>
    <mergeCell ref="B1538:M1538"/>
    <mergeCell ref="B1539:M1539"/>
    <mergeCell ref="A1540:C1543"/>
    <mergeCell ref="D1540:I1543"/>
    <mergeCell ref="J1540:M1543"/>
    <mergeCell ref="A1534:E1534"/>
    <mergeCell ref="F1534:J1534"/>
    <mergeCell ref="K1534:M1534"/>
    <mergeCell ref="A1535:M1535"/>
    <mergeCell ref="A1536:E1536"/>
    <mergeCell ref="F1536:J1536"/>
    <mergeCell ref="K1536:M1536"/>
    <mergeCell ref="A1557:B1557"/>
    <mergeCell ref="C1557:G1557"/>
    <mergeCell ref="J1557:M1557"/>
    <mergeCell ref="A1558:B1558"/>
    <mergeCell ref="C1558:G1558"/>
    <mergeCell ref="J1558:M1558"/>
    <mergeCell ref="A1553:M1553"/>
    <mergeCell ref="B1554:E1554"/>
    <mergeCell ref="H1554:J1554"/>
    <mergeCell ref="A1555:M1555"/>
    <mergeCell ref="A1556:M1556"/>
    <mergeCell ref="B1549:C1549"/>
    <mergeCell ref="D1549:E1549"/>
    <mergeCell ref="F1549:G1549"/>
    <mergeCell ref="B1552:I1552"/>
    <mergeCell ref="J1552:M1552"/>
    <mergeCell ref="B1547:C1547"/>
    <mergeCell ref="D1547:E1547"/>
    <mergeCell ref="F1547:G1547"/>
    <mergeCell ref="J1547:K1547"/>
    <mergeCell ref="B1548:C1548"/>
    <mergeCell ref="D1548:E1548"/>
    <mergeCell ref="F1548:G1548"/>
    <mergeCell ref="J1548:K1548"/>
    <mergeCell ref="J1573:K1573"/>
    <mergeCell ref="L1573:M1573"/>
    <mergeCell ref="D1574:E1574"/>
    <mergeCell ref="L1574:M1574"/>
    <mergeCell ref="A1575:M1575"/>
    <mergeCell ref="A1561:M1561"/>
    <mergeCell ref="A1562:A1563"/>
    <mergeCell ref="B1562:G1562"/>
    <mergeCell ref="H1562:M1562"/>
    <mergeCell ref="J1572:K1572"/>
    <mergeCell ref="L1572:M1572"/>
    <mergeCell ref="A1559:B1559"/>
    <mergeCell ref="C1559:G1559"/>
    <mergeCell ref="J1559:M1559"/>
    <mergeCell ref="A1560:B1560"/>
    <mergeCell ref="C1560:G1560"/>
    <mergeCell ref="H1560:I1560"/>
    <mergeCell ref="J1560:M1560"/>
    <mergeCell ref="A1582:E1582"/>
    <mergeCell ref="F1582:J1582"/>
    <mergeCell ref="K1582:M1582"/>
    <mergeCell ref="A1583:E1583"/>
    <mergeCell ref="F1583:J1583"/>
    <mergeCell ref="K1583:M1583"/>
    <mergeCell ref="A1579:M1579"/>
    <mergeCell ref="A1580:E1580"/>
    <mergeCell ref="F1580:J1580"/>
    <mergeCell ref="K1580:M1580"/>
    <mergeCell ref="A1581:E1581"/>
    <mergeCell ref="F1581:J1581"/>
    <mergeCell ref="K1581:M1581"/>
    <mergeCell ref="A1576:M1576"/>
    <mergeCell ref="A1577:E1577"/>
    <mergeCell ref="F1577:J1577"/>
    <mergeCell ref="K1577:M1577"/>
    <mergeCell ref="A1578:E1578"/>
    <mergeCell ref="F1578:J1578"/>
    <mergeCell ref="K1578:M1578"/>
    <mergeCell ref="A1594:G1594"/>
    <mergeCell ref="H1594:M1594"/>
    <mergeCell ref="B1595:C1595"/>
    <mergeCell ref="F1595:G1595"/>
    <mergeCell ref="B1596:C1596"/>
    <mergeCell ref="D1596:E1596"/>
    <mergeCell ref="F1596:G1596"/>
    <mergeCell ref="J1596:K1596"/>
    <mergeCell ref="A1587:F1587"/>
    <mergeCell ref="G1587:M1587"/>
    <mergeCell ref="B1588:M1588"/>
    <mergeCell ref="B1589:M1589"/>
    <mergeCell ref="A1590:C1593"/>
    <mergeCell ref="D1590:I1593"/>
    <mergeCell ref="J1590:M1593"/>
    <mergeCell ref="A1584:E1584"/>
    <mergeCell ref="F1584:J1584"/>
    <mergeCell ref="K1584:M1584"/>
    <mergeCell ref="A1585:M1585"/>
    <mergeCell ref="A1586:E1586"/>
    <mergeCell ref="F1586:J1586"/>
    <mergeCell ref="K1586:M1586"/>
    <mergeCell ref="A1607:B1607"/>
    <mergeCell ref="C1607:G1607"/>
    <mergeCell ref="J1607:M1607"/>
    <mergeCell ref="A1608:B1608"/>
    <mergeCell ref="C1608:G1608"/>
    <mergeCell ref="J1608:M1608"/>
    <mergeCell ref="A1603:M1603"/>
    <mergeCell ref="B1604:E1604"/>
    <mergeCell ref="H1604:J1604"/>
    <mergeCell ref="A1605:M1605"/>
    <mergeCell ref="A1606:M1606"/>
    <mergeCell ref="B1599:C1599"/>
    <mergeCell ref="D1599:E1599"/>
    <mergeCell ref="F1599:G1599"/>
    <mergeCell ref="B1602:I1602"/>
    <mergeCell ref="J1602:M1602"/>
    <mergeCell ref="B1597:C1597"/>
    <mergeCell ref="D1597:E1597"/>
    <mergeCell ref="F1597:G1597"/>
    <mergeCell ref="J1597:K1597"/>
    <mergeCell ref="B1598:C1598"/>
    <mergeCell ref="D1598:E1598"/>
    <mergeCell ref="F1598:G1598"/>
    <mergeCell ref="J1598:K1598"/>
    <mergeCell ref="J1623:K1623"/>
    <mergeCell ref="L1623:M1623"/>
    <mergeCell ref="D1624:E1624"/>
    <mergeCell ref="L1624:M1624"/>
    <mergeCell ref="A1625:M1625"/>
    <mergeCell ref="A1611:M1611"/>
    <mergeCell ref="A1612:A1613"/>
    <mergeCell ref="B1612:G1612"/>
    <mergeCell ref="H1612:M1612"/>
    <mergeCell ref="J1622:K1622"/>
    <mergeCell ref="L1622:M1622"/>
    <mergeCell ref="A1609:B1609"/>
    <mergeCell ref="C1609:G1609"/>
    <mergeCell ref="J1609:M1609"/>
    <mergeCell ref="A1610:B1610"/>
    <mergeCell ref="C1610:G1610"/>
    <mergeCell ref="H1610:I1610"/>
    <mergeCell ref="J1610:M1610"/>
    <mergeCell ref="A1632:E1632"/>
    <mergeCell ref="F1632:J1632"/>
    <mergeCell ref="K1632:M1632"/>
    <mergeCell ref="A1633:E1633"/>
    <mergeCell ref="F1633:J1633"/>
    <mergeCell ref="K1633:M1633"/>
    <mergeCell ref="A1629:M1629"/>
    <mergeCell ref="A1630:E1630"/>
    <mergeCell ref="F1630:J1630"/>
    <mergeCell ref="K1630:M1630"/>
    <mergeCell ref="A1631:E1631"/>
    <mergeCell ref="F1631:J1631"/>
    <mergeCell ref="K1631:M1631"/>
    <mergeCell ref="A1626:M1626"/>
    <mergeCell ref="A1627:E1627"/>
    <mergeCell ref="F1627:J1627"/>
    <mergeCell ref="K1627:M1627"/>
    <mergeCell ref="A1628:E1628"/>
    <mergeCell ref="F1628:J1628"/>
    <mergeCell ref="K1628:M1628"/>
    <mergeCell ref="A1644:G1644"/>
    <mergeCell ref="H1644:M1644"/>
    <mergeCell ref="B1645:C1645"/>
    <mergeCell ref="F1645:G1645"/>
    <mergeCell ref="B1646:C1646"/>
    <mergeCell ref="D1646:E1646"/>
    <mergeCell ref="F1646:G1646"/>
    <mergeCell ref="J1646:K1646"/>
    <mergeCell ref="A1637:F1637"/>
    <mergeCell ref="G1637:M1637"/>
    <mergeCell ref="B1638:M1638"/>
    <mergeCell ref="B1639:M1639"/>
    <mergeCell ref="A1640:C1643"/>
    <mergeCell ref="D1640:I1643"/>
    <mergeCell ref="J1640:M1643"/>
    <mergeCell ref="A1634:E1634"/>
    <mergeCell ref="F1634:J1634"/>
    <mergeCell ref="K1634:M1634"/>
    <mergeCell ref="A1635:M1635"/>
    <mergeCell ref="A1636:E1636"/>
    <mergeCell ref="F1636:J1636"/>
    <mergeCell ref="K1636:M1636"/>
    <mergeCell ref="A1657:B1657"/>
    <mergeCell ref="C1657:G1657"/>
    <mergeCell ref="J1657:M1657"/>
    <mergeCell ref="A1658:B1658"/>
    <mergeCell ref="C1658:G1658"/>
    <mergeCell ref="J1658:M1658"/>
    <mergeCell ref="A1653:M1653"/>
    <mergeCell ref="B1654:E1654"/>
    <mergeCell ref="H1654:J1654"/>
    <mergeCell ref="A1655:M1655"/>
    <mergeCell ref="A1656:M1656"/>
    <mergeCell ref="B1649:C1649"/>
    <mergeCell ref="D1649:E1649"/>
    <mergeCell ref="F1649:G1649"/>
    <mergeCell ref="B1652:I1652"/>
    <mergeCell ref="J1652:M1652"/>
    <mergeCell ref="B1647:C1647"/>
    <mergeCell ref="D1647:E1647"/>
    <mergeCell ref="F1647:G1647"/>
    <mergeCell ref="J1647:K1647"/>
    <mergeCell ref="B1648:C1648"/>
    <mergeCell ref="D1648:E1648"/>
    <mergeCell ref="F1648:G1648"/>
    <mergeCell ref="J1648:K1648"/>
    <mergeCell ref="J1673:K1673"/>
    <mergeCell ref="L1673:M1673"/>
    <mergeCell ref="D1674:E1674"/>
    <mergeCell ref="L1674:M1674"/>
    <mergeCell ref="A1675:M1675"/>
    <mergeCell ref="A1661:M1661"/>
    <mergeCell ref="A1662:A1663"/>
    <mergeCell ref="B1662:G1662"/>
    <mergeCell ref="H1662:M1662"/>
    <mergeCell ref="J1672:K1672"/>
    <mergeCell ref="L1672:M1672"/>
    <mergeCell ref="A1659:B1659"/>
    <mergeCell ref="C1659:G1659"/>
    <mergeCell ref="J1659:M1659"/>
    <mergeCell ref="A1660:B1660"/>
    <mergeCell ref="C1660:G1660"/>
    <mergeCell ref="H1660:I1660"/>
    <mergeCell ref="J1660:M1660"/>
    <mergeCell ref="A1682:E1682"/>
    <mergeCell ref="F1682:J1682"/>
    <mergeCell ref="K1682:M1682"/>
    <mergeCell ref="A1683:E1683"/>
    <mergeCell ref="F1683:J1683"/>
    <mergeCell ref="K1683:M1683"/>
    <mergeCell ref="A1679:M1679"/>
    <mergeCell ref="A1680:E1680"/>
    <mergeCell ref="F1680:J1680"/>
    <mergeCell ref="K1680:M1680"/>
    <mergeCell ref="A1681:E1681"/>
    <mergeCell ref="F1681:J1681"/>
    <mergeCell ref="K1681:M1681"/>
    <mergeCell ref="A1676:M1676"/>
    <mergeCell ref="A1677:E1677"/>
    <mergeCell ref="F1677:J1677"/>
    <mergeCell ref="K1677:M1677"/>
    <mergeCell ref="A1678:E1678"/>
    <mergeCell ref="F1678:J1678"/>
    <mergeCell ref="K1678:M1678"/>
    <mergeCell ref="A1694:G1694"/>
    <mergeCell ref="H1694:M1694"/>
    <mergeCell ref="B1695:C1695"/>
    <mergeCell ref="F1695:G1695"/>
    <mergeCell ref="B1696:C1696"/>
    <mergeCell ref="D1696:E1696"/>
    <mergeCell ref="F1696:G1696"/>
    <mergeCell ref="J1696:K1696"/>
    <mergeCell ref="A1687:F1687"/>
    <mergeCell ref="G1687:M1687"/>
    <mergeCell ref="B1688:M1688"/>
    <mergeCell ref="B1689:M1689"/>
    <mergeCell ref="A1690:C1693"/>
    <mergeCell ref="D1690:I1693"/>
    <mergeCell ref="J1690:M1693"/>
    <mergeCell ref="A1684:E1684"/>
    <mergeCell ref="F1684:J1684"/>
    <mergeCell ref="K1684:M1684"/>
    <mergeCell ref="A1685:M1685"/>
    <mergeCell ref="A1686:E1686"/>
    <mergeCell ref="F1686:J1686"/>
    <mergeCell ref="K1686:M1686"/>
    <mergeCell ref="A1706:B1706"/>
    <mergeCell ref="C1706:G1706"/>
    <mergeCell ref="J1706:M1706"/>
    <mergeCell ref="A1707:B1707"/>
    <mergeCell ref="C1707:G1707"/>
    <mergeCell ref="J1707:M1707"/>
    <mergeCell ref="A1702:M1702"/>
    <mergeCell ref="B1703:E1703"/>
    <mergeCell ref="H1703:J1703"/>
    <mergeCell ref="A1704:M1704"/>
    <mergeCell ref="A1705:M1705"/>
    <mergeCell ref="B1699:C1699"/>
    <mergeCell ref="D1699:E1699"/>
    <mergeCell ref="F1699:G1699"/>
    <mergeCell ref="B1701:I1701"/>
    <mergeCell ref="J1701:M1701"/>
    <mergeCell ref="B1697:C1697"/>
    <mergeCell ref="D1697:E1697"/>
    <mergeCell ref="F1697:G1697"/>
    <mergeCell ref="J1697:K1697"/>
    <mergeCell ref="B1698:C1698"/>
    <mergeCell ref="D1698:E1698"/>
    <mergeCell ref="F1698:G1698"/>
    <mergeCell ref="J1698:K1698"/>
    <mergeCell ref="J1722:K1722"/>
    <mergeCell ref="L1722:M1722"/>
    <mergeCell ref="D1723:E1723"/>
    <mergeCell ref="L1723:M1723"/>
    <mergeCell ref="A1724:M1724"/>
    <mergeCell ref="A1710:M1710"/>
    <mergeCell ref="A1711:A1712"/>
    <mergeCell ref="B1711:G1711"/>
    <mergeCell ref="H1711:M1711"/>
    <mergeCell ref="J1721:K1721"/>
    <mergeCell ref="L1721:M1721"/>
    <mergeCell ref="A1708:B1708"/>
    <mergeCell ref="C1708:G1708"/>
    <mergeCell ref="J1708:M1708"/>
    <mergeCell ref="A1709:B1709"/>
    <mergeCell ref="C1709:G1709"/>
    <mergeCell ref="H1709:I1709"/>
    <mergeCell ref="J1709:M1709"/>
    <mergeCell ref="A1731:E1731"/>
    <mergeCell ref="F1731:J1731"/>
    <mergeCell ref="K1731:M1731"/>
    <mergeCell ref="A1732:E1732"/>
    <mergeCell ref="F1732:J1732"/>
    <mergeCell ref="K1732:M1732"/>
    <mergeCell ref="A1728:M1728"/>
    <mergeCell ref="A1729:E1729"/>
    <mergeCell ref="F1729:J1729"/>
    <mergeCell ref="K1729:M1729"/>
    <mergeCell ref="A1730:E1730"/>
    <mergeCell ref="F1730:J1730"/>
    <mergeCell ref="K1730:M1730"/>
    <mergeCell ref="A1725:M1725"/>
    <mergeCell ref="A1726:E1726"/>
    <mergeCell ref="F1726:J1726"/>
    <mergeCell ref="K1726:M1726"/>
    <mergeCell ref="A1727:E1727"/>
    <mergeCell ref="F1727:J1727"/>
    <mergeCell ref="K1727:M1727"/>
    <mergeCell ref="A1743:G1743"/>
    <mergeCell ref="H1743:M1743"/>
    <mergeCell ref="B1744:C1744"/>
    <mergeCell ref="F1744:G1744"/>
    <mergeCell ref="B1745:C1745"/>
    <mergeCell ref="D1745:E1745"/>
    <mergeCell ref="F1745:G1745"/>
    <mergeCell ref="J1745:K1745"/>
    <mergeCell ref="A1736:F1736"/>
    <mergeCell ref="G1736:M1736"/>
    <mergeCell ref="B1737:M1737"/>
    <mergeCell ref="B1738:M1738"/>
    <mergeCell ref="A1739:C1742"/>
    <mergeCell ref="D1739:I1742"/>
    <mergeCell ref="J1739:M1742"/>
    <mergeCell ref="A1733:E1733"/>
    <mergeCell ref="F1733:J1733"/>
    <mergeCell ref="K1733:M1733"/>
    <mergeCell ref="A1734:M1734"/>
    <mergeCell ref="A1735:E1735"/>
    <mergeCell ref="F1735:J1735"/>
    <mergeCell ref="K1735:M1735"/>
    <mergeCell ref="A1756:B1756"/>
    <mergeCell ref="C1756:G1756"/>
    <mergeCell ref="J1756:M1756"/>
    <mergeCell ref="A1757:B1757"/>
    <mergeCell ref="C1757:G1757"/>
    <mergeCell ref="J1757:M1757"/>
    <mergeCell ref="A1752:M1752"/>
    <mergeCell ref="B1753:E1753"/>
    <mergeCell ref="H1753:J1753"/>
    <mergeCell ref="A1754:M1754"/>
    <mergeCell ref="A1755:M1755"/>
    <mergeCell ref="B1748:C1748"/>
    <mergeCell ref="D1748:E1748"/>
    <mergeCell ref="F1748:G1748"/>
    <mergeCell ref="B1751:I1751"/>
    <mergeCell ref="J1751:M1751"/>
    <mergeCell ref="B1746:C1746"/>
    <mergeCell ref="D1746:E1746"/>
    <mergeCell ref="F1746:G1746"/>
    <mergeCell ref="J1746:K1746"/>
    <mergeCell ref="B1747:C1747"/>
    <mergeCell ref="D1747:E1747"/>
    <mergeCell ref="F1747:G1747"/>
    <mergeCell ref="J1747:K1747"/>
    <mergeCell ref="J1772:K1772"/>
    <mergeCell ref="L1772:M1772"/>
    <mergeCell ref="D1773:E1773"/>
    <mergeCell ref="L1773:M1773"/>
    <mergeCell ref="A1774:M1774"/>
    <mergeCell ref="A1760:M1760"/>
    <mergeCell ref="A1761:A1762"/>
    <mergeCell ref="B1761:G1761"/>
    <mergeCell ref="H1761:M1761"/>
    <mergeCell ref="J1771:K1771"/>
    <mergeCell ref="L1771:M1771"/>
    <mergeCell ref="A1758:B1758"/>
    <mergeCell ref="C1758:G1758"/>
    <mergeCell ref="J1758:M1758"/>
    <mergeCell ref="A1759:B1759"/>
    <mergeCell ref="C1759:G1759"/>
    <mergeCell ref="H1759:I1759"/>
    <mergeCell ref="J1759:M1759"/>
    <mergeCell ref="A1781:E1781"/>
    <mergeCell ref="F1781:J1781"/>
    <mergeCell ref="K1781:M1781"/>
    <mergeCell ref="A1782:E1782"/>
    <mergeCell ref="F1782:J1782"/>
    <mergeCell ref="K1782:M1782"/>
    <mergeCell ref="A1778:M1778"/>
    <mergeCell ref="A1779:E1779"/>
    <mergeCell ref="F1779:J1779"/>
    <mergeCell ref="K1779:M1779"/>
    <mergeCell ref="A1780:E1780"/>
    <mergeCell ref="F1780:J1780"/>
    <mergeCell ref="K1780:M1780"/>
    <mergeCell ref="A1775:M1775"/>
    <mergeCell ref="A1776:E1776"/>
    <mergeCell ref="F1776:J1776"/>
    <mergeCell ref="K1776:M1776"/>
    <mergeCell ref="A1777:E1777"/>
    <mergeCell ref="F1777:J1777"/>
    <mergeCell ref="K1777:M1777"/>
    <mergeCell ref="A1793:G1793"/>
    <mergeCell ref="H1793:M1793"/>
    <mergeCell ref="B1794:C1794"/>
    <mergeCell ref="F1794:G1794"/>
    <mergeCell ref="B1795:C1795"/>
    <mergeCell ref="D1795:E1795"/>
    <mergeCell ref="F1795:G1795"/>
    <mergeCell ref="J1795:K1795"/>
    <mergeCell ref="A1786:F1786"/>
    <mergeCell ref="G1786:M1786"/>
    <mergeCell ref="B1787:M1787"/>
    <mergeCell ref="B1788:M1788"/>
    <mergeCell ref="A1789:C1792"/>
    <mergeCell ref="D1789:I1792"/>
    <mergeCell ref="J1789:M1792"/>
    <mergeCell ref="A1783:E1783"/>
    <mergeCell ref="F1783:J1783"/>
    <mergeCell ref="K1783:M1783"/>
    <mergeCell ref="A1784:M1784"/>
    <mergeCell ref="A1785:E1785"/>
    <mergeCell ref="F1785:J1785"/>
    <mergeCell ref="K1785:M1785"/>
    <mergeCell ref="A1806:B1806"/>
    <mergeCell ref="C1806:G1806"/>
    <mergeCell ref="J1806:M1806"/>
    <mergeCell ref="A1807:B1807"/>
    <mergeCell ref="C1807:G1807"/>
    <mergeCell ref="J1807:M1807"/>
    <mergeCell ref="A1802:M1802"/>
    <mergeCell ref="B1803:E1803"/>
    <mergeCell ref="H1803:J1803"/>
    <mergeCell ref="A1804:M1804"/>
    <mergeCell ref="A1805:M1805"/>
    <mergeCell ref="B1798:C1798"/>
    <mergeCell ref="D1798:E1798"/>
    <mergeCell ref="F1798:G1798"/>
    <mergeCell ref="B1801:I1801"/>
    <mergeCell ref="J1801:M1801"/>
    <mergeCell ref="B1796:C1796"/>
    <mergeCell ref="D1796:E1796"/>
    <mergeCell ref="F1796:G1796"/>
    <mergeCell ref="J1796:K1796"/>
    <mergeCell ref="B1797:C1797"/>
    <mergeCell ref="D1797:E1797"/>
    <mergeCell ref="F1797:G1797"/>
    <mergeCell ref="J1797:K1797"/>
    <mergeCell ref="J1822:K1822"/>
    <mergeCell ref="L1822:M1822"/>
    <mergeCell ref="D1823:E1823"/>
    <mergeCell ref="L1823:M1823"/>
    <mergeCell ref="A1824:M1824"/>
    <mergeCell ref="A1810:M1810"/>
    <mergeCell ref="A1811:A1812"/>
    <mergeCell ref="B1811:G1811"/>
    <mergeCell ref="H1811:M1811"/>
    <mergeCell ref="J1821:K1821"/>
    <mergeCell ref="L1821:M1821"/>
    <mergeCell ref="A1808:B1808"/>
    <mergeCell ref="C1808:G1808"/>
    <mergeCell ref="J1808:M1808"/>
    <mergeCell ref="A1809:B1809"/>
    <mergeCell ref="C1809:G1809"/>
    <mergeCell ref="H1809:I1809"/>
    <mergeCell ref="J1809:M1809"/>
    <mergeCell ref="A1831:E1831"/>
    <mergeCell ref="F1831:J1831"/>
    <mergeCell ref="K1831:M1831"/>
    <mergeCell ref="A1832:E1832"/>
    <mergeCell ref="F1832:J1832"/>
    <mergeCell ref="K1832:M1832"/>
    <mergeCell ref="A1828:M1828"/>
    <mergeCell ref="A1829:E1829"/>
    <mergeCell ref="F1829:J1829"/>
    <mergeCell ref="K1829:M1829"/>
    <mergeCell ref="A1830:E1830"/>
    <mergeCell ref="F1830:J1830"/>
    <mergeCell ref="K1830:M1830"/>
    <mergeCell ref="A1825:M1825"/>
    <mergeCell ref="A1826:E1826"/>
    <mergeCell ref="F1826:J1826"/>
    <mergeCell ref="K1826:M1826"/>
    <mergeCell ref="A1827:E1827"/>
    <mergeCell ref="F1827:J1827"/>
    <mergeCell ref="K1827:M1827"/>
    <mergeCell ref="A1843:G1843"/>
    <mergeCell ref="H1843:M1843"/>
    <mergeCell ref="B1844:C1844"/>
    <mergeCell ref="F1844:G1844"/>
    <mergeCell ref="B1845:C1845"/>
    <mergeCell ref="D1845:E1845"/>
    <mergeCell ref="F1845:G1845"/>
    <mergeCell ref="J1845:K1845"/>
    <mergeCell ref="A1836:F1836"/>
    <mergeCell ref="G1836:M1836"/>
    <mergeCell ref="B1837:M1837"/>
    <mergeCell ref="B1838:M1838"/>
    <mergeCell ref="A1839:C1842"/>
    <mergeCell ref="D1839:I1842"/>
    <mergeCell ref="J1839:M1842"/>
    <mergeCell ref="A1833:E1833"/>
    <mergeCell ref="F1833:J1833"/>
    <mergeCell ref="K1833:M1833"/>
    <mergeCell ref="A1834:M1834"/>
    <mergeCell ref="A1835:E1835"/>
    <mergeCell ref="F1835:J1835"/>
    <mergeCell ref="K1835:M1835"/>
    <mergeCell ref="A1856:B1856"/>
    <mergeCell ref="C1856:G1856"/>
    <mergeCell ref="J1856:M1856"/>
    <mergeCell ref="A1857:B1857"/>
    <mergeCell ref="C1857:G1857"/>
    <mergeCell ref="J1857:M1857"/>
    <mergeCell ref="A1852:M1852"/>
    <mergeCell ref="B1853:E1853"/>
    <mergeCell ref="H1853:J1853"/>
    <mergeCell ref="A1854:M1854"/>
    <mergeCell ref="A1855:M1855"/>
    <mergeCell ref="B1848:C1848"/>
    <mergeCell ref="D1848:E1848"/>
    <mergeCell ref="F1848:G1848"/>
    <mergeCell ref="B1851:I1851"/>
    <mergeCell ref="J1851:M1851"/>
    <mergeCell ref="B1846:C1846"/>
    <mergeCell ref="D1846:E1846"/>
    <mergeCell ref="F1846:G1846"/>
    <mergeCell ref="J1846:K1846"/>
    <mergeCell ref="B1847:C1847"/>
    <mergeCell ref="D1847:E1847"/>
    <mergeCell ref="F1847:G1847"/>
    <mergeCell ref="J1847:K1847"/>
    <mergeCell ref="J1872:K1872"/>
    <mergeCell ref="L1872:M1872"/>
    <mergeCell ref="D1873:E1873"/>
    <mergeCell ref="L1873:M1873"/>
    <mergeCell ref="A1874:M1874"/>
    <mergeCell ref="A1860:M1860"/>
    <mergeCell ref="A1861:A1862"/>
    <mergeCell ref="B1861:G1861"/>
    <mergeCell ref="H1861:M1861"/>
    <mergeCell ref="J1871:K1871"/>
    <mergeCell ref="L1871:M1871"/>
    <mergeCell ref="A1858:B1858"/>
    <mergeCell ref="C1858:G1858"/>
    <mergeCell ref="J1858:M1858"/>
    <mergeCell ref="A1859:B1859"/>
    <mergeCell ref="C1859:G1859"/>
    <mergeCell ref="H1859:I1859"/>
    <mergeCell ref="J1859:M1859"/>
    <mergeCell ref="A1881:E1881"/>
    <mergeCell ref="F1881:J1881"/>
    <mergeCell ref="K1881:M1881"/>
    <mergeCell ref="A1882:E1882"/>
    <mergeCell ref="F1882:J1882"/>
    <mergeCell ref="K1882:M1882"/>
    <mergeCell ref="A1878:M1878"/>
    <mergeCell ref="A1879:E1879"/>
    <mergeCell ref="F1879:J1879"/>
    <mergeCell ref="K1879:M1879"/>
    <mergeCell ref="A1880:E1880"/>
    <mergeCell ref="F1880:J1880"/>
    <mergeCell ref="K1880:M1880"/>
    <mergeCell ref="A1875:M1875"/>
    <mergeCell ref="A1876:E1876"/>
    <mergeCell ref="F1876:J1876"/>
    <mergeCell ref="K1876:M1876"/>
    <mergeCell ref="A1877:E1877"/>
    <mergeCell ref="F1877:J1877"/>
    <mergeCell ref="K1877:M1877"/>
    <mergeCell ref="A1893:G1893"/>
    <mergeCell ref="H1893:M1893"/>
    <mergeCell ref="B1894:C1894"/>
    <mergeCell ref="F1894:G1894"/>
    <mergeCell ref="B1895:C1895"/>
    <mergeCell ref="D1895:E1895"/>
    <mergeCell ref="F1895:G1895"/>
    <mergeCell ref="J1895:K1895"/>
    <mergeCell ref="A1886:F1886"/>
    <mergeCell ref="G1886:M1886"/>
    <mergeCell ref="B1887:M1887"/>
    <mergeCell ref="B1888:M1888"/>
    <mergeCell ref="A1889:C1892"/>
    <mergeCell ref="D1889:I1892"/>
    <mergeCell ref="J1889:M1892"/>
    <mergeCell ref="A1883:E1883"/>
    <mergeCell ref="F1883:J1883"/>
    <mergeCell ref="K1883:M1883"/>
    <mergeCell ref="A1884:M1884"/>
    <mergeCell ref="A1885:E1885"/>
    <mergeCell ref="F1885:J1885"/>
    <mergeCell ref="K1885:M1885"/>
    <mergeCell ref="A1901:M1901"/>
    <mergeCell ref="B1902:E1902"/>
    <mergeCell ref="H1902:J1902"/>
    <mergeCell ref="A1903:M1903"/>
    <mergeCell ref="A1904:M1904"/>
    <mergeCell ref="B1898:C1898"/>
    <mergeCell ref="D1898:E1898"/>
    <mergeCell ref="F1898:G1898"/>
    <mergeCell ref="B1900:I1900"/>
    <mergeCell ref="J1900:M1900"/>
    <mergeCell ref="B1896:C1896"/>
    <mergeCell ref="D1896:E1896"/>
    <mergeCell ref="F1896:G1896"/>
    <mergeCell ref="J1896:K1896"/>
    <mergeCell ref="B1897:C1897"/>
    <mergeCell ref="D1897:E1897"/>
    <mergeCell ref="F1897:G1897"/>
    <mergeCell ref="J1897:K1897"/>
    <mergeCell ref="A1909:M1909"/>
    <mergeCell ref="A1910:A1911"/>
    <mergeCell ref="B1910:G1910"/>
    <mergeCell ref="H1910:M1910"/>
    <mergeCell ref="J1920:K1920"/>
    <mergeCell ref="L1920:M1920"/>
    <mergeCell ref="A1907:B1907"/>
    <mergeCell ref="C1907:G1907"/>
    <mergeCell ref="J1907:M1907"/>
    <mergeCell ref="A1908:B1908"/>
    <mergeCell ref="C1908:G1908"/>
    <mergeCell ref="H1908:I1908"/>
    <mergeCell ref="J1908:M1908"/>
    <mergeCell ref="A1905:B1905"/>
    <mergeCell ref="C1905:G1905"/>
    <mergeCell ref="J1905:M1905"/>
    <mergeCell ref="A1906:B1906"/>
    <mergeCell ref="C1906:G1906"/>
    <mergeCell ref="J1906:M1906"/>
    <mergeCell ref="A1927:M1927"/>
    <mergeCell ref="A1928:E1928"/>
    <mergeCell ref="F1928:J1928"/>
    <mergeCell ref="K1928:M1928"/>
    <mergeCell ref="A1929:E1929"/>
    <mergeCell ref="F1929:J1929"/>
    <mergeCell ref="K1929:M1929"/>
    <mergeCell ref="A1924:M1924"/>
    <mergeCell ref="A1925:E1925"/>
    <mergeCell ref="F1925:J1925"/>
    <mergeCell ref="K1925:M1925"/>
    <mergeCell ref="A1926:E1926"/>
    <mergeCell ref="F1926:J1926"/>
    <mergeCell ref="K1926:M1926"/>
    <mergeCell ref="J1921:K1921"/>
    <mergeCell ref="L1921:M1921"/>
    <mergeCell ref="D1922:E1922"/>
    <mergeCell ref="L1922:M1922"/>
    <mergeCell ref="A1923:M1923"/>
    <mergeCell ref="A1935:F1935"/>
    <mergeCell ref="G1935:M1935"/>
    <mergeCell ref="B1936:M1936"/>
    <mergeCell ref="B1937:M1937"/>
    <mergeCell ref="A1938:C1941"/>
    <mergeCell ref="D1938:I1941"/>
    <mergeCell ref="J1938:M1941"/>
    <mergeCell ref="A1932:E1932"/>
    <mergeCell ref="F1932:J1932"/>
    <mergeCell ref="K1932:M1932"/>
    <mergeCell ref="A1933:M1933"/>
    <mergeCell ref="A1934:E1934"/>
    <mergeCell ref="F1934:J1934"/>
    <mergeCell ref="K1934:M1934"/>
    <mergeCell ref="A1930:E1930"/>
    <mergeCell ref="F1930:J1930"/>
    <mergeCell ref="K1930:M1930"/>
    <mergeCell ref="A1931:E1931"/>
    <mergeCell ref="F1931:J1931"/>
    <mergeCell ref="K1931:M1931"/>
    <mergeCell ref="B1947:C1947"/>
    <mergeCell ref="D1947:E1947"/>
    <mergeCell ref="F1947:G1947"/>
    <mergeCell ref="B1950:I1950"/>
    <mergeCell ref="J1950:M1950"/>
    <mergeCell ref="B1945:C1945"/>
    <mergeCell ref="D1945:E1945"/>
    <mergeCell ref="F1945:G1945"/>
    <mergeCell ref="J1945:K1945"/>
    <mergeCell ref="B1946:C1946"/>
    <mergeCell ref="D1946:E1946"/>
    <mergeCell ref="F1946:G1946"/>
    <mergeCell ref="J1946:K1946"/>
    <mergeCell ref="A1942:G1942"/>
    <mergeCell ref="H1942:M1942"/>
    <mergeCell ref="B1943:C1943"/>
    <mergeCell ref="F1943:G1943"/>
    <mergeCell ref="B1944:C1944"/>
    <mergeCell ref="D1944:E1944"/>
    <mergeCell ref="F1944:G1944"/>
    <mergeCell ref="J1944:K1944"/>
    <mergeCell ref="A1957:B1957"/>
    <mergeCell ref="C1957:G1957"/>
    <mergeCell ref="J1957:M1957"/>
    <mergeCell ref="A1958:B1958"/>
    <mergeCell ref="C1958:G1958"/>
    <mergeCell ref="H1958:I1958"/>
    <mergeCell ref="J1958:M1958"/>
    <mergeCell ref="A1955:B1955"/>
    <mergeCell ref="C1955:G1955"/>
    <mergeCell ref="J1955:M1955"/>
    <mergeCell ref="A1956:B1956"/>
    <mergeCell ref="C1956:G1956"/>
    <mergeCell ref="J1956:M1956"/>
    <mergeCell ref="A1951:M1951"/>
    <mergeCell ref="B1952:E1952"/>
    <mergeCell ref="H1952:J1952"/>
    <mergeCell ref="A1953:M1953"/>
    <mergeCell ref="A1954:M1954"/>
    <mergeCell ref="A1974:M1974"/>
    <mergeCell ref="A1975:E1975"/>
    <mergeCell ref="F1975:J1975"/>
    <mergeCell ref="K1975:M1975"/>
    <mergeCell ref="A1976:E1976"/>
    <mergeCell ref="F1976:J1976"/>
    <mergeCell ref="K1976:M1976"/>
    <mergeCell ref="J1971:K1971"/>
    <mergeCell ref="L1971:M1971"/>
    <mergeCell ref="D1972:E1972"/>
    <mergeCell ref="L1972:M1972"/>
    <mergeCell ref="A1973:M1973"/>
    <mergeCell ref="A1959:M1959"/>
    <mergeCell ref="A1960:A1961"/>
    <mergeCell ref="B1960:G1960"/>
    <mergeCell ref="H1960:M1960"/>
    <mergeCell ref="J1970:K1970"/>
    <mergeCell ref="L1970:M1970"/>
    <mergeCell ref="A1982:E1982"/>
    <mergeCell ref="F1982:J1982"/>
    <mergeCell ref="K1982:M1982"/>
    <mergeCell ref="A1983:M1983"/>
    <mergeCell ref="A1984:E1984"/>
    <mergeCell ref="F1984:J1984"/>
    <mergeCell ref="K1984:M1984"/>
    <mergeCell ref="A1980:E1980"/>
    <mergeCell ref="F1980:J1980"/>
    <mergeCell ref="K1980:M1980"/>
    <mergeCell ref="A1981:E1981"/>
    <mergeCell ref="F1981:J1981"/>
    <mergeCell ref="K1981:M1981"/>
    <mergeCell ref="A1977:M1977"/>
    <mergeCell ref="A1978:E1978"/>
    <mergeCell ref="F1978:J1978"/>
    <mergeCell ref="K1978:M1978"/>
    <mergeCell ref="A1979:E1979"/>
    <mergeCell ref="F1979:J1979"/>
    <mergeCell ref="K1979:M1979"/>
    <mergeCell ref="A1985:F1985"/>
    <mergeCell ref="G1985:M1985"/>
    <mergeCell ref="B1986:M1986"/>
    <mergeCell ref="B1987:M1987"/>
    <mergeCell ref="A1988:C1991"/>
    <mergeCell ref="D1988:I1991"/>
    <mergeCell ref="J1988:M1991"/>
    <mergeCell ref="B1997:C1997"/>
    <mergeCell ref="D1997:E1997"/>
    <mergeCell ref="F1997:G1997"/>
    <mergeCell ref="B1995:C1995"/>
    <mergeCell ref="D1995:E1995"/>
    <mergeCell ref="F1995:G1995"/>
    <mergeCell ref="J1995:K1995"/>
    <mergeCell ref="B1996:C1996"/>
    <mergeCell ref="D1996:E1996"/>
    <mergeCell ref="F1996:G1996"/>
    <mergeCell ref="J1996:K1996"/>
    <mergeCell ref="A1992:G1992"/>
    <mergeCell ref="H1992:M1992"/>
    <mergeCell ref="B1993:C1993"/>
    <mergeCell ref="F1993:G1993"/>
    <mergeCell ref="B1994:C1994"/>
    <mergeCell ref="D1994:E1994"/>
    <mergeCell ref="F1994:G1994"/>
    <mergeCell ref="J1994:K1994"/>
  </mergeCells>
  <hyperlinks>
    <hyperlink ref="K3" r:id="rId1"/>
    <hyperlink ref="K52" r:id="rId2"/>
    <hyperlink ref="K102" r:id="rId3"/>
    <hyperlink ref="K152" r:id="rId4"/>
    <hyperlink ref="K203" r:id="rId5"/>
    <hyperlink ref="K254" r:id="rId6"/>
    <hyperlink ref="K304" r:id="rId7"/>
    <hyperlink ref="K355" r:id="rId8"/>
    <hyperlink ref="K406" r:id="rId9"/>
    <hyperlink ref="K455" r:id="rId10"/>
    <hyperlink ref="K504" r:id="rId11"/>
    <hyperlink ref="K554" r:id="rId12"/>
    <hyperlink ref="K604" r:id="rId13"/>
    <hyperlink ref="K654" r:id="rId14"/>
    <hyperlink ref="K704" r:id="rId15"/>
    <hyperlink ref="K754" r:id="rId16"/>
    <hyperlink ref="K804" r:id="rId17"/>
    <hyperlink ref="K854" r:id="rId18"/>
    <hyperlink ref="K904" r:id="rId19"/>
    <hyperlink ref="K954" r:id="rId20"/>
    <hyperlink ref="K1004" r:id="rId21"/>
    <hyperlink ref="K1054" r:id="rId22"/>
    <hyperlink ref="K1106" r:id="rId23"/>
    <hyperlink ref="K1156" r:id="rId24"/>
    <hyperlink ref="K1205" r:id="rId25"/>
    <hyperlink ref="K1254" r:id="rId26"/>
    <hyperlink ref="K1304" r:id="rId27"/>
    <hyperlink ref="K1354" r:id="rId28"/>
    <hyperlink ref="K1404" r:id="rId29"/>
    <hyperlink ref="K1454" r:id="rId30"/>
    <hyperlink ref="K1504" r:id="rId31"/>
    <hyperlink ref="K1554" r:id="rId32"/>
    <hyperlink ref="K1604" r:id="rId33"/>
    <hyperlink ref="K1654" r:id="rId34"/>
    <hyperlink ref="K1703" r:id="rId35"/>
    <hyperlink ref="K1753" r:id="rId36"/>
    <hyperlink ref="K1803" r:id="rId37"/>
    <hyperlink ref="K1853" r:id="rId38"/>
    <hyperlink ref="K1902" r:id="rId39"/>
    <hyperlink ref="K1952" r:id="rId40"/>
  </hyperlinks>
  <pageMargins left="0.23622047244094491" right="0.23622047244094491" top="0.31496062992125984" bottom="0.19685039370078741" header="0.31496062992125984" footer="0.31496062992125984"/>
  <pageSetup scale="90" orientation="portrait" r:id="rId41"/>
  <rowBreaks count="37" manualBreakCount="37">
    <brk id="48" max="16383" man="1"/>
    <brk id="98" max="16383" man="1"/>
    <brk id="148" max="16383" man="1"/>
    <brk id="199" max="16383" man="1"/>
    <brk id="250" max="16383" man="1"/>
    <brk id="301" max="16383" man="1"/>
    <brk id="351" max="16383" man="1"/>
    <brk id="402" max="16383" man="1"/>
    <brk id="452" max="16383" man="1"/>
    <brk id="501" max="16383" man="1"/>
    <brk id="551" max="16383" man="1"/>
    <brk id="601" max="16383" man="1"/>
    <brk id="651" max="16383" man="1"/>
    <brk id="701" max="16383" man="1"/>
    <brk id="751" max="16383" man="1"/>
    <brk id="801" max="16383" man="1"/>
    <brk id="851" max="16383" man="1"/>
    <brk id="901" max="16383" man="1"/>
    <brk id="951" max="16383" man="1"/>
    <brk id="1001" max="16383" man="1"/>
    <brk id="1051" max="16383" man="1"/>
    <brk id="1102" max="16383" man="1"/>
    <brk id="1153" max="16383" man="1"/>
    <brk id="1202" max="16383" man="1"/>
    <brk id="1251" max="16383" man="1"/>
    <brk id="1301" max="16383" man="1"/>
    <brk id="1351" max="16383" man="1"/>
    <brk id="1400" max="16383" man="1"/>
    <brk id="1451" max="16383" man="1"/>
    <brk id="1501" max="16383" man="1"/>
    <brk id="1551" max="16383" man="1"/>
    <brk id="1601" max="16383" man="1"/>
    <brk id="1651" max="16383" man="1"/>
    <brk id="1700" max="16383" man="1"/>
    <brk id="1749" max="16383" man="1"/>
    <brk id="1800" max="16383" man="1"/>
    <brk id="1850" max="16383" man="1"/>
  </rowBreaks>
  <drawing r:id="rId4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opLeftCell="A14" workbookViewId="0">
      <selection activeCell="K6" sqref="K6:K42"/>
    </sheetView>
  </sheetViews>
  <sheetFormatPr defaultColWidth="9" defaultRowHeight="15"/>
  <cols>
    <col min="2" max="2" width="23.5703125" customWidth="1"/>
    <col min="3" max="3" width="12.42578125" customWidth="1"/>
    <col min="4" max="4" width="11" customWidth="1"/>
    <col min="5" max="5" width="10.5703125" customWidth="1"/>
    <col min="6" max="6" width="8.5703125" customWidth="1"/>
    <col min="7" max="7" width="9.42578125" customWidth="1"/>
    <col min="8" max="8" width="11.5703125" customWidth="1"/>
    <col min="9" max="9" width="8" bestFit="1" customWidth="1"/>
    <col min="10" max="10" width="10.140625" bestFit="1" customWidth="1"/>
    <col min="11" max="11" width="11.5703125" customWidth="1"/>
  </cols>
  <sheetData>
    <row r="1" spans="1:11" ht="14.25" customHeight="1">
      <c r="A1" s="815" t="s">
        <v>235</v>
      </c>
      <c r="B1" s="816"/>
      <c r="C1" s="816"/>
      <c r="D1" s="816"/>
      <c r="E1" s="816"/>
      <c r="F1" s="816"/>
      <c r="G1" s="816"/>
      <c r="H1" s="816"/>
      <c r="I1" s="816"/>
      <c r="J1" s="816"/>
      <c r="K1" s="816"/>
    </row>
    <row r="2" spans="1:11" ht="12.75" customHeight="1">
      <c r="A2" s="815" t="s">
        <v>748</v>
      </c>
      <c r="B2" s="816"/>
      <c r="C2" s="816"/>
      <c r="D2" s="816"/>
      <c r="E2" s="816"/>
      <c r="F2" s="816"/>
      <c r="G2" s="816"/>
      <c r="H2" s="816"/>
      <c r="I2" s="816"/>
      <c r="J2" s="816"/>
      <c r="K2" s="816"/>
    </row>
    <row r="3" spans="1:11" ht="13.5" customHeight="1">
      <c r="A3" s="815" t="s">
        <v>221</v>
      </c>
      <c r="B3" s="816"/>
      <c r="C3" s="816"/>
      <c r="D3" s="816"/>
      <c r="E3" s="816"/>
      <c r="F3" s="816"/>
      <c r="G3" s="816"/>
      <c r="H3" s="816"/>
      <c r="I3" s="816"/>
      <c r="J3" s="816"/>
      <c r="K3" s="816"/>
    </row>
    <row r="4" spans="1:11" ht="15" customHeight="1">
      <c r="A4" s="817" t="s">
        <v>794</v>
      </c>
      <c r="B4" s="818"/>
      <c r="C4" s="818"/>
      <c r="D4" s="818"/>
      <c r="E4" s="818"/>
      <c r="F4" s="818"/>
      <c r="G4" s="818"/>
      <c r="H4" s="818"/>
      <c r="I4" s="818"/>
      <c r="J4" s="818"/>
      <c r="K4" s="818"/>
    </row>
    <row r="5" spans="1:11" ht="31.5">
      <c r="A5" s="379" t="s">
        <v>223</v>
      </c>
      <c r="B5" s="380" t="s">
        <v>2</v>
      </c>
      <c r="C5" s="380" t="s">
        <v>749</v>
      </c>
      <c r="D5" s="380" t="s">
        <v>750</v>
      </c>
      <c r="E5" s="380" t="s">
        <v>751</v>
      </c>
      <c r="F5" s="380" t="s">
        <v>752</v>
      </c>
      <c r="G5" s="380" t="s">
        <v>753</v>
      </c>
      <c r="H5" s="380" t="s">
        <v>754</v>
      </c>
      <c r="I5" s="381" t="s">
        <v>791</v>
      </c>
      <c r="J5" s="381" t="s">
        <v>792</v>
      </c>
      <c r="K5" s="450" t="s">
        <v>793</v>
      </c>
    </row>
    <row r="6" spans="1:11" ht="15.75">
      <c r="A6" s="16">
        <v>1</v>
      </c>
      <c r="B6" s="219" t="s">
        <v>11</v>
      </c>
      <c r="C6" s="249">
        <v>71.5</v>
      </c>
      <c r="D6" s="250">
        <v>76</v>
      </c>
      <c r="E6" s="250">
        <v>76</v>
      </c>
      <c r="F6" s="250">
        <v>78</v>
      </c>
      <c r="G6" s="251">
        <v>79</v>
      </c>
      <c r="H6" s="251">
        <v>45</v>
      </c>
      <c r="I6" s="260">
        <v>49</v>
      </c>
      <c r="J6" s="260">
        <v>47</v>
      </c>
      <c r="K6" s="7">
        <v>175</v>
      </c>
    </row>
    <row r="7" spans="1:11" ht="15.75">
      <c r="A7" s="16">
        <v>2</v>
      </c>
      <c r="B7" s="242" t="s">
        <v>19</v>
      </c>
      <c r="C7" s="249">
        <v>27.5</v>
      </c>
      <c r="D7" s="250">
        <v>54</v>
      </c>
      <c r="E7" s="250">
        <v>28</v>
      </c>
      <c r="F7" s="249">
        <v>42.5</v>
      </c>
      <c r="G7" s="250">
        <v>30.5</v>
      </c>
      <c r="H7" s="250">
        <v>17.5</v>
      </c>
      <c r="I7" s="260">
        <v>27.5</v>
      </c>
      <c r="J7" s="260">
        <v>30.5</v>
      </c>
      <c r="K7" s="7">
        <v>132</v>
      </c>
    </row>
    <row r="8" spans="1:11" ht="15.75">
      <c r="A8" s="16">
        <v>3</v>
      </c>
      <c r="B8" s="219" t="s">
        <v>26</v>
      </c>
      <c r="C8" s="249">
        <v>52</v>
      </c>
      <c r="D8" s="250">
        <v>56.5</v>
      </c>
      <c r="E8" s="250">
        <v>63</v>
      </c>
      <c r="F8" s="249">
        <v>66</v>
      </c>
      <c r="G8" s="250">
        <v>62.5</v>
      </c>
      <c r="H8" s="250">
        <v>41</v>
      </c>
      <c r="I8" s="260">
        <v>38</v>
      </c>
      <c r="J8" s="260">
        <v>42</v>
      </c>
      <c r="K8" s="7">
        <v>161</v>
      </c>
    </row>
    <row r="9" spans="1:11" ht="15.75">
      <c r="A9" s="16">
        <v>4</v>
      </c>
      <c r="B9" s="219" t="s">
        <v>31</v>
      </c>
      <c r="C9" s="249">
        <v>68</v>
      </c>
      <c r="D9" s="250">
        <v>66.5</v>
      </c>
      <c r="E9" s="250">
        <v>70</v>
      </c>
      <c r="F9" s="250">
        <v>72.5</v>
      </c>
      <c r="G9" s="250">
        <v>72.5</v>
      </c>
      <c r="H9" s="250">
        <v>50</v>
      </c>
      <c r="I9" s="260">
        <v>45</v>
      </c>
      <c r="J9" s="260">
        <v>42.5</v>
      </c>
      <c r="K9" s="7">
        <v>189</v>
      </c>
    </row>
    <row r="10" spans="1:11" ht="15.75">
      <c r="A10" s="16">
        <v>5</v>
      </c>
      <c r="B10" s="219" t="s">
        <v>39</v>
      </c>
      <c r="C10" s="249">
        <v>73</v>
      </c>
      <c r="D10" s="250">
        <v>73</v>
      </c>
      <c r="E10" s="250">
        <v>75.5</v>
      </c>
      <c r="F10" s="250">
        <v>71.5</v>
      </c>
      <c r="G10" s="250">
        <v>75</v>
      </c>
      <c r="H10" s="250">
        <v>48</v>
      </c>
      <c r="I10" s="260">
        <v>49</v>
      </c>
      <c r="J10" s="260">
        <v>49</v>
      </c>
      <c r="K10" s="7">
        <v>172</v>
      </c>
    </row>
    <row r="11" spans="1:11" ht="15.75">
      <c r="A11" s="16">
        <v>6</v>
      </c>
      <c r="B11" s="219" t="s">
        <v>43</v>
      </c>
      <c r="C11" s="249">
        <v>70</v>
      </c>
      <c r="D11" s="250">
        <v>73.5</v>
      </c>
      <c r="E11" s="250">
        <v>72.5</v>
      </c>
      <c r="F11" s="250">
        <v>75.5</v>
      </c>
      <c r="G11" s="250">
        <v>77</v>
      </c>
      <c r="H11" s="250">
        <v>48.5</v>
      </c>
      <c r="I11" s="260">
        <v>44</v>
      </c>
      <c r="J11" s="260">
        <v>49</v>
      </c>
      <c r="K11" s="7">
        <v>197</v>
      </c>
    </row>
    <row r="12" spans="1:11" ht="15.75">
      <c r="A12" s="16">
        <v>7</v>
      </c>
      <c r="B12" s="219" t="s">
        <v>50</v>
      </c>
      <c r="C12" s="249">
        <v>41</v>
      </c>
      <c r="D12" s="250">
        <v>53.5</v>
      </c>
      <c r="E12" s="250">
        <v>43</v>
      </c>
      <c r="F12" s="250">
        <v>53.5</v>
      </c>
      <c r="G12" s="250">
        <v>51.5</v>
      </c>
      <c r="H12" s="250">
        <v>32.5</v>
      </c>
      <c r="I12" s="260">
        <v>47</v>
      </c>
      <c r="J12" s="260">
        <v>30.5</v>
      </c>
      <c r="K12" s="7">
        <v>187</v>
      </c>
    </row>
    <row r="13" spans="1:11" ht="15.75">
      <c r="A13" s="16">
        <v>8</v>
      </c>
      <c r="B13" s="243" t="s">
        <v>56</v>
      </c>
      <c r="C13" s="249">
        <v>65.5</v>
      </c>
      <c r="D13" s="250">
        <v>71</v>
      </c>
      <c r="E13" s="250">
        <v>61.5</v>
      </c>
      <c r="F13" s="249">
        <v>69</v>
      </c>
      <c r="G13" s="250">
        <v>71.5</v>
      </c>
      <c r="H13" s="250">
        <v>48.5</v>
      </c>
      <c r="I13" s="260">
        <v>38</v>
      </c>
      <c r="J13" s="260">
        <v>49</v>
      </c>
      <c r="K13" s="7">
        <v>191</v>
      </c>
    </row>
    <row r="14" spans="1:11" ht="15.75">
      <c r="A14" s="16">
        <v>9</v>
      </c>
      <c r="B14" s="219" t="s">
        <v>61</v>
      </c>
      <c r="C14" s="249">
        <v>64.5</v>
      </c>
      <c r="D14" s="250">
        <v>66</v>
      </c>
      <c r="E14" s="250">
        <v>74</v>
      </c>
      <c r="F14" s="249">
        <v>65</v>
      </c>
      <c r="G14" s="250">
        <v>77</v>
      </c>
      <c r="H14" s="250">
        <v>44</v>
      </c>
      <c r="I14" s="260">
        <v>49</v>
      </c>
      <c r="J14" s="260">
        <v>46</v>
      </c>
      <c r="K14" s="7">
        <v>165</v>
      </c>
    </row>
    <row r="15" spans="1:11" ht="15.75">
      <c r="A15" s="16">
        <v>10</v>
      </c>
      <c r="B15" s="219" t="s">
        <v>67</v>
      </c>
      <c r="C15" s="249">
        <v>69</v>
      </c>
      <c r="D15" s="250">
        <v>65</v>
      </c>
      <c r="E15" s="250">
        <v>66.5</v>
      </c>
      <c r="F15" s="249">
        <v>68.5</v>
      </c>
      <c r="G15" s="250">
        <v>77</v>
      </c>
      <c r="H15" s="250">
        <v>44.5</v>
      </c>
      <c r="I15" s="260">
        <v>44</v>
      </c>
      <c r="J15" s="260">
        <v>46.5</v>
      </c>
      <c r="K15" s="7">
        <v>190</v>
      </c>
    </row>
    <row r="16" spans="1:11" ht="15.75">
      <c r="A16" s="16">
        <v>11</v>
      </c>
      <c r="B16" s="219" t="s">
        <v>73</v>
      </c>
      <c r="C16" s="249">
        <v>72</v>
      </c>
      <c r="D16" s="250">
        <v>74</v>
      </c>
      <c r="E16" s="250">
        <v>73.5</v>
      </c>
      <c r="F16" s="249">
        <v>77.5</v>
      </c>
      <c r="G16" s="250">
        <v>74</v>
      </c>
      <c r="H16" s="250">
        <v>50</v>
      </c>
      <c r="I16" s="260">
        <v>43</v>
      </c>
      <c r="J16" s="260">
        <v>48</v>
      </c>
      <c r="K16" s="7">
        <v>200</v>
      </c>
    </row>
    <row r="17" spans="1:11" ht="15.75">
      <c r="A17" s="16">
        <v>12</v>
      </c>
      <c r="B17" s="243" t="s">
        <v>80</v>
      </c>
      <c r="C17" s="249">
        <v>53</v>
      </c>
      <c r="D17" s="250">
        <v>62</v>
      </c>
      <c r="E17" s="250">
        <v>50.5</v>
      </c>
      <c r="F17" s="249">
        <v>76</v>
      </c>
      <c r="G17" s="250">
        <v>64</v>
      </c>
      <c r="H17" s="250">
        <v>44</v>
      </c>
      <c r="I17" s="260">
        <v>37</v>
      </c>
      <c r="J17" s="260">
        <v>46</v>
      </c>
      <c r="K17" s="7">
        <v>202</v>
      </c>
    </row>
    <row r="18" spans="1:11" ht="15.75">
      <c r="A18" s="16">
        <v>13</v>
      </c>
      <c r="B18" s="219" t="s">
        <v>86</v>
      </c>
      <c r="C18" s="249">
        <v>25</v>
      </c>
      <c r="D18" s="250">
        <v>43</v>
      </c>
      <c r="E18" s="250">
        <v>19</v>
      </c>
      <c r="F18" s="249">
        <v>49.5</v>
      </c>
      <c r="G18" s="250">
        <v>37.5</v>
      </c>
      <c r="H18" s="250">
        <v>35</v>
      </c>
      <c r="I18" s="260">
        <v>25.5</v>
      </c>
      <c r="J18" s="260">
        <v>22</v>
      </c>
      <c r="K18" s="7">
        <v>175</v>
      </c>
    </row>
    <row r="19" spans="1:11" ht="15.75">
      <c r="A19" s="16">
        <v>14</v>
      </c>
      <c r="B19" s="219" t="s">
        <v>91</v>
      </c>
      <c r="C19" s="249">
        <v>42.5</v>
      </c>
      <c r="D19" s="250">
        <v>58</v>
      </c>
      <c r="E19" s="250">
        <v>33.5</v>
      </c>
      <c r="F19" s="249">
        <v>48.5</v>
      </c>
      <c r="G19" s="250">
        <v>50</v>
      </c>
      <c r="H19" s="250">
        <v>41.5</v>
      </c>
      <c r="I19" s="260">
        <v>34.5</v>
      </c>
      <c r="J19" s="260">
        <v>37</v>
      </c>
      <c r="K19" s="7">
        <v>178</v>
      </c>
    </row>
    <row r="20" spans="1:11" ht="15.75">
      <c r="A20" s="16">
        <v>15</v>
      </c>
      <c r="B20" s="243" t="s">
        <v>96</v>
      </c>
      <c r="C20" s="249">
        <v>19.5</v>
      </c>
      <c r="D20" s="250">
        <v>26.5</v>
      </c>
      <c r="E20" s="250">
        <v>23.5</v>
      </c>
      <c r="F20" s="250">
        <v>31</v>
      </c>
      <c r="G20" s="250">
        <v>31.5</v>
      </c>
      <c r="H20" s="250">
        <v>27</v>
      </c>
      <c r="I20" s="260">
        <v>20.5</v>
      </c>
      <c r="J20" s="260">
        <v>20</v>
      </c>
      <c r="K20" s="7">
        <v>199</v>
      </c>
    </row>
    <row r="21" spans="1:11" ht="15.75">
      <c r="A21" s="16">
        <v>16</v>
      </c>
      <c r="B21" s="219" t="s">
        <v>102</v>
      </c>
      <c r="C21" s="249">
        <v>61.5</v>
      </c>
      <c r="D21" s="250">
        <v>60</v>
      </c>
      <c r="E21" s="250">
        <v>63</v>
      </c>
      <c r="F21" s="250">
        <v>72.5</v>
      </c>
      <c r="G21" s="250">
        <v>76.5</v>
      </c>
      <c r="H21" s="250">
        <v>44</v>
      </c>
      <c r="I21" s="260">
        <v>48</v>
      </c>
      <c r="J21" s="260">
        <v>45</v>
      </c>
      <c r="K21" s="7">
        <v>168</v>
      </c>
    </row>
    <row r="22" spans="1:11" ht="15.75">
      <c r="A22" s="16">
        <v>17</v>
      </c>
      <c r="B22" s="219" t="s">
        <v>107</v>
      </c>
      <c r="C22" s="249">
        <v>66.5</v>
      </c>
      <c r="D22" s="250">
        <v>60</v>
      </c>
      <c r="E22" s="250">
        <v>50.5</v>
      </c>
      <c r="F22" s="250">
        <v>71</v>
      </c>
      <c r="G22" s="250">
        <v>66.5</v>
      </c>
      <c r="H22" s="250">
        <v>46.5</v>
      </c>
      <c r="I22" s="260">
        <v>42.5</v>
      </c>
      <c r="J22" s="260">
        <v>49</v>
      </c>
      <c r="K22" s="7">
        <v>164</v>
      </c>
    </row>
    <row r="23" spans="1:11" ht="15.75">
      <c r="A23" s="16">
        <v>18</v>
      </c>
      <c r="B23" s="219" t="s">
        <v>113</v>
      </c>
      <c r="C23" s="249">
        <v>44</v>
      </c>
      <c r="D23" s="250">
        <v>53</v>
      </c>
      <c r="E23" s="250">
        <v>50.5</v>
      </c>
      <c r="F23" s="250">
        <v>56</v>
      </c>
      <c r="G23" s="250">
        <v>54</v>
      </c>
      <c r="H23" s="250">
        <v>31.5</v>
      </c>
      <c r="I23" s="260">
        <v>39</v>
      </c>
      <c r="J23" s="260">
        <v>45</v>
      </c>
      <c r="K23" s="7">
        <v>157</v>
      </c>
    </row>
    <row r="24" spans="1:11" ht="15.75">
      <c r="A24" s="16">
        <v>19</v>
      </c>
      <c r="B24" s="243" t="s">
        <v>119</v>
      </c>
      <c r="C24" s="249">
        <v>29.5</v>
      </c>
      <c r="D24" s="250">
        <v>47</v>
      </c>
      <c r="E24" s="250">
        <v>38.5</v>
      </c>
      <c r="F24" s="250">
        <v>39</v>
      </c>
      <c r="G24" s="250">
        <v>36.5</v>
      </c>
      <c r="H24" s="250">
        <v>21</v>
      </c>
      <c r="I24" s="260">
        <v>30.5</v>
      </c>
      <c r="J24" s="260">
        <v>25</v>
      </c>
      <c r="K24" s="7">
        <v>198</v>
      </c>
    </row>
    <row r="25" spans="1:11" ht="15.75">
      <c r="A25" s="16">
        <v>20</v>
      </c>
      <c r="B25" s="219" t="s">
        <v>125</v>
      </c>
      <c r="C25" s="249">
        <v>73.5</v>
      </c>
      <c r="D25" s="250">
        <v>77.5</v>
      </c>
      <c r="E25" s="250">
        <v>79</v>
      </c>
      <c r="F25" s="250">
        <v>78.5</v>
      </c>
      <c r="G25" s="250">
        <v>79</v>
      </c>
      <c r="H25" s="250">
        <v>48</v>
      </c>
      <c r="I25" s="260">
        <v>50</v>
      </c>
      <c r="J25" s="260">
        <v>49</v>
      </c>
      <c r="K25" s="7">
        <v>192</v>
      </c>
    </row>
    <row r="26" spans="1:11" ht="15.75">
      <c r="A26" s="16">
        <v>21</v>
      </c>
      <c r="B26" s="219" t="s">
        <v>131</v>
      </c>
      <c r="C26" s="252">
        <v>39</v>
      </c>
      <c r="D26" s="250">
        <v>56</v>
      </c>
      <c r="E26" s="250">
        <v>50</v>
      </c>
      <c r="F26" s="253">
        <v>49.5</v>
      </c>
      <c r="G26" s="250">
        <v>55</v>
      </c>
      <c r="H26" s="250">
        <v>38</v>
      </c>
      <c r="I26" s="271">
        <v>37.5</v>
      </c>
      <c r="J26" s="271">
        <v>38</v>
      </c>
      <c r="K26" s="7">
        <v>183</v>
      </c>
    </row>
    <row r="27" spans="1:11" ht="15.75">
      <c r="A27" s="16">
        <v>22</v>
      </c>
      <c r="B27" s="219" t="s">
        <v>136</v>
      </c>
      <c r="C27" s="249">
        <v>61</v>
      </c>
      <c r="D27" s="250">
        <v>75</v>
      </c>
      <c r="E27" s="250">
        <v>60</v>
      </c>
      <c r="F27" s="250">
        <v>70.5</v>
      </c>
      <c r="G27" s="250">
        <v>69</v>
      </c>
      <c r="H27" s="250">
        <v>41.5</v>
      </c>
      <c r="I27" s="260">
        <v>46</v>
      </c>
      <c r="J27" s="260">
        <v>46.5</v>
      </c>
      <c r="K27" s="7">
        <v>193</v>
      </c>
    </row>
    <row r="28" spans="1:11" ht="15.75">
      <c r="A28" s="16">
        <v>23</v>
      </c>
      <c r="B28" s="219" t="s">
        <v>143</v>
      </c>
      <c r="C28" s="249">
        <v>47.5</v>
      </c>
      <c r="D28" s="250">
        <v>62.5</v>
      </c>
      <c r="E28" s="250">
        <v>63</v>
      </c>
      <c r="F28" s="250">
        <v>57.5</v>
      </c>
      <c r="G28" s="250">
        <v>71</v>
      </c>
      <c r="H28" s="250">
        <v>40</v>
      </c>
      <c r="I28" s="260">
        <v>42</v>
      </c>
      <c r="J28" s="260">
        <v>30.5</v>
      </c>
      <c r="K28" s="7">
        <v>182</v>
      </c>
    </row>
    <row r="29" spans="1:11" ht="15.75">
      <c r="A29" s="16">
        <v>24</v>
      </c>
      <c r="B29" s="219" t="s">
        <v>149</v>
      </c>
      <c r="C29" s="249">
        <v>38.5</v>
      </c>
      <c r="D29" s="250">
        <v>39</v>
      </c>
      <c r="E29" s="250">
        <v>34</v>
      </c>
      <c r="F29" s="249">
        <v>39</v>
      </c>
      <c r="G29" s="250">
        <v>34</v>
      </c>
      <c r="H29" s="250">
        <v>33</v>
      </c>
      <c r="I29" s="260">
        <v>29.5</v>
      </c>
      <c r="J29" s="260">
        <v>30.5</v>
      </c>
      <c r="K29" s="7">
        <v>140</v>
      </c>
    </row>
    <row r="30" spans="1:11" ht="15.75">
      <c r="A30" s="16">
        <v>25</v>
      </c>
      <c r="B30" s="219" t="s">
        <v>153</v>
      </c>
      <c r="C30" s="254">
        <v>35.5</v>
      </c>
      <c r="D30" s="250">
        <v>33</v>
      </c>
      <c r="E30" s="250">
        <v>28</v>
      </c>
      <c r="F30" s="254">
        <v>47</v>
      </c>
      <c r="G30" s="250">
        <v>62</v>
      </c>
      <c r="H30" s="250">
        <v>34.5</v>
      </c>
      <c r="I30" s="260">
        <v>35</v>
      </c>
      <c r="J30" s="260">
        <v>31.5</v>
      </c>
      <c r="K30" s="7">
        <v>192</v>
      </c>
    </row>
    <row r="31" spans="1:11" ht="15.75">
      <c r="A31" s="16">
        <v>26</v>
      </c>
      <c r="B31" s="219" t="s">
        <v>159</v>
      </c>
      <c r="C31" s="254">
        <v>37</v>
      </c>
      <c r="D31" s="250">
        <v>40.5</v>
      </c>
      <c r="E31" s="250">
        <v>55</v>
      </c>
      <c r="F31" s="254">
        <v>40</v>
      </c>
      <c r="G31" s="250">
        <v>30</v>
      </c>
      <c r="H31" s="250">
        <v>21.5</v>
      </c>
      <c r="I31" s="260">
        <v>22</v>
      </c>
      <c r="J31" s="260">
        <v>28</v>
      </c>
      <c r="K31" s="7">
        <v>194</v>
      </c>
    </row>
    <row r="32" spans="1:11" ht="15.75">
      <c r="A32" s="16">
        <v>27</v>
      </c>
      <c r="B32" s="219" t="s">
        <v>163</v>
      </c>
      <c r="C32" s="249">
        <v>43</v>
      </c>
      <c r="D32" s="250">
        <v>39.5</v>
      </c>
      <c r="E32" s="250">
        <v>38</v>
      </c>
      <c r="F32" s="249">
        <v>38.5</v>
      </c>
      <c r="G32" s="250">
        <v>41.5</v>
      </c>
      <c r="H32" s="250">
        <v>23.5</v>
      </c>
      <c r="I32" s="260">
        <v>28</v>
      </c>
      <c r="J32" s="260">
        <v>27</v>
      </c>
      <c r="K32" s="7">
        <v>186</v>
      </c>
    </row>
    <row r="33" spans="1:11" ht="15.75">
      <c r="A33" s="16">
        <v>28</v>
      </c>
      <c r="B33" s="241" t="s">
        <v>169</v>
      </c>
      <c r="C33" s="249">
        <v>36</v>
      </c>
      <c r="D33" s="250">
        <v>48.5</v>
      </c>
      <c r="E33" s="250">
        <v>34</v>
      </c>
      <c r="F33" s="249">
        <v>56.5</v>
      </c>
      <c r="G33" s="250">
        <v>54.5</v>
      </c>
      <c r="H33" s="250">
        <v>30.5</v>
      </c>
      <c r="I33" s="260">
        <v>31</v>
      </c>
      <c r="J33" s="260">
        <v>35.5</v>
      </c>
      <c r="K33" s="7">
        <v>158</v>
      </c>
    </row>
    <row r="34" spans="1:11" ht="15" customHeight="1">
      <c r="A34" s="16">
        <v>29</v>
      </c>
      <c r="B34" s="241" t="s">
        <v>174</v>
      </c>
      <c r="C34" s="249">
        <v>50</v>
      </c>
      <c r="D34" s="250">
        <v>59</v>
      </c>
      <c r="E34" s="250">
        <v>65.5</v>
      </c>
      <c r="F34" s="249">
        <v>65</v>
      </c>
      <c r="G34" s="250">
        <v>71.5</v>
      </c>
      <c r="H34" s="250">
        <v>43</v>
      </c>
      <c r="I34" s="260">
        <v>39</v>
      </c>
      <c r="J34" s="260">
        <v>44</v>
      </c>
      <c r="K34" s="7">
        <v>182</v>
      </c>
    </row>
    <row r="35" spans="1:11" ht="15.75" customHeight="1">
      <c r="A35" s="16">
        <v>30</v>
      </c>
      <c r="B35" s="90" t="s">
        <v>179</v>
      </c>
      <c r="C35" s="249">
        <v>32.5</v>
      </c>
      <c r="D35" s="250">
        <v>43.5</v>
      </c>
      <c r="E35" s="250">
        <v>28</v>
      </c>
      <c r="F35" s="249">
        <v>47.5</v>
      </c>
      <c r="G35" s="250">
        <v>65</v>
      </c>
      <c r="H35" s="250">
        <v>34.5</v>
      </c>
      <c r="I35" s="260">
        <v>36</v>
      </c>
      <c r="J35" s="260">
        <v>28.5</v>
      </c>
      <c r="K35" s="7">
        <v>174</v>
      </c>
    </row>
    <row r="36" spans="1:11" ht="15.75">
      <c r="A36" s="17">
        <v>31</v>
      </c>
      <c r="B36" s="241" t="s">
        <v>184</v>
      </c>
      <c r="C36" s="249">
        <v>74.5</v>
      </c>
      <c r="D36" s="250">
        <v>78.5</v>
      </c>
      <c r="E36" s="250">
        <v>76</v>
      </c>
      <c r="F36" s="249">
        <v>78.5</v>
      </c>
      <c r="G36" s="250">
        <v>79</v>
      </c>
      <c r="H36" s="250">
        <v>49</v>
      </c>
      <c r="I36" s="260">
        <v>50</v>
      </c>
      <c r="J36" s="260">
        <v>49</v>
      </c>
      <c r="K36" s="7">
        <v>177</v>
      </c>
    </row>
    <row r="37" spans="1:11" ht="15.75">
      <c r="A37" s="16">
        <v>32</v>
      </c>
      <c r="B37" s="241" t="s">
        <v>189</v>
      </c>
      <c r="C37" s="254">
        <v>77</v>
      </c>
      <c r="D37" s="249">
        <v>77.5</v>
      </c>
      <c r="E37" s="249">
        <v>74</v>
      </c>
      <c r="F37" s="254">
        <v>77.5</v>
      </c>
      <c r="G37" s="249">
        <v>80</v>
      </c>
      <c r="H37" s="249">
        <v>48</v>
      </c>
      <c r="I37" s="260">
        <v>50</v>
      </c>
      <c r="J37" s="260">
        <v>49</v>
      </c>
      <c r="K37" s="7">
        <v>190</v>
      </c>
    </row>
    <row r="38" spans="1:11" ht="15.75">
      <c r="A38" s="16">
        <v>33</v>
      </c>
      <c r="B38" s="241" t="s">
        <v>194</v>
      </c>
      <c r="C38" s="254">
        <v>49.5</v>
      </c>
      <c r="D38" s="249">
        <v>27</v>
      </c>
      <c r="E38" s="249">
        <v>35.5</v>
      </c>
      <c r="F38" s="254">
        <v>44</v>
      </c>
      <c r="G38" s="249">
        <v>47</v>
      </c>
      <c r="H38" s="249">
        <v>41.5</v>
      </c>
      <c r="I38" s="260">
        <v>35.5</v>
      </c>
      <c r="J38" s="260">
        <v>29.5</v>
      </c>
      <c r="K38" s="7">
        <v>200</v>
      </c>
    </row>
    <row r="39" spans="1:11" ht="15.75">
      <c r="A39" s="16">
        <v>34</v>
      </c>
      <c r="B39" s="90" t="s">
        <v>199</v>
      </c>
      <c r="C39" s="254">
        <v>50.5</v>
      </c>
      <c r="D39" s="249">
        <v>49</v>
      </c>
      <c r="E39" s="249">
        <v>50.5</v>
      </c>
      <c r="F39" s="254">
        <v>61</v>
      </c>
      <c r="G39" s="249">
        <v>74.5</v>
      </c>
      <c r="H39" s="249">
        <v>42</v>
      </c>
      <c r="I39" s="260">
        <v>46</v>
      </c>
      <c r="J39" s="260">
        <v>40</v>
      </c>
      <c r="K39" s="7">
        <v>197</v>
      </c>
    </row>
    <row r="40" spans="1:11" ht="15.75">
      <c r="A40" s="16">
        <v>35</v>
      </c>
      <c r="B40" s="241" t="s">
        <v>203</v>
      </c>
      <c r="C40" s="254">
        <v>75</v>
      </c>
      <c r="D40" s="249">
        <v>75.5</v>
      </c>
      <c r="E40" s="249">
        <v>70</v>
      </c>
      <c r="F40" s="254">
        <v>79.5</v>
      </c>
      <c r="G40" s="249">
        <v>78.5</v>
      </c>
      <c r="H40" s="249">
        <v>48</v>
      </c>
      <c r="I40" s="260">
        <v>45</v>
      </c>
      <c r="J40" s="260">
        <v>48.5</v>
      </c>
      <c r="K40" s="7">
        <v>202</v>
      </c>
    </row>
    <row r="41" spans="1:11" ht="15.75">
      <c r="A41" s="16">
        <v>36</v>
      </c>
      <c r="B41" s="241" t="s">
        <v>209</v>
      </c>
      <c r="C41" s="254">
        <v>72.5</v>
      </c>
      <c r="D41" s="249">
        <v>77</v>
      </c>
      <c r="E41" s="249">
        <v>77.5</v>
      </c>
      <c r="F41" s="254">
        <v>78.5</v>
      </c>
      <c r="G41" s="249">
        <v>78.5</v>
      </c>
      <c r="H41" s="249">
        <v>48</v>
      </c>
      <c r="I41" s="260">
        <v>50</v>
      </c>
      <c r="J41" s="260">
        <v>46</v>
      </c>
      <c r="K41" s="7">
        <v>197</v>
      </c>
    </row>
    <row r="42" spans="1:11" ht="16.5" thickBot="1">
      <c r="A42" s="16">
        <v>37</v>
      </c>
      <c r="B42" s="241" t="s">
        <v>214</v>
      </c>
      <c r="C42" s="254">
        <v>73.5</v>
      </c>
      <c r="D42" s="249">
        <v>78.5</v>
      </c>
      <c r="E42" s="249">
        <v>76</v>
      </c>
      <c r="F42" s="254">
        <v>76</v>
      </c>
      <c r="G42" s="249">
        <v>80</v>
      </c>
      <c r="H42" s="249">
        <v>47</v>
      </c>
      <c r="I42" s="305">
        <v>50</v>
      </c>
      <c r="J42" s="305">
        <v>49.5</v>
      </c>
      <c r="K42" s="7">
        <v>198</v>
      </c>
    </row>
  </sheetData>
  <mergeCells count="4">
    <mergeCell ref="A1:K1"/>
    <mergeCell ref="A2:K2"/>
    <mergeCell ref="A3:K3"/>
    <mergeCell ref="A4:K4"/>
  </mergeCells>
  <pageMargins left="0.19685039370078741" right="0.23622047244094491" top="0.23622047244094491" bottom="0.15748031496062992" header="0.23622047244094491" footer="0.15748031496062992"/>
  <pageSetup paperSize="9" scale="8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workbookViewId="0">
      <selection activeCell="K5" sqref="K5:K42"/>
    </sheetView>
  </sheetViews>
  <sheetFormatPr defaultColWidth="9.140625" defaultRowHeight="15.75"/>
  <cols>
    <col min="1" max="1" width="7" style="1" customWidth="1"/>
    <col min="2" max="2" width="22.42578125" style="1" customWidth="1"/>
    <col min="3" max="3" width="11.5703125" style="1" customWidth="1"/>
    <col min="4" max="4" width="10.42578125" style="1" customWidth="1"/>
    <col min="5" max="5" width="11" style="1" customWidth="1"/>
    <col min="6" max="6" width="12.42578125" style="1" customWidth="1"/>
    <col min="7" max="7" width="10.85546875" style="1" customWidth="1"/>
    <col min="8" max="8" width="14.85546875" style="1" customWidth="1"/>
    <col min="9" max="9" width="11.85546875" style="1" customWidth="1"/>
    <col min="10" max="10" width="11.42578125" style="1" customWidth="1"/>
    <col min="11" max="11" width="13.42578125" style="451" customWidth="1"/>
    <col min="12" max="16384" width="9.140625" style="1"/>
  </cols>
  <sheetData>
    <row r="1" spans="1:12" ht="15" customHeight="1">
      <c r="A1" s="819" t="s">
        <v>640</v>
      </c>
      <c r="B1" s="819"/>
      <c r="C1" s="819"/>
      <c r="D1" s="819"/>
      <c r="E1" s="819"/>
      <c r="F1" s="819"/>
      <c r="G1" s="819"/>
      <c r="H1" s="819"/>
      <c r="I1" s="819"/>
      <c r="J1" s="819"/>
    </row>
    <row r="2" spans="1:12" ht="15" customHeight="1">
      <c r="A2" s="819" t="s">
        <v>641</v>
      </c>
      <c r="B2" s="819"/>
      <c r="C2" s="819"/>
      <c r="D2" s="819"/>
      <c r="E2" s="819"/>
      <c r="F2" s="819"/>
      <c r="G2" s="819"/>
      <c r="H2" s="819"/>
      <c r="I2" s="819"/>
      <c r="J2" s="819"/>
    </row>
    <row r="3" spans="1:12" ht="15" customHeight="1">
      <c r="A3" s="820" t="s">
        <v>642</v>
      </c>
      <c r="B3" s="820"/>
      <c r="C3" s="820"/>
      <c r="D3" s="820"/>
      <c r="E3" s="820"/>
      <c r="F3" s="820"/>
      <c r="G3" s="820"/>
      <c r="H3" s="820"/>
      <c r="I3" s="820"/>
      <c r="J3" s="820"/>
    </row>
    <row r="4" spans="1:12">
      <c r="A4" s="821" t="s">
        <v>388</v>
      </c>
      <c r="B4" s="823" t="s">
        <v>244</v>
      </c>
      <c r="C4" s="2" t="s">
        <v>256</v>
      </c>
      <c r="D4" s="2" t="s">
        <v>258</v>
      </c>
      <c r="E4" s="2" t="s">
        <v>259</v>
      </c>
      <c r="F4" s="2" t="s">
        <v>416</v>
      </c>
      <c r="G4" s="2" t="s">
        <v>260</v>
      </c>
      <c r="H4" s="2" t="s">
        <v>643</v>
      </c>
      <c r="I4" s="2" t="s">
        <v>644</v>
      </c>
      <c r="J4" s="2" t="s">
        <v>522</v>
      </c>
      <c r="K4" s="15"/>
    </row>
    <row r="5" spans="1:12" ht="31.5" customHeight="1">
      <c r="A5" s="822"/>
      <c r="B5" s="824"/>
      <c r="C5" s="3" t="s">
        <v>393</v>
      </c>
      <c r="D5" s="3" t="s">
        <v>393</v>
      </c>
      <c r="E5" s="3" t="s">
        <v>393</v>
      </c>
      <c r="F5" s="3" t="s">
        <v>393</v>
      </c>
      <c r="G5" s="3" t="s">
        <v>393</v>
      </c>
      <c r="H5" s="3" t="s">
        <v>396</v>
      </c>
      <c r="I5" s="3" t="s">
        <v>396</v>
      </c>
      <c r="J5" s="3" t="s">
        <v>645</v>
      </c>
      <c r="K5" s="450" t="s">
        <v>793</v>
      </c>
    </row>
    <row r="6" spans="1:12" ht="15" customHeight="1">
      <c r="A6" s="4">
        <v>1</v>
      </c>
      <c r="B6" s="5" t="s">
        <v>11</v>
      </c>
      <c r="C6" s="6">
        <v>70.5</v>
      </c>
      <c r="D6" s="7">
        <v>72.5</v>
      </c>
      <c r="E6" s="7">
        <v>68.5</v>
      </c>
      <c r="F6" s="7">
        <v>75</v>
      </c>
      <c r="G6" s="7">
        <v>73</v>
      </c>
      <c r="H6" s="7">
        <v>49</v>
      </c>
      <c r="I6" s="13">
        <v>50</v>
      </c>
      <c r="J6" s="7">
        <v>47.5</v>
      </c>
      <c r="K6" s="7">
        <v>175</v>
      </c>
      <c r="L6" s="12"/>
    </row>
    <row r="7" spans="1:12" ht="15" customHeight="1">
      <c r="A7" s="4">
        <v>2</v>
      </c>
      <c r="B7" s="8" t="s">
        <v>19</v>
      </c>
      <c r="C7" s="6">
        <v>13.5</v>
      </c>
      <c r="D7" s="7">
        <v>61</v>
      </c>
      <c r="E7" s="7">
        <v>7</v>
      </c>
      <c r="F7" s="7">
        <v>24</v>
      </c>
      <c r="G7" s="7">
        <v>27</v>
      </c>
      <c r="H7" s="7">
        <v>23</v>
      </c>
      <c r="I7" s="7">
        <v>46</v>
      </c>
      <c r="J7" s="7">
        <v>35.5</v>
      </c>
      <c r="K7" s="7">
        <v>132</v>
      </c>
      <c r="L7" s="12"/>
    </row>
    <row r="8" spans="1:12" ht="15" customHeight="1">
      <c r="A8" s="4">
        <v>3</v>
      </c>
      <c r="B8" s="5" t="s">
        <v>26</v>
      </c>
      <c r="C8" s="9">
        <v>43.5</v>
      </c>
      <c r="D8" s="7">
        <v>61.5</v>
      </c>
      <c r="E8" s="7">
        <v>48.5</v>
      </c>
      <c r="F8" s="7">
        <v>53.5</v>
      </c>
      <c r="G8" s="7">
        <v>63.5</v>
      </c>
      <c r="H8" s="7">
        <v>47.5</v>
      </c>
      <c r="I8" s="14">
        <v>42.5</v>
      </c>
      <c r="J8" s="7">
        <v>40.5</v>
      </c>
      <c r="K8" s="7">
        <v>161</v>
      </c>
      <c r="L8" s="12"/>
    </row>
    <row r="9" spans="1:12" ht="15" customHeight="1">
      <c r="A9" s="4">
        <v>4</v>
      </c>
      <c r="B9" s="5" t="s">
        <v>31</v>
      </c>
      <c r="C9" s="9">
        <v>66</v>
      </c>
      <c r="D9" s="7">
        <v>64</v>
      </c>
      <c r="E9" s="7">
        <v>73.5</v>
      </c>
      <c r="F9" s="7">
        <v>68.5</v>
      </c>
      <c r="G9" s="7">
        <v>75.5</v>
      </c>
      <c r="H9" s="7">
        <v>48</v>
      </c>
      <c r="I9" s="7">
        <v>39</v>
      </c>
      <c r="J9" s="7">
        <v>42.5</v>
      </c>
      <c r="K9" s="7">
        <v>189</v>
      </c>
      <c r="L9" s="12"/>
    </row>
    <row r="10" spans="1:12" ht="15" customHeight="1">
      <c r="A10" s="4">
        <v>5</v>
      </c>
      <c r="B10" s="5" t="s">
        <v>39</v>
      </c>
      <c r="C10" s="9">
        <v>49</v>
      </c>
      <c r="D10" s="7">
        <v>72.5</v>
      </c>
      <c r="E10" s="7">
        <v>70</v>
      </c>
      <c r="F10" s="7">
        <v>66.5</v>
      </c>
      <c r="G10" s="7">
        <v>76</v>
      </c>
      <c r="H10" s="7">
        <v>50</v>
      </c>
      <c r="I10" s="7">
        <v>37</v>
      </c>
      <c r="J10" s="7">
        <v>45</v>
      </c>
      <c r="K10" s="7">
        <v>172</v>
      </c>
      <c r="L10" s="12"/>
    </row>
    <row r="11" spans="1:12" ht="15" customHeight="1">
      <c r="A11" s="4">
        <v>6</v>
      </c>
      <c r="B11" s="5" t="s">
        <v>43</v>
      </c>
      <c r="C11" s="9">
        <v>62.5</v>
      </c>
      <c r="D11" s="7">
        <v>73</v>
      </c>
      <c r="E11" s="7">
        <v>72</v>
      </c>
      <c r="F11" s="7">
        <v>79</v>
      </c>
      <c r="G11" s="7">
        <v>68.5</v>
      </c>
      <c r="H11" s="7">
        <v>47.5</v>
      </c>
      <c r="I11" s="7">
        <v>49</v>
      </c>
      <c r="J11" s="7">
        <v>44.5</v>
      </c>
      <c r="K11" s="7">
        <v>197</v>
      </c>
      <c r="L11" s="12"/>
    </row>
    <row r="12" spans="1:12" ht="15" customHeight="1">
      <c r="A12" s="4">
        <v>7</v>
      </c>
      <c r="B12" s="5" t="s">
        <v>50</v>
      </c>
      <c r="C12" s="9">
        <v>33</v>
      </c>
      <c r="D12" s="7">
        <v>46.5</v>
      </c>
      <c r="E12" s="7">
        <v>38.5</v>
      </c>
      <c r="F12" s="7">
        <v>27.5</v>
      </c>
      <c r="G12" s="7">
        <v>40</v>
      </c>
      <c r="H12" s="7">
        <v>39</v>
      </c>
      <c r="I12" s="7">
        <v>22</v>
      </c>
      <c r="J12" s="7">
        <v>29.5</v>
      </c>
      <c r="K12" s="7">
        <v>187</v>
      </c>
      <c r="L12" s="12"/>
    </row>
    <row r="13" spans="1:12" ht="15" customHeight="1">
      <c r="A13" s="4">
        <v>8</v>
      </c>
      <c r="B13" s="8" t="s">
        <v>56</v>
      </c>
      <c r="C13" s="9">
        <v>67.5</v>
      </c>
      <c r="D13" s="7">
        <v>71.5</v>
      </c>
      <c r="E13" s="7">
        <v>50.5</v>
      </c>
      <c r="F13" s="7">
        <v>58.5</v>
      </c>
      <c r="G13" s="7">
        <v>70.5</v>
      </c>
      <c r="H13" s="7">
        <v>48.5</v>
      </c>
      <c r="I13" s="7">
        <v>37.5</v>
      </c>
      <c r="J13" s="7">
        <v>42</v>
      </c>
      <c r="K13" s="7">
        <v>191</v>
      </c>
      <c r="L13" s="12"/>
    </row>
    <row r="14" spans="1:12" ht="15" customHeight="1">
      <c r="A14" s="4">
        <v>9</v>
      </c>
      <c r="B14" s="5" t="s">
        <v>61</v>
      </c>
      <c r="C14" s="9">
        <v>58</v>
      </c>
      <c r="D14" s="7">
        <v>52.5</v>
      </c>
      <c r="E14" s="7">
        <v>70</v>
      </c>
      <c r="F14" s="7">
        <v>62.5</v>
      </c>
      <c r="G14" s="7">
        <v>64.5</v>
      </c>
      <c r="H14" s="7">
        <v>48.5</v>
      </c>
      <c r="I14" s="7">
        <v>44.5</v>
      </c>
      <c r="J14" s="7">
        <v>45</v>
      </c>
      <c r="K14" s="7">
        <v>165</v>
      </c>
      <c r="L14" s="12"/>
    </row>
    <row r="15" spans="1:12" ht="15" customHeight="1">
      <c r="A15" s="4">
        <v>10</v>
      </c>
      <c r="B15" s="5" t="s">
        <v>67</v>
      </c>
      <c r="C15" s="9">
        <v>69.5</v>
      </c>
      <c r="D15" s="7">
        <v>74</v>
      </c>
      <c r="E15" s="7">
        <v>67</v>
      </c>
      <c r="F15" s="7">
        <v>69</v>
      </c>
      <c r="G15" s="7">
        <v>75</v>
      </c>
      <c r="H15" s="7">
        <v>50</v>
      </c>
      <c r="I15" s="7">
        <v>47.5</v>
      </c>
      <c r="J15" s="7">
        <v>46</v>
      </c>
      <c r="K15" s="7">
        <v>190</v>
      </c>
      <c r="L15" s="12"/>
    </row>
    <row r="16" spans="1:12" ht="15" customHeight="1">
      <c r="A16" s="4">
        <v>11</v>
      </c>
      <c r="B16" s="5" t="s">
        <v>73</v>
      </c>
      <c r="C16" s="9">
        <v>67.5</v>
      </c>
      <c r="D16" s="7">
        <v>72.5</v>
      </c>
      <c r="E16" s="7">
        <v>74.5</v>
      </c>
      <c r="F16" s="7">
        <v>75.5</v>
      </c>
      <c r="G16" s="7">
        <v>75</v>
      </c>
      <c r="H16" s="7">
        <v>49</v>
      </c>
      <c r="I16" s="7">
        <v>45</v>
      </c>
      <c r="J16" s="7">
        <v>42</v>
      </c>
      <c r="K16" s="7">
        <v>200</v>
      </c>
      <c r="L16" s="12"/>
    </row>
    <row r="17" spans="1:12" ht="15" customHeight="1">
      <c r="A17" s="4">
        <v>12</v>
      </c>
      <c r="B17" s="8" t="s">
        <v>80</v>
      </c>
      <c r="C17" s="9">
        <v>48</v>
      </c>
      <c r="D17" s="7">
        <v>61</v>
      </c>
      <c r="E17" s="7">
        <v>66</v>
      </c>
      <c r="F17" s="7">
        <v>38.5</v>
      </c>
      <c r="G17" s="7">
        <v>70.5</v>
      </c>
      <c r="H17" s="7">
        <v>43.5</v>
      </c>
      <c r="I17" s="7">
        <v>36.5</v>
      </c>
      <c r="J17" s="7">
        <v>37</v>
      </c>
      <c r="K17" s="7">
        <v>202</v>
      </c>
      <c r="L17" s="12"/>
    </row>
    <row r="18" spans="1:12" ht="15" customHeight="1">
      <c r="A18" s="4">
        <v>13</v>
      </c>
      <c r="B18" s="5" t="s">
        <v>86</v>
      </c>
      <c r="C18" s="9">
        <v>27</v>
      </c>
      <c r="D18" s="7">
        <v>45</v>
      </c>
      <c r="E18" s="7">
        <v>27</v>
      </c>
      <c r="F18" s="7">
        <v>22.5</v>
      </c>
      <c r="G18" s="7">
        <v>37</v>
      </c>
      <c r="H18" s="7">
        <v>37</v>
      </c>
      <c r="I18" s="7">
        <v>29</v>
      </c>
      <c r="J18" s="7">
        <v>39.5</v>
      </c>
      <c r="K18" s="7">
        <v>175</v>
      </c>
      <c r="L18" s="12"/>
    </row>
    <row r="19" spans="1:12" ht="15" customHeight="1">
      <c r="A19" s="4">
        <v>14</v>
      </c>
      <c r="B19" s="5" t="s">
        <v>91</v>
      </c>
      <c r="C19" s="9">
        <v>46.5</v>
      </c>
      <c r="D19" s="7">
        <v>62</v>
      </c>
      <c r="E19" s="7">
        <v>31.5</v>
      </c>
      <c r="F19" s="7">
        <v>25.5</v>
      </c>
      <c r="G19" s="7">
        <v>51.5</v>
      </c>
      <c r="H19" s="7">
        <v>41.5</v>
      </c>
      <c r="I19" s="7">
        <v>20.5</v>
      </c>
      <c r="J19" s="7">
        <v>34.5</v>
      </c>
      <c r="K19" s="7">
        <v>178</v>
      </c>
      <c r="L19" s="12"/>
    </row>
    <row r="20" spans="1:12" ht="15" customHeight="1">
      <c r="A20" s="4">
        <v>15</v>
      </c>
      <c r="B20" s="8" t="s">
        <v>96</v>
      </c>
      <c r="C20" s="9">
        <v>18.5</v>
      </c>
      <c r="D20" s="7">
        <v>32</v>
      </c>
      <c r="E20" s="7">
        <v>5</v>
      </c>
      <c r="F20" s="7">
        <v>15</v>
      </c>
      <c r="G20" s="7">
        <v>31.5</v>
      </c>
      <c r="H20" s="7">
        <v>26</v>
      </c>
      <c r="I20" s="7">
        <v>24</v>
      </c>
      <c r="J20" s="7">
        <v>18</v>
      </c>
      <c r="K20" s="7">
        <v>199</v>
      </c>
      <c r="L20" s="12"/>
    </row>
    <row r="21" spans="1:12" ht="15" customHeight="1">
      <c r="A21" s="4">
        <v>16</v>
      </c>
      <c r="B21" s="5" t="s">
        <v>102</v>
      </c>
      <c r="C21" s="9">
        <v>62</v>
      </c>
      <c r="D21" s="7" t="s">
        <v>272</v>
      </c>
      <c r="E21" s="7" t="s">
        <v>272</v>
      </c>
      <c r="F21" s="7">
        <v>57.5</v>
      </c>
      <c r="G21" s="7">
        <v>67</v>
      </c>
      <c r="H21" s="7">
        <v>47.5</v>
      </c>
      <c r="I21" s="7">
        <v>48</v>
      </c>
      <c r="J21" s="7">
        <v>43.5</v>
      </c>
      <c r="K21" s="7">
        <v>168</v>
      </c>
      <c r="L21" s="12"/>
    </row>
    <row r="22" spans="1:12" ht="15" customHeight="1">
      <c r="A22" s="4">
        <v>17</v>
      </c>
      <c r="B22" s="5" t="s">
        <v>107</v>
      </c>
      <c r="C22" s="9">
        <v>52</v>
      </c>
      <c r="D22" s="7">
        <v>57</v>
      </c>
      <c r="E22" s="7">
        <v>41.5</v>
      </c>
      <c r="F22" s="7">
        <v>45.5</v>
      </c>
      <c r="G22" s="7">
        <v>51.5</v>
      </c>
      <c r="H22" s="7">
        <v>37.5</v>
      </c>
      <c r="I22" s="7" t="s">
        <v>272</v>
      </c>
      <c r="J22" s="7" t="s">
        <v>272</v>
      </c>
      <c r="K22" s="7">
        <v>164</v>
      </c>
      <c r="L22" s="12"/>
    </row>
    <row r="23" spans="1:12" ht="15" customHeight="1">
      <c r="A23" s="4">
        <v>18</v>
      </c>
      <c r="B23" s="5" t="s">
        <v>113</v>
      </c>
      <c r="C23" s="9">
        <v>39.5</v>
      </c>
      <c r="D23" s="7">
        <v>54.5</v>
      </c>
      <c r="E23" s="7">
        <v>27.5</v>
      </c>
      <c r="F23" s="7">
        <v>34.5</v>
      </c>
      <c r="G23" s="7">
        <v>44</v>
      </c>
      <c r="H23" s="7">
        <v>30.5</v>
      </c>
      <c r="I23" s="7">
        <v>38</v>
      </c>
      <c r="J23" s="7">
        <v>31</v>
      </c>
      <c r="K23" s="7">
        <v>157</v>
      </c>
      <c r="L23" s="12"/>
    </row>
    <row r="24" spans="1:12" ht="15" customHeight="1">
      <c r="A24" s="4">
        <v>19</v>
      </c>
      <c r="B24" s="8" t="s">
        <v>119</v>
      </c>
      <c r="C24" s="9">
        <v>13.5</v>
      </c>
      <c r="D24" s="7">
        <v>46.5</v>
      </c>
      <c r="E24" s="7">
        <v>12.5</v>
      </c>
      <c r="F24" s="7">
        <v>17.5</v>
      </c>
      <c r="G24" s="7">
        <v>28.5</v>
      </c>
      <c r="H24" s="7">
        <v>28</v>
      </c>
      <c r="I24" s="7">
        <v>21</v>
      </c>
      <c r="J24" s="7">
        <v>16</v>
      </c>
      <c r="K24" s="7">
        <v>198</v>
      </c>
      <c r="L24" s="12"/>
    </row>
    <row r="25" spans="1:12" ht="15" customHeight="1">
      <c r="A25" s="4">
        <v>20</v>
      </c>
      <c r="B25" s="5" t="s">
        <v>125</v>
      </c>
      <c r="C25" s="9">
        <v>72</v>
      </c>
      <c r="D25" s="7">
        <v>77</v>
      </c>
      <c r="E25" s="7">
        <v>71</v>
      </c>
      <c r="F25" s="7">
        <v>77</v>
      </c>
      <c r="G25" s="7">
        <v>78.5</v>
      </c>
      <c r="H25" s="7">
        <v>46.5</v>
      </c>
      <c r="I25" s="7">
        <v>50</v>
      </c>
      <c r="J25" s="7">
        <v>49</v>
      </c>
      <c r="K25" s="7">
        <v>192</v>
      </c>
      <c r="L25" s="12"/>
    </row>
    <row r="26" spans="1:12" ht="15" customHeight="1">
      <c r="A26" s="4">
        <v>21</v>
      </c>
      <c r="B26" s="5" t="s">
        <v>131</v>
      </c>
      <c r="C26" s="9">
        <v>29.5</v>
      </c>
      <c r="D26" s="7">
        <v>62.5</v>
      </c>
      <c r="E26" s="7">
        <v>37</v>
      </c>
      <c r="F26" s="7">
        <v>27</v>
      </c>
      <c r="G26" s="7">
        <v>32.5</v>
      </c>
      <c r="H26" s="7">
        <v>39.5</v>
      </c>
      <c r="I26" s="7">
        <v>25.5</v>
      </c>
      <c r="J26" s="7">
        <v>27</v>
      </c>
      <c r="K26" s="7">
        <v>183</v>
      </c>
      <c r="L26" s="12"/>
    </row>
    <row r="27" spans="1:12" ht="15" customHeight="1">
      <c r="A27" s="4">
        <v>22</v>
      </c>
      <c r="B27" s="5" t="s">
        <v>136</v>
      </c>
      <c r="C27" s="9">
        <v>58.5</v>
      </c>
      <c r="D27" s="7">
        <v>65.5</v>
      </c>
      <c r="E27" s="7">
        <v>50</v>
      </c>
      <c r="F27" s="7">
        <v>58.5</v>
      </c>
      <c r="G27" s="7">
        <v>69.5</v>
      </c>
      <c r="H27" s="7">
        <v>47</v>
      </c>
      <c r="I27" s="7">
        <v>38</v>
      </c>
      <c r="J27" s="7">
        <v>43</v>
      </c>
      <c r="K27" s="7">
        <v>193</v>
      </c>
      <c r="L27" s="12"/>
    </row>
    <row r="28" spans="1:12" ht="15" customHeight="1">
      <c r="A28" s="4">
        <v>23</v>
      </c>
      <c r="B28" s="5" t="s">
        <v>143</v>
      </c>
      <c r="C28" s="9">
        <v>36.5</v>
      </c>
      <c r="D28" s="7">
        <v>35</v>
      </c>
      <c r="E28" s="7">
        <v>36.5</v>
      </c>
      <c r="F28" s="7">
        <v>32</v>
      </c>
      <c r="G28" s="7">
        <v>51.5</v>
      </c>
      <c r="H28" s="7">
        <v>24.5</v>
      </c>
      <c r="I28" s="7">
        <v>33.5</v>
      </c>
      <c r="J28" s="7">
        <v>25</v>
      </c>
      <c r="K28" s="7">
        <v>182</v>
      </c>
      <c r="L28" s="12"/>
    </row>
    <row r="29" spans="1:12" ht="15" customHeight="1">
      <c r="A29" s="4">
        <v>24</v>
      </c>
      <c r="B29" s="5" t="s">
        <v>149</v>
      </c>
      <c r="C29" s="9">
        <v>12</v>
      </c>
      <c r="D29" s="7">
        <v>46</v>
      </c>
      <c r="E29" s="7">
        <v>8</v>
      </c>
      <c r="F29" s="7">
        <v>24</v>
      </c>
      <c r="G29" s="7">
        <v>39.5</v>
      </c>
      <c r="H29" s="7">
        <v>17</v>
      </c>
      <c r="I29" s="7">
        <v>40</v>
      </c>
      <c r="J29" s="7">
        <v>44.5</v>
      </c>
      <c r="K29" s="7">
        <v>140</v>
      </c>
      <c r="L29" s="12"/>
    </row>
    <row r="30" spans="1:12" ht="15" customHeight="1">
      <c r="A30" s="4">
        <v>25</v>
      </c>
      <c r="B30" s="5" t="s">
        <v>153</v>
      </c>
      <c r="C30" s="9">
        <v>30.5</v>
      </c>
      <c r="D30" s="7">
        <v>32.5</v>
      </c>
      <c r="E30" s="7">
        <v>26</v>
      </c>
      <c r="F30" s="7">
        <v>30.5</v>
      </c>
      <c r="G30" s="7">
        <v>44</v>
      </c>
      <c r="H30" s="7">
        <v>43</v>
      </c>
      <c r="I30" s="7">
        <v>33</v>
      </c>
      <c r="J30" s="7">
        <v>35.5</v>
      </c>
      <c r="K30" s="7">
        <v>192</v>
      </c>
      <c r="L30" s="12"/>
    </row>
    <row r="31" spans="1:12" ht="15" customHeight="1">
      <c r="A31" s="4">
        <v>26</v>
      </c>
      <c r="B31" s="5" t="s">
        <v>159</v>
      </c>
      <c r="C31" s="9">
        <v>27.5</v>
      </c>
      <c r="D31" s="7">
        <v>28</v>
      </c>
      <c r="E31" s="7">
        <v>25</v>
      </c>
      <c r="F31" s="7">
        <v>17.5</v>
      </c>
      <c r="G31" s="7">
        <v>25.5</v>
      </c>
      <c r="H31" s="7">
        <v>13.5</v>
      </c>
      <c r="I31" s="7">
        <v>14</v>
      </c>
      <c r="J31" s="7">
        <v>19.5</v>
      </c>
      <c r="K31" s="7">
        <v>194</v>
      </c>
      <c r="L31" s="12"/>
    </row>
    <row r="32" spans="1:12" ht="15" customHeight="1">
      <c r="A32" s="4">
        <v>27</v>
      </c>
      <c r="B32" s="5" t="s">
        <v>163</v>
      </c>
      <c r="C32" s="9">
        <v>35.5</v>
      </c>
      <c r="D32" s="7">
        <v>48.5</v>
      </c>
      <c r="E32" s="7">
        <v>22.5</v>
      </c>
      <c r="F32" s="7">
        <v>33</v>
      </c>
      <c r="G32" s="7">
        <v>51</v>
      </c>
      <c r="H32" s="7">
        <v>24</v>
      </c>
      <c r="I32" s="7">
        <v>34.5</v>
      </c>
      <c r="J32" s="7">
        <v>33</v>
      </c>
      <c r="K32" s="7">
        <v>186</v>
      </c>
      <c r="L32" s="12"/>
    </row>
    <row r="33" spans="1:12" ht="15" customHeight="1">
      <c r="A33" s="4">
        <v>28</v>
      </c>
      <c r="B33" s="5" t="s">
        <v>169</v>
      </c>
      <c r="C33" s="9">
        <v>49.5</v>
      </c>
      <c r="D33" s="7">
        <v>45</v>
      </c>
      <c r="E33" s="7">
        <v>27.5</v>
      </c>
      <c r="F33" s="7">
        <v>33</v>
      </c>
      <c r="G33" s="7">
        <v>55.5</v>
      </c>
      <c r="H33" s="7">
        <v>38.5</v>
      </c>
      <c r="I33" s="7">
        <v>38.5</v>
      </c>
      <c r="J33" s="7">
        <v>38.5</v>
      </c>
      <c r="K33" s="7">
        <v>158</v>
      </c>
      <c r="L33" s="12"/>
    </row>
    <row r="34" spans="1:12" ht="15" customHeight="1">
      <c r="A34" s="4">
        <v>29</v>
      </c>
      <c r="B34" s="5" t="s">
        <v>174</v>
      </c>
      <c r="C34" s="9">
        <v>51.5</v>
      </c>
      <c r="D34" s="7">
        <v>60</v>
      </c>
      <c r="E34" s="7">
        <v>43.5</v>
      </c>
      <c r="F34" s="7">
        <v>55.5</v>
      </c>
      <c r="G34" s="7">
        <v>59</v>
      </c>
      <c r="H34" s="7">
        <v>43.5</v>
      </c>
      <c r="I34" s="7">
        <v>39</v>
      </c>
      <c r="J34" s="7">
        <v>42.5</v>
      </c>
      <c r="K34" s="7">
        <v>182</v>
      </c>
      <c r="L34" s="12"/>
    </row>
    <row r="35" spans="1:12" ht="15" customHeight="1">
      <c r="A35" s="4">
        <v>30</v>
      </c>
      <c r="B35" s="8" t="s">
        <v>404</v>
      </c>
      <c r="C35" s="9">
        <v>44</v>
      </c>
      <c r="D35" s="7">
        <v>50</v>
      </c>
      <c r="E35" s="7">
        <v>19</v>
      </c>
      <c r="F35" s="7">
        <v>35.5</v>
      </c>
      <c r="G35" s="7">
        <v>46.5</v>
      </c>
      <c r="H35" s="7">
        <v>39.5</v>
      </c>
      <c r="I35" s="7">
        <v>23.5</v>
      </c>
      <c r="J35" s="7">
        <v>33</v>
      </c>
      <c r="K35" s="7">
        <v>174</v>
      </c>
      <c r="L35" s="12"/>
    </row>
    <row r="36" spans="1:12" ht="15" customHeight="1">
      <c r="A36" s="4">
        <v>31</v>
      </c>
      <c r="B36" s="5" t="s">
        <v>184</v>
      </c>
      <c r="C36" s="9">
        <v>75</v>
      </c>
      <c r="D36" s="7">
        <v>75</v>
      </c>
      <c r="E36" s="7">
        <v>78</v>
      </c>
      <c r="F36" s="7">
        <v>77</v>
      </c>
      <c r="G36" s="7">
        <v>79</v>
      </c>
      <c r="H36" s="7">
        <v>49</v>
      </c>
      <c r="I36" s="7">
        <v>50</v>
      </c>
      <c r="J36" s="7">
        <v>48</v>
      </c>
      <c r="K36" s="7">
        <v>177</v>
      </c>
      <c r="L36" s="12"/>
    </row>
    <row r="37" spans="1:12" ht="15" customHeight="1">
      <c r="A37" s="4">
        <v>32</v>
      </c>
      <c r="B37" s="5" t="s">
        <v>189</v>
      </c>
      <c r="C37" s="9" t="s">
        <v>272</v>
      </c>
      <c r="D37" s="7">
        <v>77.5</v>
      </c>
      <c r="E37" s="7">
        <v>69</v>
      </c>
      <c r="F37" s="7">
        <v>75.5</v>
      </c>
      <c r="G37" s="7">
        <v>79</v>
      </c>
      <c r="H37" s="7">
        <v>50</v>
      </c>
      <c r="I37" s="7">
        <v>50</v>
      </c>
      <c r="J37" s="7">
        <v>49</v>
      </c>
      <c r="K37" s="7">
        <v>190</v>
      </c>
      <c r="L37" s="12"/>
    </row>
    <row r="38" spans="1:12" ht="15" customHeight="1">
      <c r="A38" s="4">
        <v>33</v>
      </c>
      <c r="B38" s="5" t="s">
        <v>194</v>
      </c>
      <c r="C38" s="9">
        <v>35.5</v>
      </c>
      <c r="D38" s="7">
        <v>45</v>
      </c>
      <c r="E38" s="7">
        <v>19</v>
      </c>
      <c r="F38" s="7">
        <v>25</v>
      </c>
      <c r="G38" s="7">
        <v>46</v>
      </c>
      <c r="H38" s="7">
        <v>28</v>
      </c>
      <c r="I38" s="7">
        <v>30</v>
      </c>
      <c r="J38" s="7">
        <v>29</v>
      </c>
      <c r="K38" s="7">
        <v>200</v>
      </c>
      <c r="L38" s="12"/>
    </row>
    <row r="39" spans="1:12" ht="15" customHeight="1">
      <c r="A39" s="4">
        <v>34</v>
      </c>
      <c r="B39" s="8" t="s">
        <v>199</v>
      </c>
      <c r="C39" s="9">
        <v>43</v>
      </c>
      <c r="D39" s="7">
        <v>52</v>
      </c>
      <c r="E39" s="7">
        <v>34.5</v>
      </c>
      <c r="F39" s="7">
        <v>36</v>
      </c>
      <c r="G39" s="7">
        <v>48.5</v>
      </c>
      <c r="H39" s="7">
        <v>38.5</v>
      </c>
      <c r="I39" s="7">
        <v>19</v>
      </c>
      <c r="J39" s="7">
        <v>26</v>
      </c>
      <c r="K39" s="7">
        <v>197</v>
      </c>
      <c r="L39" s="12"/>
    </row>
    <row r="40" spans="1:12" ht="15" customHeight="1">
      <c r="A40" s="4">
        <v>35</v>
      </c>
      <c r="B40" s="5" t="s">
        <v>203</v>
      </c>
      <c r="C40" s="9">
        <v>72.5</v>
      </c>
      <c r="D40" s="7">
        <v>74.5</v>
      </c>
      <c r="E40" s="7">
        <v>70.5</v>
      </c>
      <c r="F40" s="7">
        <v>77</v>
      </c>
      <c r="G40" s="7">
        <v>77.5</v>
      </c>
      <c r="H40" s="7">
        <v>48</v>
      </c>
      <c r="I40" s="7">
        <v>46</v>
      </c>
      <c r="J40" s="7">
        <v>45.5</v>
      </c>
      <c r="K40" s="7">
        <v>202</v>
      </c>
      <c r="L40" s="12"/>
    </row>
    <row r="41" spans="1:12" ht="15" customHeight="1">
      <c r="A41" s="4">
        <v>36</v>
      </c>
      <c r="B41" s="5" t="s">
        <v>209</v>
      </c>
      <c r="C41" s="9">
        <v>70.5</v>
      </c>
      <c r="D41" s="7">
        <v>78.5</v>
      </c>
      <c r="E41" s="7">
        <v>75</v>
      </c>
      <c r="F41" s="7">
        <v>80</v>
      </c>
      <c r="G41" s="7">
        <v>77.5</v>
      </c>
      <c r="H41" s="7">
        <v>50</v>
      </c>
      <c r="I41" s="7">
        <v>50</v>
      </c>
      <c r="J41" s="7">
        <v>44</v>
      </c>
      <c r="K41" s="7">
        <v>197</v>
      </c>
      <c r="L41" s="12"/>
    </row>
    <row r="42" spans="1:12" ht="15" customHeight="1">
      <c r="A42" s="4">
        <v>37</v>
      </c>
      <c r="B42" s="5" t="s">
        <v>214</v>
      </c>
      <c r="C42" s="9">
        <v>63.5</v>
      </c>
      <c r="D42" s="7">
        <v>66.5</v>
      </c>
      <c r="E42" s="7">
        <v>58</v>
      </c>
      <c r="F42" s="7">
        <v>54</v>
      </c>
      <c r="G42" s="7">
        <v>75</v>
      </c>
      <c r="H42" s="7">
        <v>47</v>
      </c>
      <c r="I42" s="7">
        <v>43</v>
      </c>
      <c r="J42" s="7">
        <v>45</v>
      </c>
      <c r="K42" s="7">
        <v>198</v>
      </c>
      <c r="L42" s="12"/>
    </row>
    <row r="43" spans="1:12" ht="15" customHeight="1">
      <c r="A43" s="10"/>
      <c r="B43" s="11"/>
      <c r="C43" s="12"/>
      <c r="D43" s="12"/>
      <c r="E43" s="12"/>
      <c r="F43" s="12"/>
      <c r="G43" s="12"/>
      <c r="H43" s="12"/>
      <c r="I43" s="12"/>
      <c r="J43" s="12"/>
      <c r="K43" s="452"/>
      <c r="L43" s="12"/>
    </row>
    <row r="44" spans="1:12" ht="15" customHeight="1">
      <c r="C44" s="12"/>
      <c r="D44" s="12"/>
      <c r="E44" s="12"/>
      <c r="F44" s="12"/>
      <c r="G44" s="12"/>
      <c r="H44" s="12"/>
      <c r="I44" s="12"/>
      <c r="J44" s="12"/>
      <c r="K44" s="452"/>
      <c r="L44" s="12"/>
    </row>
    <row r="45" spans="1:12">
      <c r="C45" s="12"/>
      <c r="D45" s="12"/>
      <c r="E45" s="12"/>
      <c r="F45" s="12"/>
      <c r="G45" s="12"/>
      <c r="H45" s="12"/>
      <c r="I45" s="12"/>
      <c r="J45" s="12"/>
      <c r="K45" s="452"/>
      <c r="L45" s="12"/>
    </row>
  </sheetData>
  <mergeCells count="5">
    <mergeCell ref="A1:J1"/>
    <mergeCell ref="A2:J2"/>
    <mergeCell ref="A3:J3"/>
    <mergeCell ref="A4:A5"/>
    <mergeCell ref="B4:B5"/>
  </mergeCells>
  <pageMargins left="0.4" right="0.13" top="0.12" bottom="0.16" header="0.08" footer="0.16"/>
  <pageSetup paperSize="9"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tabSelected="1" workbookViewId="0">
      <selection activeCell="R1" sqref="R1:AB1048576"/>
    </sheetView>
  </sheetViews>
  <sheetFormatPr defaultRowHeight="15.75"/>
  <cols>
    <col min="1" max="1" width="7.28515625" style="466" customWidth="1"/>
    <col min="2" max="2" width="21" style="467" customWidth="1"/>
    <col min="3" max="3" width="8.85546875" style="466" customWidth="1"/>
    <col min="4" max="4" width="14.5703125" customWidth="1"/>
    <col min="5" max="5" width="13.5703125" customWidth="1"/>
    <col min="6" max="6" width="9.140625" style="31"/>
    <col min="7" max="7" width="15.28515625" style="31" customWidth="1"/>
    <col min="8" max="8" width="9.140625" customWidth="1"/>
    <col min="11" max="11" width="9.140625" style="175"/>
  </cols>
  <sheetData>
    <row r="1" spans="1:17" s="468" customFormat="1" ht="18" customHeight="1">
      <c r="A1" s="456" t="s">
        <v>795</v>
      </c>
      <c r="B1" s="828" t="s">
        <v>796</v>
      </c>
      <c r="C1" s="829"/>
      <c r="D1" s="829"/>
      <c r="E1" s="829"/>
      <c r="F1" s="829"/>
      <c r="G1" s="829"/>
      <c r="H1" s="829"/>
      <c r="I1" s="829"/>
      <c r="J1" s="829"/>
      <c r="K1" s="829"/>
      <c r="L1" s="829"/>
      <c r="M1"/>
      <c r="N1"/>
      <c r="O1"/>
      <c r="P1"/>
      <c r="Q1"/>
    </row>
    <row r="2" spans="1:17" s="469" customFormat="1" ht="18" customHeight="1">
      <c r="A2" s="830" t="s">
        <v>797</v>
      </c>
      <c r="B2" s="830"/>
      <c r="C2" s="830"/>
      <c r="D2" s="470"/>
      <c r="E2" s="470"/>
      <c r="F2" s="31"/>
      <c r="G2" s="31"/>
      <c r="H2"/>
      <c r="I2"/>
      <c r="J2"/>
      <c r="K2" s="175"/>
      <c r="L2"/>
      <c r="M2"/>
      <c r="N2"/>
      <c r="O2"/>
      <c r="P2"/>
      <c r="Q2"/>
    </row>
    <row r="3" spans="1:17" ht="31.5">
      <c r="A3" s="834" t="s">
        <v>799</v>
      </c>
      <c r="B3" s="458" t="s">
        <v>800</v>
      </c>
      <c r="C3" s="459" t="s">
        <v>801</v>
      </c>
      <c r="D3" s="450" t="s">
        <v>793</v>
      </c>
      <c r="E3" s="471">
        <f>COUNT(A5:A41)</f>
        <v>37</v>
      </c>
      <c r="F3" s="457">
        <f>COUNTIF(C5:C41,"=M")</f>
        <v>21</v>
      </c>
      <c r="G3" s="485" t="s">
        <v>798</v>
      </c>
      <c r="H3" s="457">
        <f>COUNTIF(C5:C41,"=F")</f>
        <v>16</v>
      </c>
      <c r="I3" s="485"/>
      <c r="J3" s="469"/>
      <c r="K3" s="454"/>
      <c r="L3" s="453"/>
    </row>
    <row r="4" spans="1:17">
      <c r="A4" s="834"/>
      <c r="B4" s="460"/>
      <c r="C4" s="461"/>
      <c r="E4" s="472"/>
      <c r="F4" s="831" t="s">
        <v>804</v>
      </c>
      <c r="G4" s="832"/>
      <c r="H4" s="832"/>
      <c r="I4" s="832"/>
      <c r="J4" s="832"/>
      <c r="K4" s="833"/>
      <c r="L4" s="473"/>
      <c r="M4" s="473"/>
      <c r="N4" s="473"/>
      <c r="O4" s="473"/>
      <c r="P4" s="473"/>
      <c r="Q4" s="473"/>
    </row>
    <row r="5" spans="1:17">
      <c r="A5" s="462">
        <v>1</v>
      </c>
      <c r="B5" s="463" t="s">
        <v>11</v>
      </c>
      <c r="C5" s="462" t="s">
        <v>802</v>
      </c>
      <c r="D5" s="7">
        <v>175</v>
      </c>
      <c r="E5" s="474"/>
      <c r="F5" s="473"/>
      <c r="G5" s="473"/>
      <c r="H5" s="28"/>
      <c r="I5" s="28"/>
      <c r="J5" s="28"/>
      <c r="K5" s="104"/>
      <c r="L5" s="473"/>
      <c r="M5" s="473"/>
      <c r="N5" s="473"/>
      <c r="O5" s="473"/>
      <c r="P5" s="473"/>
      <c r="Q5" s="473"/>
    </row>
    <row r="6" spans="1:17">
      <c r="A6" s="464">
        <v>2</v>
      </c>
      <c r="B6" s="465" t="s">
        <v>402</v>
      </c>
      <c r="C6" s="464" t="s">
        <v>803</v>
      </c>
      <c r="D6" s="7">
        <v>132</v>
      </c>
      <c r="E6" s="175">
        <f>SUM(D6:D8,D13:D15,D17,D19:D20,D22:D25,D29:D30,D32,D34:D36,D38,D40)</f>
        <v>3788</v>
      </c>
      <c r="F6" s="478" t="s">
        <v>805</v>
      </c>
      <c r="G6" s="479"/>
      <c r="H6" s="479"/>
      <c r="I6" s="480"/>
      <c r="J6" s="27"/>
      <c r="K6" s="455">
        <f>203*37</f>
        <v>7511</v>
      </c>
    </row>
    <row r="7" spans="1:17">
      <c r="A7" s="462">
        <v>3</v>
      </c>
      <c r="B7" s="463" t="s">
        <v>26</v>
      </c>
      <c r="C7" s="464" t="s">
        <v>803</v>
      </c>
      <c r="D7" s="7">
        <v>161</v>
      </c>
      <c r="E7" s="476">
        <f>SUM(D5,D9:D12,D16,D18,D21,D26:D28,D31,D33,D37,D39,D41)</f>
        <v>2949</v>
      </c>
      <c r="F7" s="478" t="s">
        <v>806</v>
      </c>
      <c r="G7" s="479"/>
      <c r="H7" s="479"/>
      <c r="I7" s="480"/>
      <c r="J7" s="27"/>
      <c r="K7" s="455">
        <v>21</v>
      </c>
    </row>
    <row r="8" spans="1:17">
      <c r="A8" s="464">
        <v>4</v>
      </c>
      <c r="B8" s="463" t="s">
        <v>31</v>
      </c>
      <c r="C8" s="464" t="s">
        <v>803</v>
      </c>
      <c r="D8" s="7">
        <v>189</v>
      </c>
      <c r="E8" s="477"/>
      <c r="F8" s="825" t="s">
        <v>807</v>
      </c>
      <c r="G8" s="826"/>
      <c r="H8" s="826"/>
      <c r="I8" s="827"/>
      <c r="J8" s="27"/>
      <c r="K8" s="835">
        <f>203*21</f>
        <v>4263</v>
      </c>
    </row>
    <row r="9" spans="1:17">
      <c r="A9" s="462">
        <v>5</v>
      </c>
      <c r="B9" s="463" t="s">
        <v>39</v>
      </c>
      <c r="C9" s="464" t="s">
        <v>802</v>
      </c>
      <c r="D9" s="7">
        <v>172</v>
      </c>
      <c r="E9" s="477"/>
      <c r="F9" s="478" t="s">
        <v>808</v>
      </c>
      <c r="G9" s="479"/>
      <c r="H9" s="479"/>
      <c r="I9" s="480"/>
      <c r="J9" s="27"/>
      <c r="K9" s="455">
        <v>16</v>
      </c>
    </row>
    <row r="10" spans="1:17">
      <c r="A10" s="464">
        <v>6</v>
      </c>
      <c r="B10" s="463" t="s">
        <v>43</v>
      </c>
      <c r="C10" s="464" t="s">
        <v>802</v>
      </c>
      <c r="D10" s="7">
        <v>197</v>
      </c>
      <c r="E10" s="476"/>
      <c r="F10" s="825" t="s">
        <v>809</v>
      </c>
      <c r="G10" s="826"/>
      <c r="H10" s="826"/>
      <c r="I10" s="827"/>
      <c r="J10" s="27"/>
      <c r="K10" s="835">
        <f>203*16</f>
        <v>3248</v>
      </c>
    </row>
    <row r="11" spans="1:17">
      <c r="A11" s="462">
        <v>7</v>
      </c>
      <c r="B11" s="463" t="s">
        <v>50</v>
      </c>
      <c r="C11" s="464" t="s">
        <v>802</v>
      </c>
      <c r="D11" s="7">
        <v>187</v>
      </c>
      <c r="E11" s="475"/>
      <c r="G11" s="481" t="s">
        <v>810</v>
      </c>
      <c r="H11" s="475"/>
      <c r="I11" s="27"/>
      <c r="K11" s="836">
        <f>3788/4263*100</f>
        <v>88.857612010321375</v>
      </c>
    </row>
    <row r="12" spans="1:17">
      <c r="A12" s="464">
        <v>8</v>
      </c>
      <c r="B12" s="465" t="s">
        <v>56</v>
      </c>
      <c r="C12" s="464" t="s">
        <v>802</v>
      </c>
      <c r="D12" s="7">
        <v>191</v>
      </c>
      <c r="E12" s="475"/>
      <c r="F12" s="481" t="s">
        <v>811</v>
      </c>
      <c r="G12" s="475"/>
      <c r="H12" s="27"/>
      <c r="I12" s="27"/>
      <c r="K12" s="212">
        <f>2949/3248*100</f>
        <v>90.794334975369466</v>
      </c>
    </row>
    <row r="13" spans="1:17">
      <c r="A13" s="462">
        <v>9</v>
      </c>
      <c r="B13" s="463" t="s">
        <v>61</v>
      </c>
      <c r="C13" s="464" t="s">
        <v>803</v>
      </c>
      <c r="D13" s="7">
        <v>165</v>
      </c>
      <c r="E13" s="475"/>
      <c r="F13" s="481"/>
      <c r="G13" s="475"/>
      <c r="H13" s="27"/>
      <c r="I13" s="27"/>
      <c r="J13" s="27"/>
      <c r="K13" s="455"/>
    </row>
    <row r="14" spans="1:17">
      <c r="A14" s="464">
        <v>10</v>
      </c>
      <c r="B14" s="463" t="s">
        <v>67</v>
      </c>
      <c r="C14" s="464" t="s">
        <v>803</v>
      </c>
      <c r="D14" s="7">
        <v>190</v>
      </c>
      <c r="E14" s="475"/>
      <c r="F14" s="481"/>
      <c r="G14" s="475"/>
      <c r="H14" s="27"/>
      <c r="I14" s="27"/>
      <c r="J14" s="27"/>
      <c r="K14" s="455"/>
    </row>
    <row r="15" spans="1:17">
      <c r="A15" s="462">
        <v>11</v>
      </c>
      <c r="B15" s="463" t="s">
        <v>73</v>
      </c>
      <c r="C15" s="464" t="s">
        <v>803</v>
      </c>
      <c r="D15" s="7">
        <v>200</v>
      </c>
      <c r="E15" s="475"/>
      <c r="F15" s="481"/>
      <c r="G15" s="475"/>
      <c r="H15" s="27"/>
      <c r="I15" s="27"/>
      <c r="J15" s="27"/>
      <c r="K15" s="455"/>
    </row>
    <row r="16" spans="1:17">
      <c r="A16" s="464">
        <v>12</v>
      </c>
      <c r="B16" s="465" t="s">
        <v>80</v>
      </c>
      <c r="C16" s="464" t="s">
        <v>802</v>
      </c>
      <c r="D16" s="7">
        <v>202</v>
      </c>
      <c r="E16" s="475"/>
      <c r="F16" s="481"/>
      <c r="G16" s="475"/>
      <c r="H16" s="27"/>
      <c r="I16" s="27"/>
      <c r="J16" s="27"/>
      <c r="K16" s="455"/>
    </row>
    <row r="17" spans="1:11">
      <c r="A17" s="462">
        <v>13</v>
      </c>
      <c r="B17" s="463" t="s">
        <v>86</v>
      </c>
      <c r="C17" s="464" t="s">
        <v>803</v>
      </c>
      <c r="D17" s="7">
        <v>175</v>
      </c>
      <c r="E17" s="475"/>
      <c r="F17" s="481"/>
      <c r="G17" s="475"/>
      <c r="H17" s="27"/>
      <c r="I17" s="27"/>
      <c r="J17" s="27"/>
      <c r="K17" s="455"/>
    </row>
    <row r="18" spans="1:11">
      <c r="A18" s="464">
        <v>14</v>
      </c>
      <c r="B18" s="463" t="s">
        <v>91</v>
      </c>
      <c r="C18" s="464" t="s">
        <v>802</v>
      </c>
      <c r="D18" s="7">
        <v>178</v>
      </c>
      <c r="E18" s="475"/>
      <c r="F18" s="481"/>
      <c r="G18" s="475"/>
      <c r="H18" s="27"/>
      <c r="I18" s="27"/>
      <c r="J18" s="27"/>
      <c r="K18" s="455"/>
    </row>
    <row r="19" spans="1:11">
      <c r="A19" s="462">
        <v>15</v>
      </c>
      <c r="B19" s="465" t="s">
        <v>96</v>
      </c>
      <c r="C19" s="464" t="s">
        <v>803</v>
      </c>
      <c r="D19" s="7">
        <v>199</v>
      </c>
      <c r="E19" s="475"/>
      <c r="F19" s="481"/>
      <c r="G19" s="475"/>
      <c r="H19" s="27"/>
      <c r="I19" s="27"/>
      <c r="J19" s="27"/>
      <c r="K19" s="455"/>
    </row>
    <row r="20" spans="1:11">
      <c r="A20" s="464">
        <v>16</v>
      </c>
      <c r="B20" s="463" t="s">
        <v>102</v>
      </c>
      <c r="C20" s="464" t="s">
        <v>803</v>
      </c>
      <c r="D20" s="7">
        <v>168</v>
      </c>
      <c r="E20" s="475"/>
      <c r="F20" s="481"/>
      <c r="G20" s="475"/>
      <c r="H20" s="27"/>
      <c r="I20" s="27"/>
      <c r="J20" s="27"/>
      <c r="K20" s="455"/>
    </row>
    <row r="21" spans="1:11">
      <c r="A21" s="462">
        <v>17</v>
      </c>
      <c r="B21" s="463" t="s">
        <v>107</v>
      </c>
      <c r="C21" s="464" t="s">
        <v>802</v>
      </c>
      <c r="D21" s="7">
        <v>164</v>
      </c>
      <c r="E21" s="475"/>
      <c r="F21" s="481"/>
      <c r="G21" s="475"/>
      <c r="H21" s="27"/>
      <c r="I21" s="27"/>
      <c r="J21" s="27"/>
      <c r="K21" s="455"/>
    </row>
    <row r="22" spans="1:11">
      <c r="A22" s="464">
        <v>18</v>
      </c>
      <c r="B22" s="463" t="s">
        <v>113</v>
      </c>
      <c r="C22" s="464" t="s">
        <v>803</v>
      </c>
      <c r="D22" s="7">
        <v>157</v>
      </c>
      <c r="E22" s="475"/>
      <c r="F22" s="481"/>
      <c r="G22" s="475"/>
      <c r="H22" s="27"/>
      <c r="I22" s="27"/>
      <c r="J22" s="27"/>
      <c r="K22" s="455"/>
    </row>
    <row r="23" spans="1:11">
      <c r="A23" s="462">
        <v>19</v>
      </c>
      <c r="B23" s="465" t="s">
        <v>119</v>
      </c>
      <c r="C23" s="464" t="s">
        <v>803</v>
      </c>
      <c r="D23" s="7">
        <v>198</v>
      </c>
      <c r="E23" s="475"/>
      <c r="F23" s="481"/>
      <c r="G23" s="475"/>
      <c r="H23" s="27"/>
      <c r="I23" s="27"/>
      <c r="J23" s="27"/>
      <c r="K23" s="455"/>
    </row>
    <row r="24" spans="1:11">
      <c r="A24" s="464">
        <v>20</v>
      </c>
      <c r="B24" s="463" t="s">
        <v>125</v>
      </c>
      <c r="C24" s="464" t="s">
        <v>803</v>
      </c>
      <c r="D24" s="7">
        <v>192</v>
      </c>
      <c r="E24" s="475"/>
      <c r="F24" s="481"/>
      <c r="G24" s="475"/>
      <c r="H24" s="27"/>
      <c r="I24" s="27"/>
      <c r="J24" s="27"/>
      <c r="K24" s="455"/>
    </row>
    <row r="25" spans="1:11">
      <c r="A25" s="462">
        <v>21</v>
      </c>
      <c r="B25" s="463" t="s">
        <v>131</v>
      </c>
      <c r="C25" s="464" t="s">
        <v>803</v>
      </c>
      <c r="D25" s="7">
        <v>183</v>
      </c>
      <c r="E25" s="475"/>
      <c r="F25" s="481"/>
      <c r="G25" s="475"/>
      <c r="H25" s="27"/>
      <c r="I25" s="27"/>
      <c r="J25" s="27"/>
      <c r="K25" s="455"/>
    </row>
    <row r="26" spans="1:11">
      <c r="A26" s="464">
        <v>22</v>
      </c>
      <c r="B26" s="463" t="s">
        <v>136</v>
      </c>
      <c r="C26" s="464" t="s">
        <v>802</v>
      </c>
      <c r="D26" s="7">
        <v>193</v>
      </c>
      <c r="E26" s="475"/>
      <c r="F26" s="481"/>
      <c r="G26" s="475"/>
      <c r="H26" s="27"/>
      <c r="I26" s="27"/>
      <c r="J26" s="27"/>
      <c r="K26" s="455"/>
    </row>
    <row r="27" spans="1:11">
      <c r="A27" s="462">
        <v>23</v>
      </c>
      <c r="B27" s="463" t="s">
        <v>143</v>
      </c>
      <c r="C27" s="464" t="s">
        <v>802</v>
      </c>
      <c r="D27" s="7">
        <v>182</v>
      </c>
      <c r="E27" s="475"/>
      <c r="F27" s="481"/>
      <c r="G27" s="475"/>
      <c r="H27" s="27"/>
      <c r="I27" s="27"/>
      <c r="J27" s="27"/>
      <c r="K27" s="455"/>
    </row>
    <row r="28" spans="1:11">
      <c r="A28" s="464">
        <v>24</v>
      </c>
      <c r="B28" s="463" t="s">
        <v>149</v>
      </c>
      <c r="C28" s="464" t="s">
        <v>802</v>
      </c>
      <c r="D28" s="7">
        <v>140</v>
      </c>
      <c r="E28" s="475"/>
      <c r="F28" s="481"/>
      <c r="G28" s="475"/>
      <c r="H28" s="27"/>
      <c r="I28" s="27"/>
      <c r="J28" s="27"/>
      <c r="K28" s="455"/>
    </row>
    <row r="29" spans="1:11">
      <c r="A29" s="462">
        <v>25</v>
      </c>
      <c r="B29" s="463" t="s">
        <v>153</v>
      </c>
      <c r="C29" s="464" t="s">
        <v>803</v>
      </c>
      <c r="D29" s="7">
        <v>192</v>
      </c>
      <c r="E29" s="475"/>
      <c r="F29" s="481"/>
      <c r="G29" s="475"/>
      <c r="H29" s="27"/>
      <c r="I29" s="27"/>
      <c r="J29" s="27"/>
      <c r="K29" s="455"/>
    </row>
    <row r="30" spans="1:11">
      <c r="A30" s="464">
        <v>26</v>
      </c>
      <c r="B30" s="463" t="s">
        <v>159</v>
      </c>
      <c r="C30" s="464" t="s">
        <v>803</v>
      </c>
      <c r="D30" s="7">
        <v>194</v>
      </c>
      <c r="E30" s="475"/>
      <c r="F30" s="481"/>
      <c r="G30" s="475"/>
      <c r="H30" s="27"/>
      <c r="I30" s="27"/>
      <c r="J30" s="27"/>
      <c r="K30" s="455"/>
    </row>
    <row r="31" spans="1:11">
      <c r="A31" s="462">
        <v>27</v>
      </c>
      <c r="B31" s="463" t="s">
        <v>163</v>
      </c>
      <c r="C31" s="464" t="s">
        <v>802</v>
      </c>
      <c r="D31" s="7">
        <v>186</v>
      </c>
      <c r="E31" s="475"/>
      <c r="F31" s="481"/>
      <c r="G31" s="475"/>
      <c r="H31" s="27"/>
      <c r="I31" s="27"/>
      <c r="J31" s="27"/>
      <c r="K31" s="455"/>
    </row>
    <row r="32" spans="1:11">
      <c r="A32" s="464">
        <v>28</v>
      </c>
      <c r="B32" s="463" t="s">
        <v>169</v>
      </c>
      <c r="C32" s="464" t="s">
        <v>803</v>
      </c>
      <c r="D32" s="7">
        <v>158</v>
      </c>
      <c r="F32" s="482"/>
      <c r="G32" s="483"/>
    </row>
    <row r="33" spans="1:7">
      <c r="A33" s="462">
        <v>29</v>
      </c>
      <c r="B33" s="463" t="s">
        <v>174</v>
      </c>
      <c r="C33" s="464" t="s">
        <v>802</v>
      </c>
      <c r="D33" s="7">
        <v>182</v>
      </c>
      <c r="F33" s="481"/>
      <c r="G33" s="475"/>
    </row>
    <row r="34" spans="1:7">
      <c r="A34" s="464">
        <v>30</v>
      </c>
      <c r="B34" s="465" t="s">
        <v>404</v>
      </c>
      <c r="C34" s="464" t="s">
        <v>803</v>
      </c>
      <c r="D34" s="7">
        <v>174</v>
      </c>
      <c r="F34" s="484"/>
      <c r="G34" s="484"/>
    </row>
    <row r="35" spans="1:7">
      <c r="A35" s="462">
        <v>31</v>
      </c>
      <c r="B35" s="463" t="s">
        <v>184</v>
      </c>
      <c r="C35" s="464" t="s">
        <v>803</v>
      </c>
      <c r="D35" s="7">
        <v>177</v>
      </c>
      <c r="F35" s="484"/>
      <c r="G35" s="484"/>
    </row>
    <row r="36" spans="1:7">
      <c r="A36" s="464">
        <v>32</v>
      </c>
      <c r="B36" s="463" t="s">
        <v>189</v>
      </c>
      <c r="C36" s="464" t="s">
        <v>803</v>
      </c>
      <c r="D36" s="7">
        <v>190</v>
      </c>
      <c r="F36" s="484"/>
      <c r="G36" s="484"/>
    </row>
    <row r="37" spans="1:7">
      <c r="A37" s="462">
        <v>33</v>
      </c>
      <c r="B37" s="463" t="s">
        <v>194</v>
      </c>
      <c r="C37" s="464" t="s">
        <v>802</v>
      </c>
      <c r="D37" s="7">
        <v>200</v>
      </c>
    </row>
    <row r="38" spans="1:7">
      <c r="A38" s="464">
        <v>34</v>
      </c>
      <c r="B38" s="465" t="s">
        <v>199</v>
      </c>
      <c r="C38" s="464" t="s">
        <v>803</v>
      </c>
      <c r="D38" s="7">
        <v>197</v>
      </c>
    </row>
    <row r="39" spans="1:7">
      <c r="A39" s="462">
        <v>35</v>
      </c>
      <c r="B39" s="463" t="s">
        <v>203</v>
      </c>
      <c r="C39" s="464" t="s">
        <v>802</v>
      </c>
      <c r="D39" s="7">
        <v>202</v>
      </c>
    </row>
    <row r="40" spans="1:7">
      <c r="A40" s="464">
        <v>36</v>
      </c>
      <c r="B40" s="463" t="s">
        <v>209</v>
      </c>
      <c r="C40" s="464" t="s">
        <v>803</v>
      </c>
      <c r="D40" s="7">
        <v>197</v>
      </c>
    </row>
    <row r="41" spans="1:7">
      <c r="A41" s="462">
        <v>37</v>
      </c>
      <c r="B41" s="463" t="s">
        <v>214</v>
      </c>
      <c r="C41" s="464" t="s">
        <v>802</v>
      </c>
      <c r="D41" s="7">
        <v>198</v>
      </c>
    </row>
  </sheetData>
  <mergeCells count="6">
    <mergeCell ref="F8:I8"/>
    <mergeCell ref="F10:I10"/>
    <mergeCell ref="B1:L1"/>
    <mergeCell ref="A2:C2"/>
    <mergeCell ref="F4:K4"/>
    <mergeCell ref="A3:A4"/>
  </mergeCells>
  <conditionalFormatting sqref="A5:B6 C5:C11 B7:B11 A7:A41">
    <cfRule type="containsText" dxfId="3" priority="3" operator="containsText" text="M,GEN">
      <formula>NOT(ISERROR(SEARCH("M,GEN",A5)))</formula>
    </cfRule>
    <cfRule type="cellIs" dxfId="2" priority="4" operator="equal">
      <formula>"M,GEN"</formula>
    </cfRule>
  </conditionalFormatting>
  <conditionalFormatting sqref="E10">
    <cfRule type="cellIs" dxfId="1" priority="2" operator="equal">
      <formula>M</formula>
    </cfRule>
  </conditionalFormatting>
  <conditionalFormatting sqref="C1:C1048576">
    <cfRule type="cellIs" dxfId="0" priority="1" operator="equal">
      <formula>"M"</formula>
    </cfRule>
  </conditionalFormatting>
  <dataValidations count="2">
    <dataValidation type="list" allowBlank="1" showInputMessage="1" showErrorMessage="1" sqref="C5:C41">
      <formula1>"M,F"</formula1>
    </dataValidation>
    <dataValidation allowBlank="1" showInputMessage="1" showErrorMessage="1" promptTitle="NAME" prompt="ENTER NAME IN CAPITAL LETTERS" sqref="B3:B4"/>
  </dataValidations>
  <pageMargins left="0.16" right="0.23" top="0.75" bottom="0.16" header="0.3" footer="0.16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workbookViewId="0">
      <selection activeCell="D7" sqref="D7:D43"/>
    </sheetView>
  </sheetViews>
  <sheetFormatPr defaultColWidth="9" defaultRowHeight="15"/>
  <cols>
    <col min="1" max="1" width="6.85546875" customWidth="1"/>
    <col min="2" max="2" width="19.85546875" customWidth="1"/>
    <col min="3" max="4" width="11.42578125" customWidth="1"/>
    <col min="7" max="8" width="10.5703125" customWidth="1"/>
    <col min="9" max="10" width="10.85546875" customWidth="1"/>
    <col min="13" max="13" width="10.5703125" customWidth="1"/>
    <col min="15" max="15" width="7.42578125" customWidth="1"/>
  </cols>
  <sheetData>
    <row r="1" spans="1:16" ht="18.75">
      <c r="A1" s="486" t="s">
        <v>219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</row>
    <row r="2" spans="1:16" ht="16.5">
      <c r="A2" s="487" t="s">
        <v>220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</row>
    <row r="3" spans="1:16" ht="16.5">
      <c r="A3" s="487" t="s">
        <v>221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</row>
    <row r="4" spans="1:16" ht="16.5">
      <c r="A4" s="487" t="s">
        <v>222</v>
      </c>
      <c r="B4" s="487"/>
      <c r="C4" s="487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7"/>
      <c r="O4" s="487"/>
      <c r="P4" s="487"/>
    </row>
    <row r="5" spans="1:16" ht="15.75">
      <c r="A5" s="15" t="s">
        <v>223</v>
      </c>
      <c r="B5" s="2" t="s">
        <v>2</v>
      </c>
      <c r="C5" s="2" t="s">
        <v>224</v>
      </c>
      <c r="D5" s="2"/>
      <c r="E5" s="2" t="s">
        <v>225</v>
      </c>
      <c r="F5" s="2"/>
      <c r="G5" s="2" t="s">
        <v>226</v>
      </c>
      <c r="H5" s="2"/>
      <c r="I5" s="21" t="s">
        <v>227</v>
      </c>
      <c r="J5" s="21"/>
      <c r="K5" s="2" t="s">
        <v>228</v>
      </c>
      <c r="L5" s="2"/>
      <c r="M5" s="2" t="s">
        <v>229</v>
      </c>
      <c r="N5" s="21" t="s">
        <v>230</v>
      </c>
      <c r="O5" s="21" t="s">
        <v>231</v>
      </c>
      <c r="P5" s="22" t="s">
        <v>232</v>
      </c>
    </row>
    <row r="6" spans="1:16" ht="15.75">
      <c r="A6" s="15"/>
      <c r="B6" s="2"/>
      <c r="C6" s="15">
        <v>20</v>
      </c>
      <c r="D6" s="2">
        <v>10</v>
      </c>
      <c r="E6" s="15">
        <v>20</v>
      </c>
      <c r="F6" s="15"/>
      <c r="G6" s="15">
        <v>20</v>
      </c>
      <c r="H6" s="15"/>
      <c r="I6" s="22">
        <v>20</v>
      </c>
      <c r="J6" s="22"/>
      <c r="K6" s="15">
        <v>20</v>
      </c>
      <c r="L6" s="15"/>
      <c r="M6" s="15">
        <v>20</v>
      </c>
      <c r="N6" s="22">
        <f>SUM(C6:M6)</f>
        <v>130</v>
      </c>
      <c r="O6" s="22">
        <f>N6*100/120</f>
        <v>108.33333333333333</v>
      </c>
      <c r="P6" s="22"/>
    </row>
    <row r="7" spans="1:16" ht="15.75">
      <c r="A7" s="16">
        <v>1</v>
      </c>
      <c r="B7" s="87" t="s">
        <v>11</v>
      </c>
      <c r="C7" s="14">
        <v>19.5</v>
      </c>
      <c r="D7" s="2">
        <f>C7/2</f>
        <v>9.75</v>
      </c>
      <c r="E7" s="14">
        <v>18.5</v>
      </c>
      <c r="F7" s="14">
        <f>E7/2</f>
        <v>9.25</v>
      </c>
      <c r="G7" s="14">
        <v>19.5</v>
      </c>
      <c r="H7" s="14">
        <f>G7/2</f>
        <v>9.75</v>
      </c>
      <c r="I7" s="14">
        <v>19</v>
      </c>
      <c r="J7" s="14">
        <f>I7/2</f>
        <v>9.5</v>
      </c>
      <c r="K7" s="14">
        <v>19</v>
      </c>
      <c r="L7" s="14">
        <f>K7/2</f>
        <v>9.5</v>
      </c>
      <c r="M7" s="14">
        <v>20</v>
      </c>
      <c r="N7" s="22">
        <f t="shared" ref="N7:N43" si="0">SUM(C7:M7)</f>
        <v>163.25</v>
      </c>
      <c r="O7" s="102">
        <f t="shared" ref="O7:O43" si="1">N7*100/120</f>
        <v>136.04166666666666</v>
      </c>
      <c r="P7" s="41" t="str">
        <f t="shared" ref="P7:P43" si="2">IF(O7&gt;=91,"A1",IF(O7&gt;=81,"A2",IF(O7&gt;=71,"B1",IF(O7&gt;=61,"B2",IF(O7&gt;=51,"C1",IF(O7&gt;=41,"C2",IF(O7&gt;=33,"D","E")))))))</f>
        <v>A1</v>
      </c>
    </row>
    <row r="8" spans="1:16" ht="15.75">
      <c r="A8" s="16">
        <v>2</v>
      </c>
      <c r="B8" s="101" t="s">
        <v>19</v>
      </c>
      <c r="C8" s="14" t="s">
        <v>233</v>
      </c>
      <c r="D8" s="2" t="e">
        <f t="shared" ref="D8:D43" si="3">C8/2</f>
        <v>#VALUE!</v>
      </c>
      <c r="E8" s="14" t="s">
        <v>233</v>
      </c>
      <c r="F8" s="14" t="e">
        <f t="shared" ref="F8:F43" si="4">E8/2</f>
        <v>#VALUE!</v>
      </c>
      <c r="G8" s="14" t="s">
        <v>233</v>
      </c>
      <c r="H8" s="14" t="e">
        <f t="shared" ref="H8:H13" si="5">G8/2</f>
        <v>#VALUE!</v>
      </c>
      <c r="I8" s="43" t="s">
        <v>234</v>
      </c>
      <c r="J8" s="14" t="e">
        <f t="shared" ref="J8:J43" si="6">I8/2</f>
        <v>#VALUE!</v>
      </c>
      <c r="K8" s="14" t="s">
        <v>233</v>
      </c>
      <c r="L8" s="14" t="e">
        <f t="shared" ref="L8:L43" si="7">K8/2</f>
        <v>#VALUE!</v>
      </c>
      <c r="M8" s="14" t="s">
        <v>233</v>
      </c>
      <c r="N8" s="22" t="e">
        <f t="shared" si="0"/>
        <v>#VALUE!</v>
      </c>
      <c r="O8" s="102" t="e">
        <f t="shared" si="1"/>
        <v>#VALUE!</v>
      </c>
      <c r="P8" s="41" t="e">
        <f t="shared" si="2"/>
        <v>#VALUE!</v>
      </c>
    </row>
    <row r="9" spans="1:16" ht="15.75">
      <c r="A9" s="16">
        <v>3</v>
      </c>
      <c r="B9" s="87" t="s">
        <v>26</v>
      </c>
      <c r="C9" s="14">
        <v>12</v>
      </c>
      <c r="D9" s="2">
        <f t="shared" si="3"/>
        <v>6</v>
      </c>
      <c r="E9" s="14" t="s">
        <v>233</v>
      </c>
      <c r="F9" s="14" t="e">
        <f t="shared" si="4"/>
        <v>#VALUE!</v>
      </c>
      <c r="G9" s="14">
        <v>15</v>
      </c>
      <c r="H9" s="14">
        <f t="shared" si="5"/>
        <v>7.5</v>
      </c>
      <c r="I9" s="14" t="s">
        <v>234</v>
      </c>
      <c r="J9" s="14" t="e">
        <f t="shared" si="6"/>
        <v>#VALUE!</v>
      </c>
      <c r="K9" s="14" t="s">
        <v>233</v>
      </c>
      <c r="L9" s="14" t="e">
        <f t="shared" si="7"/>
        <v>#VALUE!</v>
      </c>
      <c r="M9" s="14">
        <v>19</v>
      </c>
      <c r="N9" s="22" t="e">
        <f t="shared" si="0"/>
        <v>#VALUE!</v>
      </c>
      <c r="O9" s="102" t="e">
        <f t="shared" si="1"/>
        <v>#VALUE!</v>
      </c>
      <c r="P9" s="41"/>
    </row>
    <row r="10" spans="1:16" ht="15.75">
      <c r="A10" s="16">
        <v>4</v>
      </c>
      <c r="B10" s="87" t="s">
        <v>31</v>
      </c>
      <c r="C10" s="14">
        <v>16.5</v>
      </c>
      <c r="D10" s="2">
        <f t="shared" si="3"/>
        <v>8.25</v>
      </c>
      <c r="E10" s="14">
        <v>14.5</v>
      </c>
      <c r="F10" s="14">
        <f t="shared" si="4"/>
        <v>7.25</v>
      </c>
      <c r="G10" s="14">
        <v>17</v>
      </c>
      <c r="H10" s="14">
        <f t="shared" si="5"/>
        <v>8.5</v>
      </c>
      <c r="I10" s="14">
        <v>18.5</v>
      </c>
      <c r="J10" s="14">
        <f t="shared" si="6"/>
        <v>9.25</v>
      </c>
      <c r="K10" s="14">
        <v>18</v>
      </c>
      <c r="L10" s="14">
        <f t="shared" si="7"/>
        <v>9</v>
      </c>
      <c r="M10" s="14">
        <v>19.5</v>
      </c>
      <c r="N10" s="22">
        <f t="shared" si="0"/>
        <v>146.25</v>
      </c>
      <c r="O10" s="102">
        <f t="shared" si="1"/>
        <v>121.875</v>
      </c>
      <c r="P10" s="41" t="str">
        <f t="shared" si="2"/>
        <v>A1</v>
      </c>
    </row>
    <row r="11" spans="1:16" ht="15.75">
      <c r="A11" s="16">
        <v>5</v>
      </c>
      <c r="B11" s="87" t="s">
        <v>39</v>
      </c>
      <c r="C11" s="14">
        <v>19</v>
      </c>
      <c r="D11" s="2">
        <f t="shared" si="3"/>
        <v>9.5</v>
      </c>
      <c r="E11" s="14">
        <v>18</v>
      </c>
      <c r="F11" s="14">
        <f t="shared" si="4"/>
        <v>9</v>
      </c>
      <c r="G11" s="14">
        <v>19.5</v>
      </c>
      <c r="H11" s="14">
        <f t="shared" si="5"/>
        <v>9.75</v>
      </c>
      <c r="I11" s="14">
        <v>17</v>
      </c>
      <c r="J11" s="14">
        <f t="shared" si="6"/>
        <v>8.5</v>
      </c>
      <c r="K11" s="14">
        <v>18</v>
      </c>
      <c r="L11" s="14">
        <f t="shared" si="7"/>
        <v>9</v>
      </c>
      <c r="M11" s="47">
        <v>17.5</v>
      </c>
      <c r="N11" s="22">
        <f t="shared" si="0"/>
        <v>154.75</v>
      </c>
      <c r="O11" s="102">
        <f t="shared" si="1"/>
        <v>128.95833333333334</v>
      </c>
      <c r="P11" s="41" t="str">
        <f t="shared" si="2"/>
        <v>A1</v>
      </c>
    </row>
    <row r="12" spans="1:16" ht="15.75">
      <c r="A12" s="16">
        <v>6</v>
      </c>
      <c r="B12" s="87" t="s">
        <v>43</v>
      </c>
      <c r="C12" s="14">
        <v>19.5</v>
      </c>
      <c r="D12" s="2">
        <f t="shared" si="3"/>
        <v>9.75</v>
      </c>
      <c r="E12" s="14">
        <v>18.5</v>
      </c>
      <c r="F12" s="14">
        <f t="shared" si="4"/>
        <v>9.25</v>
      </c>
      <c r="G12" s="14">
        <v>20</v>
      </c>
      <c r="H12" s="14">
        <f t="shared" si="5"/>
        <v>10</v>
      </c>
      <c r="I12" s="14">
        <v>20</v>
      </c>
      <c r="J12" s="14">
        <f t="shared" si="6"/>
        <v>10</v>
      </c>
      <c r="K12" s="14">
        <v>19.5</v>
      </c>
      <c r="L12" s="14">
        <f t="shared" si="7"/>
        <v>9.75</v>
      </c>
      <c r="M12" s="14">
        <v>19</v>
      </c>
      <c r="N12" s="22">
        <f t="shared" si="0"/>
        <v>165.25</v>
      </c>
      <c r="O12" s="102">
        <f t="shared" si="1"/>
        <v>137.70833333333334</v>
      </c>
      <c r="P12" s="41" t="str">
        <f t="shared" si="2"/>
        <v>A1</v>
      </c>
    </row>
    <row r="13" spans="1:16" ht="15.75">
      <c r="A13" s="16">
        <v>7</v>
      </c>
      <c r="B13" s="87" t="s">
        <v>50</v>
      </c>
      <c r="C13" s="14">
        <v>10.5</v>
      </c>
      <c r="D13" s="2">
        <f t="shared" si="3"/>
        <v>5.25</v>
      </c>
      <c r="E13" s="47">
        <v>13</v>
      </c>
      <c r="F13" s="14">
        <f t="shared" si="4"/>
        <v>6.5</v>
      </c>
      <c r="G13" s="14">
        <v>18.5</v>
      </c>
      <c r="H13" s="14">
        <f t="shared" si="5"/>
        <v>9.25</v>
      </c>
      <c r="I13" s="14">
        <v>13</v>
      </c>
      <c r="J13" s="14">
        <f t="shared" si="6"/>
        <v>6.5</v>
      </c>
      <c r="K13" s="14">
        <v>12.5</v>
      </c>
      <c r="L13" s="14">
        <f t="shared" si="7"/>
        <v>6.25</v>
      </c>
      <c r="M13" s="14">
        <v>16</v>
      </c>
      <c r="N13" s="22">
        <f t="shared" si="0"/>
        <v>117.25</v>
      </c>
      <c r="O13" s="102">
        <f t="shared" si="1"/>
        <v>97.708333333333329</v>
      </c>
      <c r="P13" s="41" t="str">
        <f t="shared" si="2"/>
        <v>A1</v>
      </c>
    </row>
    <row r="14" spans="1:16" ht="15.75">
      <c r="A14" s="16">
        <v>8</v>
      </c>
      <c r="B14" s="90" t="s">
        <v>56</v>
      </c>
      <c r="C14" s="14">
        <v>16.5</v>
      </c>
      <c r="D14" s="2">
        <f t="shared" si="3"/>
        <v>8.25</v>
      </c>
      <c r="E14" s="14">
        <v>15.5</v>
      </c>
      <c r="F14" s="14">
        <f t="shared" si="4"/>
        <v>7.75</v>
      </c>
      <c r="G14" s="14">
        <v>17</v>
      </c>
      <c r="H14" s="14">
        <f t="shared" ref="H14:H43" si="8">G14/2</f>
        <v>8.5</v>
      </c>
      <c r="I14" s="14">
        <v>16.5</v>
      </c>
      <c r="J14" s="14">
        <f t="shared" si="6"/>
        <v>8.25</v>
      </c>
      <c r="K14" s="14">
        <v>14.5</v>
      </c>
      <c r="L14" s="14">
        <f t="shared" si="7"/>
        <v>7.25</v>
      </c>
      <c r="M14" s="14">
        <v>19.5</v>
      </c>
      <c r="N14" s="22">
        <f t="shared" si="0"/>
        <v>139.5</v>
      </c>
      <c r="O14" s="102">
        <f t="shared" si="1"/>
        <v>116.25</v>
      </c>
      <c r="P14" s="41" t="str">
        <f t="shared" si="2"/>
        <v>A1</v>
      </c>
    </row>
    <row r="15" spans="1:16" ht="15.75">
      <c r="A15" s="16">
        <v>9</v>
      </c>
      <c r="B15" s="87" t="s">
        <v>61</v>
      </c>
      <c r="C15" s="14">
        <v>19.5</v>
      </c>
      <c r="D15" s="2">
        <f t="shared" si="3"/>
        <v>9.75</v>
      </c>
      <c r="E15" s="14">
        <v>15.5</v>
      </c>
      <c r="F15" s="14">
        <f t="shared" si="4"/>
        <v>7.75</v>
      </c>
      <c r="G15" s="14">
        <v>18.5</v>
      </c>
      <c r="H15" s="14">
        <f t="shared" si="8"/>
        <v>9.25</v>
      </c>
      <c r="I15" s="14">
        <v>18.5</v>
      </c>
      <c r="J15" s="14">
        <f t="shared" si="6"/>
        <v>9.25</v>
      </c>
      <c r="K15" s="14">
        <v>19.5</v>
      </c>
      <c r="L15" s="14">
        <f t="shared" si="7"/>
        <v>9.75</v>
      </c>
      <c r="M15" s="14">
        <v>19.5</v>
      </c>
      <c r="N15" s="22">
        <f t="shared" si="0"/>
        <v>156.75</v>
      </c>
      <c r="O15" s="102">
        <f t="shared" si="1"/>
        <v>130.625</v>
      </c>
      <c r="P15" s="41" t="str">
        <f t="shared" si="2"/>
        <v>A1</v>
      </c>
    </row>
    <row r="16" spans="1:16" ht="15.75">
      <c r="A16" s="16">
        <v>10</v>
      </c>
      <c r="B16" s="87" t="s">
        <v>67</v>
      </c>
      <c r="C16" s="14">
        <v>18</v>
      </c>
      <c r="D16" s="2">
        <f t="shared" si="3"/>
        <v>9</v>
      </c>
      <c r="E16" s="14">
        <v>18</v>
      </c>
      <c r="F16" s="14">
        <f t="shared" si="4"/>
        <v>9</v>
      </c>
      <c r="G16" s="45">
        <v>18.5</v>
      </c>
      <c r="H16" s="14">
        <f t="shared" si="8"/>
        <v>9.25</v>
      </c>
      <c r="I16" s="14">
        <v>19</v>
      </c>
      <c r="J16" s="14">
        <f t="shared" si="6"/>
        <v>9.5</v>
      </c>
      <c r="K16" s="14">
        <v>20</v>
      </c>
      <c r="L16" s="14">
        <f t="shared" si="7"/>
        <v>10</v>
      </c>
      <c r="M16" s="14">
        <v>20</v>
      </c>
      <c r="N16" s="22">
        <f t="shared" si="0"/>
        <v>160.25</v>
      </c>
      <c r="O16" s="102">
        <f t="shared" si="1"/>
        <v>133.54166666666666</v>
      </c>
      <c r="P16" s="41" t="str">
        <f t="shared" si="2"/>
        <v>A1</v>
      </c>
    </row>
    <row r="17" spans="1:16" ht="15.75">
      <c r="A17" s="16">
        <v>11</v>
      </c>
      <c r="B17" s="87" t="s">
        <v>73</v>
      </c>
      <c r="C17" s="14">
        <v>18.5</v>
      </c>
      <c r="D17" s="2">
        <f t="shared" si="3"/>
        <v>9.25</v>
      </c>
      <c r="E17" s="14">
        <v>17</v>
      </c>
      <c r="F17" s="14">
        <f t="shared" si="4"/>
        <v>8.5</v>
      </c>
      <c r="G17" s="14">
        <v>20</v>
      </c>
      <c r="H17" s="14">
        <f t="shared" si="8"/>
        <v>10</v>
      </c>
      <c r="I17" s="14">
        <v>19</v>
      </c>
      <c r="J17" s="14">
        <f t="shared" si="6"/>
        <v>9.5</v>
      </c>
      <c r="K17" s="14">
        <v>19</v>
      </c>
      <c r="L17" s="14">
        <f t="shared" si="7"/>
        <v>9.5</v>
      </c>
      <c r="M17" s="47">
        <v>20</v>
      </c>
      <c r="N17" s="22">
        <f t="shared" si="0"/>
        <v>160.25</v>
      </c>
      <c r="O17" s="102">
        <f t="shared" si="1"/>
        <v>133.54166666666666</v>
      </c>
      <c r="P17" s="41" t="str">
        <f t="shared" si="2"/>
        <v>A1</v>
      </c>
    </row>
    <row r="18" spans="1:16" ht="15.75">
      <c r="A18" s="16">
        <v>12</v>
      </c>
      <c r="B18" s="90" t="s">
        <v>80</v>
      </c>
      <c r="C18" s="14">
        <v>11.5</v>
      </c>
      <c r="D18" s="2">
        <f t="shared" si="3"/>
        <v>5.75</v>
      </c>
      <c r="E18" s="14">
        <v>14.5</v>
      </c>
      <c r="F18" s="14">
        <f t="shared" si="4"/>
        <v>7.25</v>
      </c>
      <c r="G18" s="14">
        <v>18</v>
      </c>
      <c r="H18" s="14">
        <f t="shared" si="8"/>
        <v>9</v>
      </c>
      <c r="I18" s="14">
        <v>17.5</v>
      </c>
      <c r="J18" s="14">
        <f t="shared" si="6"/>
        <v>8.75</v>
      </c>
      <c r="K18" s="14">
        <v>15.5</v>
      </c>
      <c r="L18" s="14">
        <f t="shared" si="7"/>
        <v>7.75</v>
      </c>
      <c r="M18" s="14">
        <v>19</v>
      </c>
      <c r="N18" s="22">
        <f t="shared" si="0"/>
        <v>134.5</v>
      </c>
      <c r="O18" s="102">
        <f t="shared" si="1"/>
        <v>112.08333333333333</v>
      </c>
      <c r="P18" s="41" t="str">
        <f t="shared" si="2"/>
        <v>A1</v>
      </c>
    </row>
    <row r="19" spans="1:16" ht="15.75">
      <c r="A19" s="16">
        <v>13</v>
      </c>
      <c r="B19" s="87" t="s">
        <v>86</v>
      </c>
      <c r="C19" s="14">
        <v>12</v>
      </c>
      <c r="D19" s="2">
        <f t="shared" si="3"/>
        <v>6</v>
      </c>
      <c r="E19" s="14">
        <v>15.5</v>
      </c>
      <c r="F19" s="14">
        <f t="shared" si="4"/>
        <v>7.75</v>
      </c>
      <c r="G19" s="14">
        <v>13.5</v>
      </c>
      <c r="H19" s="14">
        <f t="shared" si="8"/>
        <v>6.75</v>
      </c>
      <c r="I19" s="14">
        <v>12.5</v>
      </c>
      <c r="J19" s="14">
        <f t="shared" si="6"/>
        <v>6.25</v>
      </c>
      <c r="K19" s="14">
        <v>10.5</v>
      </c>
      <c r="L19" s="14">
        <f t="shared" si="7"/>
        <v>5.25</v>
      </c>
      <c r="M19" s="14">
        <v>14</v>
      </c>
      <c r="N19" s="22">
        <f t="shared" si="0"/>
        <v>110</v>
      </c>
      <c r="O19" s="102">
        <f t="shared" si="1"/>
        <v>91.666666666666671</v>
      </c>
      <c r="P19" s="41" t="str">
        <f t="shared" si="2"/>
        <v>A1</v>
      </c>
    </row>
    <row r="20" spans="1:16" ht="15.75">
      <c r="A20" s="16">
        <v>14</v>
      </c>
      <c r="B20" s="87" t="s">
        <v>91</v>
      </c>
      <c r="C20" s="14">
        <v>15.5</v>
      </c>
      <c r="D20" s="2">
        <f t="shared" si="3"/>
        <v>7.75</v>
      </c>
      <c r="E20" s="14">
        <v>15.5</v>
      </c>
      <c r="F20" s="14">
        <f t="shared" si="4"/>
        <v>7.75</v>
      </c>
      <c r="G20" s="14">
        <v>18</v>
      </c>
      <c r="H20" s="14">
        <f t="shared" si="8"/>
        <v>9</v>
      </c>
      <c r="I20" s="14">
        <v>15.5</v>
      </c>
      <c r="J20" s="14">
        <f t="shared" si="6"/>
        <v>7.75</v>
      </c>
      <c r="K20" s="14">
        <v>14.5</v>
      </c>
      <c r="L20" s="14">
        <f t="shared" si="7"/>
        <v>7.25</v>
      </c>
      <c r="M20" s="14">
        <v>17.5</v>
      </c>
      <c r="N20" s="22">
        <f t="shared" si="0"/>
        <v>136</v>
      </c>
      <c r="O20" s="102">
        <f t="shared" si="1"/>
        <v>113.33333333333333</v>
      </c>
      <c r="P20" s="41" t="str">
        <f t="shared" si="2"/>
        <v>A1</v>
      </c>
    </row>
    <row r="21" spans="1:16" ht="15.75">
      <c r="A21" s="16">
        <v>15</v>
      </c>
      <c r="B21" s="90" t="s">
        <v>96</v>
      </c>
      <c r="C21" s="14">
        <v>6.5</v>
      </c>
      <c r="D21" s="2">
        <f t="shared" si="3"/>
        <v>3.25</v>
      </c>
      <c r="E21" s="14">
        <v>7</v>
      </c>
      <c r="F21" s="14">
        <f t="shared" si="4"/>
        <v>3.5</v>
      </c>
      <c r="G21" s="14">
        <v>3</v>
      </c>
      <c r="H21" s="14">
        <f t="shared" si="8"/>
        <v>1.5</v>
      </c>
      <c r="I21" s="14">
        <v>8</v>
      </c>
      <c r="J21" s="14">
        <f t="shared" si="6"/>
        <v>4</v>
      </c>
      <c r="K21" s="14">
        <v>5.5</v>
      </c>
      <c r="L21" s="14">
        <f t="shared" si="7"/>
        <v>2.75</v>
      </c>
      <c r="M21" s="14">
        <v>7.5</v>
      </c>
      <c r="N21" s="22">
        <f t="shared" si="0"/>
        <v>52.5</v>
      </c>
      <c r="O21" s="102">
        <f t="shared" si="1"/>
        <v>43.75</v>
      </c>
      <c r="P21" s="41" t="str">
        <f t="shared" si="2"/>
        <v>C2</v>
      </c>
    </row>
    <row r="22" spans="1:16" ht="15.75">
      <c r="A22" s="16">
        <v>16</v>
      </c>
      <c r="B22" s="87" t="s">
        <v>102</v>
      </c>
      <c r="C22" s="14">
        <v>13.5</v>
      </c>
      <c r="D22" s="2">
        <f>C22/2</f>
        <v>6.75</v>
      </c>
      <c r="E22" s="14">
        <v>15.5</v>
      </c>
      <c r="F22" s="14">
        <f t="shared" si="4"/>
        <v>7.75</v>
      </c>
      <c r="G22" s="14">
        <v>16.5</v>
      </c>
      <c r="H22" s="14">
        <f t="shared" si="8"/>
        <v>8.25</v>
      </c>
      <c r="I22" s="14">
        <v>17.5</v>
      </c>
      <c r="J22" s="14">
        <f t="shared" si="6"/>
        <v>8.75</v>
      </c>
      <c r="K22" s="14">
        <v>17.5</v>
      </c>
      <c r="L22" s="14">
        <f t="shared" si="7"/>
        <v>8.75</v>
      </c>
      <c r="M22" s="14">
        <v>19.5</v>
      </c>
      <c r="N22" s="22">
        <f t="shared" si="0"/>
        <v>140.25</v>
      </c>
      <c r="O22" s="102">
        <f t="shared" si="1"/>
        <v>116.875</v>
      </c>
      <c r="P22" s="41" t="str">
        <f t="shared" si="2"/>
        <v>A1</v>
      </c>
    </row>
    <row r="23" spans="1:16" ht="15.75">
      <c r="A23" s="16">
        <v>17</v>
      </c>
      <c r="B23" s="87" t="s">
        <v>107</v>
      </c>
      <c r="C23" s="14">
        <v>17.5</v>
      </c>
      <c r="D23" s="2">
        <f t="shared" si="3"/>
        <v>8.75</v>
      </c>
      <c r="E23" s="14">
        <v>15</v>
      </c>
      <c r="F23" s="14">
        <f t="shared" si="4"/>
        <v>7.5</v>
      </c>
      <c r="G23" s="14">
        <v>19</v>
      </c>
      <c r="H23" s="14">
        <f t="shared" si="8"/>
        <v>9.5</v>
      </c>
      <c r="I23" s="14">
        <v>14.5</v>
      </c>
      <c r="J23" s="14">
        <f t="shared" si="6"/>
        <v>7.25</v>
      </c>
      <c r="K23" s="14">
        <v>15</v>
      </c>
      <c r="L23" s="14">
        <f t="shared" si="7"/>
        <v>7.5</v>
      </c>
      <c r="M23" s="14">
        <v>20</v>
      </c>
      <c r="N23" s="22">
        <f t="shared" si="0"/>
        <v>141.5</v>
      </c>
      <c r="O23" s="102">
        <f t="shared" si="1"/>
        <v>117.91666666666667</v>
      </c>
      <c r="P23" s="41" t="str">
        <f t="shared" si="2"/>
        <v>A1</v>
      </c>
    </row>
    <row r="24" spans="1:16" ht="15.75">
      <c r="A24" s="16">
        <v>18</v>
      </c>
      <c r="B24" s="87" t="s">
        <v>113</v>
      </c>
      <c r="C24" s="47" t="s">
        <v>233</v>
      </c>
      <c r="D24" s="2" t="e">
        <f t="shared" si="3"/>
        <v>#VALUE!</v>
      </c>
      <c r="E24" s="47" t="s">
        <v>233</v>
      </c>
      <c r="F24" s="14" t="e">
        <f t="shared" si="4"/>
        <v>#VALUE!</v>
      </c>
      <c r="G24" s="14" t="s">
        <v>233</v>
      </c>
      <c r="H24" s="14" t="e">
        <f t="shared" si="8"/>
        <v>#VALUE!</v>
      </c>
      <c r="I24" s="14" t="s">
        <v>234</v>
      </c>
      <c r="J24" s="14" t="e">
        <f t="shared" si="6"/>
        <v>#VALUE!</v>
      </c>
      <c r="K24" s="47" t="s">
        <v>233</v>
      </c>
      <c r="L24" s="14" t="e">
        <f t="shared" si="7"/>
        <v>#VALUE!</v>
      </c>
      <c r="M24" s="47" t="s">
        <v>233</v>
      </c>
      <c r="N24" s="22" t="e">
        <f t="shared" si="0"/>
        <v>#VALUE!</v>
      </c>
      <c r="O24" s="102" t="e">
        <f t="shared" si="1"/>
        <v>#VALUE!</v>
      </c>
      <c r="P24" s="41" t="e">
        <f t="shared" si="2"/>
        <v>#VALUE!</v>
      </c>
    </row>
    <row r="25" spans="1:16" ht="15.75">
      <c r="A25" s="16">
        <v>19</v>
      </c>
      <c r="B25" s="90" t="s">
        <v>119</v>
      </c>
      <c r="C25" s="14">
        <v>10</v>
      </c>
      <c r="D25" s="2">
        <f t="shared" si="3"/>
        <v>5</v>
      </c>
      <c r="E25" s="14">
        <v>12</v>
      </c>
      <c r="F25" s="14">
        <f t="shared" si="4"/>
        <v>6</v>
      </c>
      <c r="G25" s="14">
        <v>10</v>
      </c>
      <c r="H25" s="14">
        <f t="shared" si="8"/>
        <v>5</v>
      </c>
      <c r="I25" s="14">
        <v>9</v>
      </c>
      <c r="J25" s="14">
        <f t="shared" si="6"/>
        <v>4.5</v>
      </c>
      <c r="K25" s="14">
        <v>3.5</v>
      </c>
      <c r="L25" s="14">
        <f t="shared" si="7"/>
        <v>1.75</v>
      </c>
      <c r="M25" s="14">
        <v>10</v>
      </c>
      <c r="N25" s="22">
        <f t="shared" si="0"/>
        <v>76.75</v>
      </c>
      <c r="O25" s="102">
        <f t="shared" si="1"/>
        <v>63.958333333333336</v>
      </c>
      <c r="P25" s="41" t="str">
        <f t="shared" si="2"/>
        <v>B2</v>
      </c>
    </row>
    <row r="26" spans="1:16" ht="15.75">
      <c r="A26" s="16">
        <v>20</v>
      </c>
      <c r="B26" s="87" t="s">
        <v>125</v>
      </c>
      <c r="C26" s="14">
        <v>18.5</v>
      </c>
      <c r="D26" s="2">
        <f t="shared" si="3"/>
        <v>9.25</v>
      </c>
      <c r="E26" s="14">
        <v>18.5</v>
      </c>
      <c r="F26" s="14">
        <f t="shared" si="4"/>
        <v>9.25</v>
      </c>
      <c r="G26" s="14">
        <v>20</v>
      </c>
      <c r="H26" s="14">
        <f t="shared" si="8"/>
        <v>10</v>
      </c>
      <c r="I26" s="14">
        <v>19</v>
      </c>
      <c r="J26" s="14">
        <f t="shared" si="6"/>
        <v>9.5</v>
      </c>
      <c r="K26" s="14">
        <v>20</v>
      </c>
      <c r="L26" s="14">
        <f t="shared" si="7"/>
        <v>10</v>
      </c>
      <c r="M26" s="14">
        <v>20</v>
      </c>
      <c r="N26" s="22">
        <f t="shared" si="0"/>
        <v>164</v>
      </c>
      <c r="O26" s="102">
        <f t="shared" si="1"/>
        <v>136.66666666666666</v>
      </c>
      <c r="P26" s="41" t="str">
        <f t="shared" si="2"/>
        <v>A1</v>
      </c>
    </row>
    <row r="27" spans="1:16" ht="15.75">
      <c r="A27" s="16">
        <v>21</v>
      </c>
      <c r="B27" s="87" t="s">
        <v>131</v>
      </c>
      <c r="C27" s="47">
        <v>8.5</v>
      </c>
      <c r="D27" s="2">
        <f t="shared" si="3"/>
        <v>4.25</v>
      </c>
      <c r="E27" s="47">
        <v>13</v>
      </c>
      <c r="F27" s="14">
        <f t="shared" si="4"/>
        <v>6.5</v>
      </c>
      <c r="G27" s="47">
        <v>10.5</v>
      </c>
      <c r="H27" s="14">
        <f t="shared" si="8"/>
        <v>5.25</v>
      </c>
      <c r="I27" s="47">
        <v>11.5</v>
      </c>
      <c r="J27" s="14">
        <f t="shared" si="6"/>
        <v>5.75</v>
      </c>
      <c r="K27" s="47">
        <v>10.5</v>
      </c>
      <c r="L27" s="14">
        <f t="shared" si="7"/>
        <v>5.25</v>
      </c>
      <c r="M27" s="47">
        <v>18</v>
      </c>
      <c r="N27" s="22">
        <f t="shared" si="0"/>
        <v>99</v>
      </c>
      <c r="O27" s="102">
        <f t="shared" si="1"/>
        <v>82.5</v>
      </c>
      <c r="P27" s="41" t="str">
        <f t="shared" si="2"/>
        <v>A2</v>
      </c>
    </row>
    <row r="28" spans="1:16" ht="15.75">
      <c r="A28" s="16">
        <v>22</v>
      </c>
      <c r="B28" s="87" t="s">
        <v>136</v>
      </c>
      <c r="C28" s="47">
        <v>16</v>
      </c>
      <c r="D28" s="2">
        <f t="shared" si="3"/>
        <v>8</v>
      </c>
      <c r="E28" s="47">
        <v>16</v>
      </c>
      <c r="F28" s="14">
        <f t="shared" si="4"/>
        <v>8</v>
      </c>
      <c r="G28" s="47">
        <v>18</v>
      </c>
      <c r="H28" s="14">
        <f t="shared" si="8"/>
        <v>9</v>
      </c>
      <c r="I28" s="47">
        <v>17.5</v>
      </c>
      <c r="J28" s="14">
        <f t="shared" si="6"/>
        <v>8.75</v>
      </c>
      <c r="K28" s="47">
        <v>20</v>
      </c>
      <c r="L28" s="14">
        <f t="shared" si="7"/>
        <v>10</v>
      </c>
      <c r="M28" s="47">
        <v>20</v>
      </c>
      <c r="N28" s="22">
        <f t="shared" si="0"/>
        <v>151.25</v>
      </c>
      <c r="O28" s="102">
        <f t="shared" si="1"/>
        <v>126.04166666666667</v>
      </c>
      <c r="P28" s="41" t="str">
        <f t="shared" si="2"/>
        <v>A1</v>
      </c>
    </row>
    <row r="29" spans="1:16" ht="15.75">
      <c r="A29" s="16">
        <v>23</v>
      </c>
      <c r="B29" s="87" t="s">
        <v>143</v>
      </c>
      <c r="C29" s="47">
        <v>13.5</v>
      </c>
      <c r="D29" s="2">
        <f t="shared" si="3"/>
        <v>6.75</v>
      </c>
      <c r="E29" s="47">
        <v>15.5</v>
      </c>
      <c r="F29" s="14">
        <f t="shared" si="4"/>
        <v>7.75</v>
      </c>
      <c r="G29" s="47">
        <v>16.5</v>
      </c>
      <c r="H29" s="14">
        <f t="shared" si="8"/>
        <v>8.25</v>
      </c>
      <c r="I29" s="47">
        <v>16</v>
      </c>
      <c r="J29" s="14">
        <f t="shared" si="6"/>
        <v>8</v>
      </c>
      <c r="K29" s="47">
        <v>19</v>
      </c>
      <c r="L29" s="14">
        <f t="shared" si="7"/>
        <v>9.5</v>
      </c>
      <c r="M29" s="47">
        <v>13.5</v>
      </c>
      <c r="N29" s="22">
        <f t="shared" si="0"/>
        <v>134.25</v>
      </c>
      <c r="O29" s="102">
        <f t="shared" si="1"/>
        <v>111.875</v>
      </c>
      <c r="P29" s="41" t="str">
        <f t="shared" si="2"/>
        <v>A1</v>
      </c>
    </row>
    <row r="30" spans="1:16" ht="15.75">
      <c r="A30" s="16">
        <v>24</v>
      </c>
      <c r="B30" s="87" t="s">
        <v>149</v>
      </c>
      <c r="C30" s="14">
        <v>7</v>
      </c>
      <c r="D30" s="2">
        <f t="shared" si="3"/>
        <v>3.5</v>
      </c>
      <c r="E30" s="14">
        <v>12</v>
      </c>
      <c r="F30" s="14">
        <f t="shared" si="4"/>
        <v>6</v>
      </c>
      <c r="G30" s="14">
        <v>5.5</v>
      </c>
      <c r="H30" s="14">
        <f t="shared" si="8"/>
        <v>2.75</v>
      </c>
      <c r="I30" s="14">
        <v>12</v>
      </c>
      <c r="J30" s="14">
        <f t="shared" si="6"/>
        <v>6</v>
      </c>
      <c r="K30" s="14">
        <v>7.5</v>
      </c>
      <c r="L30" s="14">
        <f t="shared" si="7"/>
        <v>3.75</v>
      </c>
      <c r="M30" s="14">
        <v>9</v>
      </c>
      <c r="N30" s="22">
        <f t="shared" si="0"/>
        <v>75</v>
      </c>
      <c r="O30" s="102">
        <f t="shared" si="1"/>
        <v>62.5</v>
      </c>
      <c r="P30" s="41" t="str">
        <f t="shared" si="2"/>
        <v>B2</v>
      </c>
    </row>
    <row r="31" spans="1:16" ht="15.75">
      <c r="A31" s="16">
        <v>25</v>
      </c>
      <c r="B31" s="87" t="s">
        <v>153</v>
      </c>
      <c r="C31" s="14">
        <v>10.5</v>
      </c>
      <c r="D31" s="2">
        <f t="shared" si="3"/>
        <v>5.25</v>
      </c>
      <c r="E31" s="14">
        <v>8.5</v>
      </c>
      <c r="F31" s="14">
        <f t="shared" si="4"/>
        <v>4.25</v>
      </c>
      <c r="G31" s="14">
        <v>15</v>
      </c>
      <c r="H31" s="14">
        <f t="shared" si="8"/>
        <v>7.5</v>
      </c>
      <c r="I31" s="14">
        <v>14.5</v>
      </c>
      <c r="J31" s="14">
        <f t="shared" si="6"/>
        <v>7.25</v>
      </c>
      <c r="K31" s="14">
        <v>13</v>
      </c>
      <c r="L31" s="14">
        <f>K31/2</f>
        <v>6.5</v>
      </c>
      <c r="M31" s="14">
        <v>20</v>
      </c>
      <c r="N31" s="22">
        <f t="shared" si="0"/>
        <v>112.25</v>
      </c>
      <c r="O31" s="102">
        <f t="shared" si="1"/>
        <v>93.541666666666671</v>
      </c>
      <c r="P31" s="41" t="str">
        <f t="shared" si="2"/>
        <v>A1</v>
      </c>
    </row>
    <row r="32" spans="1:16" ht="15.75">
      <c r="A32" s="16">
        <v>26</v>
      </c>
      <c r="B32" s="87" t="s">
        <v>159</v>
      </c>
      <c r="C32" s="14">
        <v>5.5</v>
      </c>
      <c r="D32" s="2">
        <f t="shared" si="3"/>
        <v>2.75</v>
      </c>
      <c r="E32" s="14">
        <v>6</v>
      </c>
      <c r="F32" s="14">
        <f t="shared" si="4"/>
        <v>3</v>
      </c>
      <c r="G32" s="14">
        <v>15</v>
      </c>
      <c r="H32" s="14">
        <f t="shared" si="8"/>
        <v>7.5</v>
      </c>
      <c r="I32" s="14">
        <v>9.5</v>
      </c>
      <c r="J32" s="14">
        <f t="shared" si="6"/>
        <v>4.75</v>
      </c>
      <c r="K32" s="14">
        <v>5</v>
      </c>
      <c r="L32" s="14">
        <f t="shared" si="7"/>
        <v>2.5</v>
      </c>
      <c r="M32" s="14">
        <v>10</v>
      </c>
      <c r="N32" s="22">
        <f t="shared" si="0"/>
        <v>71.5</v>
      </c>
      <c r="O32" s="102">
        <f t="shared" si="1"/>
        <v>59.583333333333336</v>
      </c>
      <c r="P32" s="41" t="str">
        <f t="shared" si="2"/>
        <v>C1</v>
      </c>
    </row>
    <row r="33" spans="1:16" ht="15.75">
      <c r="A33" s="16">
        <v>27</v>
      </c>
      <c r="B33" s="87" t="s">
        <v>163</v>
      </c>
      <c r="C33" s="14">
        <v>11</v>
      </c>
      <c r="D33" s="2">
        <f t="shared" si="3"/>
        <v>5.5</v>
      </c>
      <c r="E33" s="14">
        <v>12</v>
      </c>
      <c r="F33" s="14">
        <f t="shared" si="4"/>
        <v>6</v>
      </c>
      <c r="G33" s="14">
        <v>14.5</v>
      </c>
      <c r="H33" s="14">
        <f t="shared" si="8"/>
        <v>7.25</v>
      </c>
      <c r="I33" s="14">
        <v>13</v>
      </c>
      <c r="J33" s="14">
        <f t="shared" si="6"/>
        <v>6.5</v>
      </c>
      <c r="K33" s="14">
        <v>12.5</v>
      </c>
      <c r="L33" s="14">
        <f t="shared" si="7"/>
        <v>6.25</v>
      </c>
      <c r="M33" s="14">
        <v>10</v>
      </c>
      <c r="N33" s="22">
        <f t="shared" si="0"/>
        <v>104.5</v>
      </c>
      <c r="O33" s="102">
        <f t="shared" si="1"/>
        <v>87.083333333333329</v>
      </c>
      <c r="P33" s="41" t="str">
        <f t="shared" si="2"/>
        <v>A2</v>
      </c>
    </row>
    <row r="34" spans="1:16" ht="15.75">
      <c r="A34" s="16">
        <v>28</v>
      </c>
      <c r="B34" s="87" t="s">
        <v>169</v>
      </c>
      <c r="C34" s="14">
        <v>14</v>
      </c>
      <c r="D34" s="2">
        <f t="shared" si="3"/>
        <v>7</v>
      </c>
      <c r="E34" s="47">
        <v>13</v>
      </c>
      <c r="F34" s="14">
        <f t="shared" si="4"/>
        <v>6.5</v>
      </c>
      <c r="G34" s="14">
        <v>17.5</v>
      </c>
      <c r="H34" s="14">
        <f t="shared" si="8"/>
        <v>8.75</v>
      </c>
      <c r="I34" s="14">
        <v>14</v>
      </c>
      <c r="J34" s="14">
        <f t="shared" si="6"/>
        <v>7</v>
      </c>
      <c r="K34" s="14">
        <v>10</v>
      </c>
      <c r="L34" s="14">
        <f t="shared" si="7"/>
        <v>5</v>
      </c>
      <c r="M34" s="14">
        <v>10.5</v>
      </c>
      <c r="N34" s="22">
        <f t="shared" si="0"/>
        <v>113.25</v>
      </c>
      <c r="O34" s="102">
        <f t="shared" si="1"/>
        <v>94.375</v>
      </c>
      <c r="P34" s="41" t="str">
        <f t="shared" si="2"/>
        <v>A1</v>
      </c>
    </row>
    <row r="35" spans="1:16" ht="15.75">
      <c r="A35" s="16">
        <v>29</v>
      </c>
      <c r="B35" s="87" t="s">
        <v>174</v>
      </c>
      <c r="C35" s="14">
        <v>18.5</v>
      </c>
      <c r="D35" s="2">
        <f t="shared" si="3"/>
        <v>9.25</v>
      </c>
      <c r="E35" s="14">
        <v>16.5</v>
      </c>
      <c r="F35" s="14">
        <f t="shared" si="4"/>
        <v>8.25</v>
      </c>
      <c r="G35" s="14">
        <v>18</v>
      </c>
      <c r="H35" s="14">
        <f t="shared" si="8"/>
        <v>9</v>
      </c>
      <c r="I35" s="14">
        <v>12.5</v>
      </c>
      <c r="J35" s="14">
        <f t="shared" si="6"/>
        <v>6.25</v>
      </c>
      <c r="K35" s="14">
        <v>18</v>
      </c>
      <c r="L35" s="14">
        <f t="shared" si="7"/>
        <v>9</v>
      </c>
      <c r="M35" s="14">
        <v>19.5</v>
      </c>
      <c r="N35" s="22">
        <f t="shared" si="0"/>
        <v>144.75</v>
      </c>
      <c r="O35" s="102">
        <f t="shared" si="1"/>
        <v>120.625</v>
      </c>
      <c r="P35" s="41" t="str">
        <f t="shared" si="2"/>
        <v>A1</v>
      </c>
    </row>
    <row r="36" spans="1:16" ht="15.75">
      <c r="A36" s="16">
        <v>30</v>
      </c>
      <c r="B36" s="90" t="s">
        <v>179</v>
      </c>
      <c r="C36" s="14">
        <v>10.5</v>
      </c>
      <c r="D36" s="2">
        <f t="shared" si="3"/>
        <v>5.25</v>
      </c>
      <c r="E36" s="14">
        <v>12.5</v>
      </c>
      <c r="F36" s="14">
        <f t="shared" si="4"/>
        <v>6.25</v>
      </c>
      <c r="G36" s="14">
        <v>10.5</v>
      </c>
      <c r="H36" s="14">
        <f t="shared" si="8"/>
        <v>5.25</v>
      </c>
      <c r="I36" s="14">
        <v>18</v>
      </c>
      <c r="J36" s="14">
        <f t="shared" si="6"/>
        <v>9</v>
      </c>
      <c r="K36" s="14">
        <v>11.5</v>
      </c>
      <c r="L36" s="14">
        <f t="shared" si="7"/>
        <v>5.75</v>
      </c>
      <c r="M36" s="14">
        <v>17</v>
      </c>
      <c r="N36" s="22">
        <f t="shared" si="0"/>
        <v>111.5</v>
      </c>
      <c r="O36" s="102">
        <f t="shared" si="1"/>
        <v>92.916666666666671</v>
      </c>
      <c r="P36" s="41" t="str">
        <f t="shared" si="2"/>
        <v>A1</v>
      </c>
    </row>
    <row r="37" spans="1:16" ht="15.75">
      <c r="A37" s="16">
        <v>31</v>
      </c>
      <c r="B37" s="87" t="s">
        <v>184</v>
      </c>
      <c r="C37" s="14">
        <v>17.5</v>
      </c>
      <c r="D37" s="2">
        <f t="shared" si="3"/>
        <v>8.75</v>
      </c>
      <c r="E37" s="14">
        <v>17.5</v>
      </c>
      <c r="F37" s="14">
        <f t="shared" si="4"/>
        <v>8.75</v>
      </c>
      <c r="G37" s="14">
        <v>18.5</v>
      </c>
      <c r="H37" s="14">
        <f t="shared" si="8"/>
        <v>9.25</v>
      </c>
      <c r="I37" s="14">
        <v>20</v>
      </c>
      <c r="J37" s="14">
        <f t="shared" si="6"/>
        <v>10</v>
      </c>
      <c r="K37" s="14">
        <v>19.5</v>
      </c>
      <c r="L37" s="14">
        <f t="shared" si="7"/>
        <v>9.75</v>
      </c>
      <c r="M37" s="14">
        <v>20</v>
      </c>
      <c r="N37" s="22">
        <f t="shared" si="0"/>
        <v>159.5</v>
      </c>
      <c r="O37" s="102">
        <f t="shared" si="1"/>
        <v>132.91666666666666</v>
      </c>
      <c r="P37" s="41" t="str">
        <f t="shared" si="2"/>
        <v>A1</v>
      </c>
    </row>
    <row r="38" spans="1:16" ht="15.75">
      <c r="A38" s="16">
        <v>32</v>
      </c>
      <c r="B38" s="87" t="s">
        <v>189</v>
      </c>
      <c r="C38" s="14">
        <v>19.5</v>
      </c>
      <c r="D38" s="2">
        <f t="shared" si="3"/>
        <v>9.75</v>
      </c>
      <c r="E38" s="14">
        <v>19</v>
      </c>
      <c r="F38" s="14">
        <f t="shared" si="4"/>
        <v>9.5</v>
      </c>
      <c r="G38" s="14">
        <v>20</v>
      </c>
      <c r="H38" s="14">
        <f t="shared" si="8"/>
        <v>10</v>
      </c>
      <c r="I38" s="14">
        <v>19.5</v>
      </c>
      <c r="J38" s="14">
        <f>I38/2</f>
        <v>9.75</v>
      </c>
      <c r="K38" s="14">
        <v>19</v>
      </c>
      <c r="L38" s="14">
        <f t="shared" si="7"/>
        <v>9.5</v>
      </c>
      <c r="M38" s="14">
        <v>20</v>
      </c>
      <c r="N38" s="22">
        <f t="shared" si="0"/>
        <v>165.5</v>
      </c>
      <c r="O38" s="102">
        <f t="shared" si="1"/>
        <v>137.91666666666666</v>
      </c>
      <c r="P38" s="41" t="str">
        <f t="shared" si="2"/>
        <v>A1</v>
      </c>
    </row>
    <row r="39" spans="1:16" ht="15.75">
      <c r="A39" s="16">
        <v>33</v>
      </c>
      <c r="B39" s="87" t="s">
        <v>194</v>
      </c>
      <c r="C39" s="14">
        <v>14</v>
      </c>
      <c r="D39" s="2">
        <f t="shared" si="3"/>
        <v>7</v>
      </c>
      <c r="E39" s="14">
        <v>14</v>
      </c>
      <c r="F39" s="14">
        <f t="shared" si="4"/>
        <v>7</v>
      </c>
      <c r="G39" s="14">
        <v>13.5</v>
      </c>
      <c r="H39" s="14">
        <f t="shared" si="8"/>
        <v>6.75</v>
      </c>
      <c r="I39" s="14">
        <v>9.5</v>
      </c>
      <c r="J39" s="14">
        <f t="shared" si="6"/>
        <v>4.75</v>
      </c>
      <c r="K39" s="14">
        <v>10</v>
      </c>
      <c r="L39" s="14">
        <f t="shared" si="7"/>
        <v>5</v>
      </c>
      <c r="M39" s="14">
        <v>18.5</v>
      </c>
      <c r="N39" s="22">
        <f t="shared" si="0"/>
        <v>110</v>
      </c>
      <c r="O39" s="102">
        <f t="shared" si="1"/>
        <v>91.666666666666671</v>
      </c>
      <c r="P39" s="41" t="str">
        <f t="shared" si="2"/>
        <v>A1</v>
      </c>
    </row>
    <row r="40" spans="1:16" ht="15.75">
      <c r="A40" s="16">
        <v>34</v>
      </c>
      <c r="B40" s="90" t="s">
        <v>199</v>
      </c>
      <c r="C40" s="14">
        <v>8.5</v>
      </c>
      <c r="D40" s="2">
        <f t="shared" si="3"/>
        <v>4.25</v>
      </c>
      <c r="E40" s="14">
        <v>13.5</v>
      </c>
      <c r="F40" s="14">
        <f t="shared" si="4"/>
        <v>6.75</v>
      </c>
      <c r="G40" s="14">
        <v>15</v>
      </c>
      <c r="H40" s="14">
        <f t="shared" si="8"/>
        <v>7.5</v>
      </c>
      <c r="I40" s="14">
        <v>14.5</v>
      </c>
      <c r="J40" s="14">
        <f t="shared" si="6"/>
        <v>7.25</v>
      </c>
      <c r="K40" s="14">
        <v>11.5</v>
      </c>
      <c r="L40" s="14">
        <f t="shared" si="7"/>
        <v>5.75</v>
      </c>
      <c r="M40" s="14">
        <v>19</v>
      </c>
      <c r="N40" s="22">
        <f t="shared" si="0"/>
        <v>113.5</v>
      </c>
      <c r="O40" s="102">
        <f t="shared" si="1"/>
        <v>94.583333333333329</v>
      </c>
      <c r="P40" s="41" t="str">
        <f t="shared" si="2"/>
        <v>A1</v>
      </c>
    </row>
    <row r="41" spans="1:16" ht="15.75">
      <c r="A41" s="16">
        <v>35</v>
      </c>
      <c r="B41" s="87" t="s">
        <v>203</v>
      </c>
      <c r="C41" s="14">
        <v>19.5</v>
      </c>
      <c r="D41" s="2">
        <f t="shared" si="3"/>
        <v>9.75</v>
      </c>
      <c r="E41" s="14">
        <v>17.5</v>
      </c>
      <c r="F41" s="14">
        <f t="shared" si="4"/>
        <v>8.75</v>
      </c>
      <c r="G41" s="14">
        <v>18</v>
      </c>
      <c r="H41" s="14">
        <f t="shared" si="8"/>
        <v>9</v>
      </c>
      <c r="I41" s="14">
        <v>19.5</v>
      </c>
      <c r="J41" s="14">
        <f t="shared" si="6"/>
        <v>9.75</v>
      </c>
      <c r="K41" s="14">
        <v>19</v>
      </c>
      <c r="L41" s="14">
        <f t="shared" si="7"/>
        <v>9.5</v>
      </c>
      <c r="M41" s="14">
        <v>20</v>
      </c>
      <c r="N41" s="22">
        <f t="shared" si="0"/>
        <v>160.25</v>
      </c>
      <c r="O41" s="102">
        <f t="shared" si="1"/>
        <v>133.54166666666666</v>
      </c>
      <c r="P41" s="41" t="str">
        <f t="shared" si="2"/>
        <v>A1</v>
      </c>
    </row>
    <row r="42" spans="1:16" ht="15.75">
      <c r="A42" s="16">
        <v>36</v>
      </c>
      <c r="B42" s="87" t="s">
        <v>209</v>
      </c>
      <c r="C42" s="14">
        <v>19</v>
      </c>
      <c r="D42" s="2">
        <f t="shared" si="3"/>
        <v>9.5</v>
      </c>
      <c r="E42" s="14">
        <v>17.5</v>
      </c>
      <c r="F42" s="14">
        <f t="shared" si="4"/>
        <v>8.75</v>
      </c>
      <c r="G42" s="14">
        <v>20</v>
      </c>
      <c r="H42" s="14">
        <f t="shared" si="8"/>
        <v>10</v>
      </c>
      <c r="I42" s="14">
        <v>19</v>
      </c>
      <c r="J42" s="14">
        <f t="shared" si="6"/>
        <v>9.5</v>
      </c>
      <c r="K42" s="14">
        <v>19.5</v>
      </c>
      <c r="L42" s="14">
        <f t="shared" si="7"/>
        <v>9.75</v>
      </c>
      <c r="M42" s="14">
        <v>20</v>
      </c>
      <c r="N42" s="22">
        <f t="shared" si="0"/>
        <v>162.5</v>
      </c>
      <c r="O42" s="102">
        <f t="shared" si="1"/>
        <v>135.41666666666666</v>
      </c>
      <c r="P42" s="41" t="str">
        <f t="shared" si="2"/>
        <v>A1</v>
      </c>
    </row>
    <row r="43" spans="1:16" ht="15.75">
      <c r="A43" s="16">
        <v>37</v>
      </c>
      <c r="B43" s="87" t="s">
        <v>214</v>
      </c>
      <c r="C43" s="14">
        <v>18.5</v>
      </c>
      <c r="D43" s="2">
        <f t="shared" si="3"/>
        <v>9.25</v>
      </c>
      <c r="E43" s="14">
        <v>17</v>
      </c>
      <c r="F43" s="14">
        <f t="shared" si="4"/>
        <v>8.5</v>
      </c>
      <c r="G43" s="14">
        <v>19.5</v>
      </c>
      <c r="H43" s="14">
        <f t="shared" si="8"/>
        <v>9.75</v>
      </c>
      <c r="I43" s="14">
        <v>19.5</v>
      </c>
      <c r="J43" s="14">
        <f t="shared" si="6"/>
        <v>9.75</v>
      </c>
      <c r="K43" s="14">
        <v>18</v>
      </c>
      <c r="L43" s="14">
        <f t="shared" si="7"/>
        <v>9</v>
      </c>
      <c r="M43" s="14">
        <v>19.5</v>
      </c>
      <c r="N43" s="22">
        <f t="shared" si="0"/>
        <v>158.25</v>
      </c>
      <c r="O43" s="102">
        <f t="shared" si="1"/>
        <v>131.875</v>
      </c>
      <c r="P43" s="41" t="str">
        <f t="shared" si="2"/>
        <v>A1</v>
      </c>
    </row>
    <row r="44" spans="1:16">
      <c r="A44" s="27"/>
      <c r="B44" s="8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103"/>
      <c r="P44" s="23"/>
    </row>
  </sheetData>
  <mergeCells count="4">
    <mergeCell ref="A1:P1"/>
    <mergeCell ref="A2:P2"/>
    <mergeCell ref="A3:P3"/>
    <mergeCell ref="A4:P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779"/>
  <sheetViews>
    <sheetView topLeftCell="A768" workbookViewId="0">
      <selection sqref="A1:XFD779"/>
    </sheetView>
  </sheetViews>
  <sheetFormatPr defaultColWidth="9.140625" defaultRowHeight="20.100000000000001" customHeight="1"/>
  <cols>
    <col min="1" max="1" width="2.85546875" style="31" customWidth="1"/>
    <col min="2" max="2" width="17.85546875" style="31" customWidth="1"/>
    <col min="3" max="3" width="20.42578125" style="31" customWidth="1"/>
    <col min="4" max="4" width="10.85546875" style="31" customWidth="1"/>
    <col min="5" max="5" width="17.5703125" style="31" customWidth="1"/>
    <col min="6" max="6" width="1" style="31" customWidth="1"/>
    <col min="7" max="7" width="26" style="31" customWidth="1"/>
    <col min="8" max="16384" width="9.140625" style="31"/>
  </cols>
  <sheetData>
    <row r="1" spans="2:7" ht="15.75">
      <c r="B1" s="32"/>
      <c r="C1" s="501" t="s">
        <v>235</v>
      </c>
      <c r="D1" s="501"/>
      <c r="E1" s="501"/>
      <c r="F1" s="501"/>
      <c r="G1" s="501"/>
    </row>
    <row r="2" spans="2:7" ht="15.75">
      <c r="B2" s="32"/>
      <c r="C2" s="501" t="s">
        <v>236</v>
      </c>
      <c r="D2" s="501"/>
      <c r="E2" s="501"/>
      <c r="F2" s="501"/>
      <c r="G2" s="501"/>
    </row>
    <row r="3" spans="2:7" ht="15.75">
      <c r="B3" s="32"/>
      <c r="C3" s="501" t="s">
        <v>237</v>
      </c>
      <c r="D3" s="501"/>
      <c r="E3" s="501"/>
      <c r="F3" s="501"/>
      <c r="G3" s="501"/>
    </row>
    <row r="4" spans="2:7" ht="15.75">
      <c r="B4" s="32"/>
      <c r="C4" s="502" t="s">
        <v>238</v>
      </c>
      <c r="D4" s="502"/>
      <c r="E4" s="502"/>
      <c r="F4" s="502"/>
      <c r="G4" s="502"/>
    </row>
    <row r="5" spans="2:7" ht="15.75">
      <c r="B5" s="32"/>
      <c r="C5" s="501" t="s">
        <v>239</v>
      </c>
      <c r="D5" s="501"/>
      <c r="E5" s="501"/>
      <c r="F5" s="501"/>
      <c r="G5" s="501"/>
    </row>
    <row r="6" spans="2:7" ht="15.75">
      <c r="B6" s="501" t="s">
        <v>240</v>
      </c>
      <c r="C6" s="501"/>
      <c r="D6" s="501"/>
      <c r="E6" s="501"/>
      <c r="F6" s="501"/>
      <c r="G6" s="501"/>
    </row>
    <row r="7" spans="2:7" ht="15.75">
      <c r="B7" s="32" t="s">
        <v>241</v>
      </c>
      <c r="C7" s="503" t="s">
        <v>242</v>
      </c>
      <c r="D7" s="504"/>
      <c r="E7" s="37" t="s">
        <v>243</v>
      </c>
      <c r="F7" s="501">
        <v>1026</v>
      </c>
      <c r="G7" s="501"/>
    </row>
    <row r="8" spans="2:7" ht="15.75">
      <c r="B8" s="32" t="s">
        <v>244</v>
      </c>
      <c r="C8" s="503" t="s">
        <v>245</v>
      </c>
      <c r="D8" s="504"/>
      <c r="E8" s="32" t="s">
        <v>246</v>
      </c>
      <c r="F8" s="501">
        <v>1</v>
      </c>
      <c r="G8" s="501"/>
    </row>
    <row r="9" spans="2:7" ht="15.75">
      <c r="B9" s="32" t="s">
        <v>247</v>
      </c>
      <c r="C9" s="35" t="s">
        <v>248</v>
      </c>
      <c r="D9" s="36"/>
      <c r="E9" s="32" t="s">
        <v>249</v>
      </c>
      <c r="F9" s="33"/>
      <c r="G9" s="33" t="s">
        <v>250</v>
      </c>
    </row>
    <row r="10" spans="2:7" ht="15.75">
      <c r="B10" s="33" t="s">
        <v>251</v>
      </c>
      <c r="C10" s="33" t="s">
        <v>252</v>
      </c>
      <c r="D10" s="33" t="s">
        <v>253</v>
      </c>
      <c r="E10" s="33" t="s">
        <v>254</v>
      </c>
      <c r="F10" s="501" t="s">
        <v>255</v>
      </c>
      <c r="G10" s="501"/>
    </row>
    <row r="11" spans="2:7" ht="15.75">
      <c r="B11" s="33">
        <v>1</v>
      </c>
      <c r="C11" s="34" t="s">
        <v>256</v>
      </c>
      <c r="D11" s="33">
        <v>19.5</v>
      </c>
      <c r="E11" s="38" t="str">
        <f>IF(D11&gt;=18,"A1",IF(D11&gt;=16,"A2",IF(D11&gt;=14,"B1",IF(D11&gt;=12,"B2",IF(D11&gt;=10,"C1",IF(D11&gt;=8,"C2",IF(D11&gt;=6.5,"D","E")))))))</f>
        <v>A1</v>
      </c>
      <c r="F11" s="488" t="s">
        <v>257</v>
      </c>
      <c r="G11" s="489"/>
    </row>
    <row r="12" spans="2:7" ht="15.75">
      <c r="B12" s="33">
        <v>2</v>
      </c>
      <c r="C12" s="34" t="s">
        <v>258</v>
      </c>
      <c r="D12" s="33">
        <v>18.5</v>
      </c>
      <c r="E12" s="38" t="str">
        <f t="shared" ref="E12:E16" si="0">IF(D12&gt;=18,"A1",IF(D12&gt;=16,"A2",IF(D12&gt;=14,"B1",IF(D12&gt;=12,"B2",IF(D12&gt;=10,"C1",IF(D12&gt;=8,"C2",IF(D12&gt;=6.5,"D","E")))))))</f>
        <v>A1</v>
      </c>
      <c r="F12" s="490"/>
      <c r="G12" s="491"/>
    </row>
    <row r="13" spans="2:7" ht="15.75">
      <c r="B13" s="33">
        <v>3</v>
      </c>
      <c r="C13" s="34" t="s">
        <v>259</v>
      </c>
      <c r="D13" s="33">
        <v>19.5</v>
      </c>
      <c r="E13" s="38" t="str">
        <f t="shared" si="0"/>
        <v>A1</v>
      </c>
      <c r="F13" s="490"/>
      <c r="G13" s="491"/>
    </row>
    <row r="14" spans="2:7" ht="15.75">
      <c r="B14" s="33">
        <v>4</v>
      </c>
      <c r="C14" s="34" t="s">
        <v>260</v>
      </c>
      <c r="D14" s="33">
        <v>19</v>
      </c>
      <c r="E14" s="38" t="str">
        <f t="shared" si="0"/>
        <v>A1</v>
      </c>
      <c r="F14" s="490"/>
      <c r="G14" s="491"/>
    </row>
    <row r="15" spans="2:7" ht="15.75">
      <c r="B15" s="33">
        <v>5</v>
      </c>
      <c r="C15" s="34" t="s">
        <v>261</v>
      </c>
      <c r="D15" s="33">
        <v>19</v>
      </c>
      <c r="E15" s="38" t="str">
        <f t="shared" si="0"/>
        <v>A1</v>
      </c>
      <c r="F15" s="490"/>
      <c r="G15" s="491"/>
    </row>
    <row r="16" spans="2:7" ht="15.75">
      <c r="B16" s="33">
        <v>6</v>
      </c>
      <c r="C16" s="34" t="s">
        <v>262</v>
      </c>
      <c r="D16" s="33">
        <v>20</v>
      </c>
      <c r="E16" s="38" t="str">
        <f t="shared" si="0"/>
        <v>A1</v>
      </c>
      <c r="F16" s="490"/>
      <c r="G16" s="491"/>
    </row>
    <row r="17" spans="2:7" ht="15.75">
      <c r="B17" s="32"/>
      <c r="C17" s="32"/>
      <c r="D17" s="33"/>
      <c r="E17" s="32"/>
      <c r="F17" s="490"/>
      <c r="G17" s="491"/>
    </row>
    <row r="18" spans="2:7" ht="15.75">
      <c r="B18" s="32"/>
      <c r="C18" s="33" t="s">
        <v>230</v>
      </c>
      <c r="D18" s="33">
        <f>SUM(D11:D16)</f>
        <v>115.5</v>
      </c>
      <c r="E18" s="32"/>
      <c r="F18" s="490"/>
      <c r="G18" s="491"/>
    </row>
    <row r="19" spans="2:7" ht="15" customHeight="1">
      <c r="B19" s="32"/>
      <c r="C19" s="39" t="s">
        <v>263</v>
      </c>
      <c r="D19" s="40">
        <f>D18*100/120</f>
        <v>96.25</v>
      </c>
      <c r="E19" s="41" t="str">
        <f t="shared" ref="E19" si="1">IF(D19&gt;=91,"A1",IF(D19&gt;=81,"A2",IF(D19&gt;=71,"B1",IF(D19&gt;=61,"B2",IF(D19&gt;=51,"C1",IF(D19&gt;=41,"C2",IF(D19&gt;=33,"D","E")))))))</f>
        <v>A1</v>
      </c>
      <c r="F19" s="492"/>
      <c r="G19" s="493"/>
    </row>
    <row r="20" spans="2:7" ht="15" customHeight="1">
      <c r="B20" s="494" t="s">
        <v>264</v>
      </c>
      <c r="C20" s="494" t="s">
        <v>222</v>
      </c>
      <c r="D20" s="494"/>
      <c r="E20" s="495" t="s">
        <v>265</v>
      </c>
      <c r="F20" s="496"/>
      <c r="G20" s="497"/>
    </row>
    <row r="21" spans="2:7" ht="15">
      <c r="B21" s="494"/>
      <c r="C21" s="494"/>
      <c r="D21" s="494"/>
      <c r="E21" s="498"/>
      <c r="F21" s="499"/>
      <c r="G21" s="500"/>
    </row>
    <row r="24" spans="2:7" ht="15.75">
      <c r="B24" s="32"/>
      <c r="C24" s="501" t="s">
        <v>235</v>
      </c>
      <c r="D24" s="501"/>
      <c r="E24" s="501"/>
      <c r="F24" s="501"/>
      <c r="G24" s="501"/>
    </row>
    <row r="25" spans="2:7" ht="15.75">
      <c r="B25" s="32"/>
      <c r="C25" s="501" t="s">
        <v>236</v>
      </c>
      <c r="D25" s="501"/>
      <c r="E25" s="501"/>
      <c r="F25" s="501"/>
      <c r="G25" s="501"/>
    </row>
    <row r="26" spans="2:7" ht="15.75">
      <c r="B26" s="32"/>
      <c r="C26" s="501" t="s">
        <v>237</v>
      </c>
      <c r="D26" s="501"/>
      <c r="E26" s="501"/>
      <c r="F26" s="501"/>
      <c r="G26" s="501"/>
    </row>
    <row r="27" spans="2:7" ht="15.75">
      <c r="B27" s="32"/>
      <c r="C27" s="502" t="s">
        <v>266</v>
      </c>
      <c r="D27" s="502"/>
      <c r="E27" s="502"/>
      <c r="F27" s="502"/>
      <c r="G27" s="502"/>
    </row>
    <row r="28" spans="2:7" ht="15.75">
      <c r="B28" s="32"/>
      <c r="C28" s="501" t="s">
        <v>239</v>
      </c>
      <c r="D28" s="501"/>
      <c r="E28" s="501"/>
      <c r="F28" s="501"/>
      <c r="G28" s="501"/>
    </row>
    <row r="29" spans="2:7" ht="15.75">
      <c r="B29" s="501" t="s">
        <v>240</v>
      </c>
      <c r="C29" s="501"/>
      <c r="D29" s="501"/>
      <c r="E29" s="501"/>
      <c r="F29" s="501"/>
      <c r="G29" s="501"/>
    </row>
    <row r="30" spans="2:7" ht="15.75">
      <c r="B30" s="32" t="s">
        <v>241</v>
      </c>
      <c r="C30" s="503" t="s">
        <v>242</v>
      </c>
      <c r="D30" s="504"/>
      <c r="E30" s="37" t="s">
        <v>243</v>
      </c>
      <c r="F30" s="501">
        <v>1452</v>
      </c>
      <c r="G30" s="501"/>
    </row>
    <row r="31" spans="2:7" ht="15.75">
      <c r="B31" s="32" t="s">
        <v>244</v>
      </c>
      <c r="C31" s="503" t="s">
        <v>267</v>
      </c>
      <c r="D31" s="504"/>
      <c r="E31" s="32" t="s">
        <v>246</v>
      </c>
      <c r="F31" s="501">
        <v>3</v>
      </c>
      <c r="G31" s="501"/>
    </row>
    <row r="32" spans="2:7" ht="15.75">
      <c r="B32" s="32" t="s">
        <v>247</v>
      </c>
      <c r="C32" s="35" t="s">
        <v>268</v>
      </c>
      <c r="D32" s="36"/>
      <c r="E32" s="32" t="s">
        <v>249</v>
      </c>
      <c r="F32" s="33"/>
      <c r="G32" s="42" t="s">
        <v>269</v>
      </c>
    </row>
    <row r="33" spans="2:9" ht="15.75">
      <c r="B33" s="33" t="s">
        <v>251</v>
      </c>
      <c r="C33" s="33" t="s">
        <v>252</v>
      </c>
      <c r="D33" s="33" t="s">
        <v>253</v>
      </c>
      <c r="E33" s="33" t="s">
        <v>254</v>
      </c>
      <c r="F33" s="501" t="s">
        <v>255</v>
      </c>
      <c r="G33" s="501"/>
    </row>
    <row r="34" spans="2:9" ht="15.75">
      <c r="B34" s="33">
        <v>1</v>
      </c>
      <c r="C34" s="34" t="s">
        <v>256</v>
      </c>
      <c r="D34" s="33">
        <v>12</v>
      </c>
      <c r="E34" s="38" t="str">
        <f>IF(D34&gt;=18,"A1",IF(D34&gt;=16,"A2",IF(D34&gt;=14,"B1",IF(D34&gt;=12,"B2",IF(D34&gt;=10,"C1",IF(D34&gt;=8,"C2",IF(D34&gt;=6.5,"D","E")))))))</f>
        <v>B2</v>
      </c>
      <c r="F34" s="488" t="s">
        <v>270</v>
      </c>
      <c r="G34" s="489"/>
      <c r="I34" s="31" t="s">
        <v>271</v>
      </c>
    </row>
    <row r="35" spans="2:9" ht="15.75">
      <c r="B35" s="33">
        <v>2</v>
      </c>
      <c r="C35" s="34" t="s">
        <v>258</v>
      </c>
      <c r="D35" s="33" t="s">
        <v>272</v>
      </c>
      <c r="E35" s="38" t="str">
        <f t="shared" ref="E35:E39" si="2">IF(D35&gt;=18,"A1",IF(D35&gt;=16,"A2",IF(D35&gt;=14,"B1",IF(D35&gt;=12,"B2",IF(D35&gt;=10,"C1",IF(D35&gt;=8,"C2",IF(D35&gt;=6.5,"D","E")))))))</f>
        <v>A1</v>
      </c>
      <c r="F35" s="490"/>
      <c r="G35" s="491"/>
    </row>
    <row r="36" spans="2:9" ht="15.75">
      <c r="B36" s="33">
        <v>3</v>
      </c>
      <c r="C36" s="34" t="s">
        <v>259</v>
      </c>
      <c r="D36" s="33">
        <v>15</v>
      </c>
      <c r="E36" s="38" t="str">
        <f>IF(D36&gt;=18,"A1",IF(D36&gt;=16,"A2",IF(D36&gt;=14,"B1",IF(D36&gt;=12,"B2",IF(D36&gt;=10,"C1",IF(D36=8,"C2",IF(D36&gt;=6.5,"D","E")))))))</f>
        <v>B1</v>
      </c>
      <c r="F36" s="490"/>
      <c r="G36" s="491"/>
    </row>
    <row r="37" spans="2:9" ht="15.75">
      <c r="B37" s="33">
        <v>4</v>
      </c>
      <c r="C37" s="34" t="s">
        <v>260</v>
      </c>
      <c r="D37" s="33" t="s">
        <v>272</v>
      </c>
      <c r="E37" s="38" t="str">
        <f t="shared" si="2"/>
        <v>A1</v>
      </c>
      <c r="F37" s="490"/>
      <c r="G37" s="491"/>
    </row>
    <row r="38" spans="2:9" ht="15.75">
      <c r="B38" s="33">
        <v>5</v>
      </c>
      <c r="C38" s="34" t="s">
        <v>261</v>
      </c>
      <c r="D38" s="33" t="s">
        <v>272</v>
      </c>
      <c r="E38" s="38" t="str">
        <f t="shared" si="2"/>
        <v>A1</v>
      </c>
      <c r="F38" s="490"/>
      <c r="G38" s="491"/>
    </row>
    <row r="39" spans="2:9" ht="15.75">
      <c r="B39" s="33">
        <v>6</v>
      </c>
      <c r="C39" s="34" t="s">
        <v>262</v>
      </c>
      <c r="D39" s="33">
        <v>19</v>
      </c>
      <c r="E39" s="38" t="str">
        <f t="shared" si="2"/>
        <v>A1</v>
      </c>
      <c r="F39" s="490"/>
      <c r="G39" s="491"/>
    </row>
    <row r="40" spans="2:9" ht="15.75">
      <c r="B40" s="32"/>
      <c r="C40" s="32"/>
      <c r="D40" s="33"/>
      <c r="E40" s="32"/>
      <c r="F40" s="490"/>
      <c r="G40" s="491"/>
    </row>
    <row r="41" spans="2:9" ht="15.75">
      <c r="B41" s="32"/>
      <c r="C41" s="33" t="s">
        <v>230</v>
      </c>
      <c r="D41" s="33">
        <f>SUM(D34:D39)</f>
        <v>46</v>
      </c>
      <c r="E41" s="32"/>
      <c r="F41" s="490"/>
      <c r="G41" s="491"/>
    </row>
    <row r="42" spans="2:9" ht="15.75">
      <c r="B42" s="32"/>
      <c r="C42" s="39" t="s">
        <v>263</v>
      </c>
      <c r="D42" s="40">
        <f>D41*100/120</f>
        <v>38.333333333333336</v>
      </c>
      <c r="E42" s="41" t="str">
        <f t="shared" ref="E42" si="3">IF(D42&gt;=91,"A1",IF(D42&gt;=81,"A2",IF(D42&gt;=71,"B1",IF(D42&gt;=61,"B2",IF(D42&gt;=51,"C1",IF(D42&gt;=41,"C2",IF(D42&gt;=33,"D","E")))))))</f>
        <v>D</v>
      </c>
      <c r="F42" s="492"/>
      <c r="G42" s="493"/>
    </row>
    <row r="43" spans="2:9" ht="15">
      <c r="B43" s="494" t="s">
        <v>264</v>
      </c>
      <c r="C43" s="494" t="s">
        <v>222</v>
      </c>
      <c r="D43" s="494"/>
      <c r="E43" s="495" t="s">
        <v>265</v>
      </c>
      <c r="F43" s="496"/>
      <c r="G43" s="497"/>
    </row>
    <row r="44" spans="2:9" ht="15">
      <c r="B44" s="494"/>
      <c r="C44" s="494"/>
      <c r="D44" s="494"/>
      <c r="E44" s="498"/>
      <c r="F44" s="499"/>
      <c r="G44" s="500"/>
    </row>
    <row r="47" spans="2:9" ht="15.75">
      <c r="B47" s="32"/>
      <c r="C47" s="501" t="s">
        <v>235</v>
      </c>
      <c r="D47" s="501"/>
      <c r="E47" s="501"/>
      <c r="F47" s="501"/>
      <c r="G47" s="501"/>
    </row>
    <row r="48" spans="2:9" ht="15.75">
      <c r="B48" s="32"/>
      <c r="C48" s="501" t="s">
        <v>236</v>
      </c>
      <c r="D48" s="501"/>
      <c r="E48" s="501"/>
      <c r="F48" s="501"/>
      <c r="G48" s="501"/>
    </row>
    <row r="49" spans="2:7" ht="15.75">
      <c r="B49" s="32"/>
      <c r="C49" s="501" t="s">
        <v>237</v>
      </c>
      <c r="D49" s="501"/>
      <c r="E49" s="501"/>
      <c r="F49" s="501"/>
      <c r="G49" s="501"/>
    </row>
    <row r="50" spans="2:7" ht="15.75">
      <c r="B50" s="32"/>
      <c r="C50" s="502" t="s">
        <v>238</v>
      </c>
      <c r="D50" s="502"/>
      <c r="E50" s="502"/>
      <c r="F50" s="502"/>
      <c r="G50" s="502"/>
    </row>
    <row r="51" spans="2:7" ht="15.75">
      <c r="B51" s="32"/>
      <c r="C51" s="501" t="s">
        <v>239</v>
      </c>
      <c r="D51" s="501"/>
      <c r="E51" s="501"/>
      <c r="F51" s="501"/>
      <c r="G51" s="501"/>
    </row>
    <row r="52" spans="2:7" ht="15.75">
      <c r="B52" s="501" t="s">
        <v>240</v>
      </c>
      <c r="C52" s="501"/>
      <c r="D52" s="501"/>
      <c r="E52" s="501"/>
      <c r="F52" s="501"/>
      <c r="G52" s="501"/>
    </row>
    <row r="53" spans="2:7" ht="15.75">
      <c r="B53" s="32" t="s">
        <v>241</v>
      </c>
      <c r="C53" s="503" t="s">
        <v>242</v>
      </c>
      <c r="D53" s="504"/>
      <c r="E53" s="37" t="s">
        <v>243</v>
      </c>
      <c r="F53" s="501">
        <v>1292</v>
      </c>
      <c r="G53" s="501"/>
    </row>
    <row r="54" spans="2:7" ht="15.75">
      <c r="B54" s="32" t="s">
        <v>244</v>
      </c>
      <c r="C54" s="503" t="s">
        <v>273</v>
      </c>
      <c r="D54" s="504"/>
      <c r="E54" s="32" t="s">
        <v>246</v>
      </c>
      <c r="F54" s="501">
        <v>4</v>
      </c>
      <c r="G54" s="501"/>
    </row>
    <row r="55" spans="2:7" ht="15.75">
      <c r="B55" s="32" t="s">
        <v>247</v>
      </c>
      <c r="C55" s="35" t="s">
        <v>274</v>
      </c>
      <c r="D55" s="36"/>
      <c r="E55" s="32" t="s">
        <v>249</v>
      </c>
      <c r="F55" s="33"/>
      <c r="G55" s="33" t="s">
        <v>275</v>
      </c>
    </row>
    <row r="56" spans="2:7" ht="15.75">
      <c r="B56" s="33" t="s">
        <v>251</v>
      </c>
      <c r="C56" s="33" t="s">
        <v>252</v>
      </c>
      <c r="D56" s="33" t="s">
        <v>253</v>
      </c>
      <c r="E56" s="33" t="s">
        <v>254</v>
      </c>
      <c r="F56" s="501" t="s">
        <v>255</v>
      </c>
      <c r="G56" s="501"/>
    </row>
    <row r="57" spans="2:7" ht="15.75">
      <c r="B57" s="33">
        <v>1</v>
      </c>
      <c r="C57" s="34" t="s">
        <v>256</v>
      </c>
      <c r="D57" s="33">
        <v>16.5</v>
      </c>
      <c r="E57" s="38" t="str">
        <f>IF(D57&gt;=18,"A1",IF(D57&gt;=16,"A2",IF(D57&gt;=14,"B1",IF(D57&gt;=12,"B2",IF(D57&gt;=10,"C1",IF(D57&gt;=8,"C2",IF(D57&gt;=6.5,"D","E")))))))</f>
        <v>A2</v>
      </c>
      <c r="F57" s="488" t="s">
        <v>276</v>
      </c>
      <c r="G57" s="489"/>
    </row>
    <row r="58" spans="2:7" ht="15.75">
      <c r="B58" s="33">
        <v>2</v>
      </c>
      <c r="C58" s="34" t="s">
        <v>258</v>
      </c>
      <c r="D58" s="33">
        <v>14.5</v>
      </c>
      <c r="E58" s="38" t="str">
        <f t="shared" ref="E58:E62" si="4">IF(D58&gt;=18,"A1",IF(D58&gt;=16,"A2",IF(D58&gt;=14,"B1",IF(D58&gt;=12,"B2",IF(D58&gt;=10,"C1",IF(D58&gt;=8,"C2",IF(D58&gt;=6.5,"D","E")))))))</f>
        <v>B1</v>
      </c>
      <c r="F58" s="490"/>
      <c r="G58" s="491"/>
    </row>
    <row r="59" spans="2:7" ht="15.75">
      <c r="B59" s="33">
        <v>3</v>
      </c>
      <c r="C59" s="34" t="s">
        <v>259</v>
      </c>
      <c r="D59" s="33">
        <v>17</v>
      </c>
      <c r="E59" s="38" t="str">
        <f t="shared" si="4"/>
        <v>A2</v>
      </c>
      <c r="F59" s="490"/>
      <c r="G59" s="491"/>
    </row>
    <row r="60" spans="2:7" ht="15.75">
      <c r="B60" s="33">
        <v>4</v>
      </c>
      <c r="C60" s="34" t="s">
        <v>260</v>
      </c>
      <c r="D60" s="33">
        <v>18.5</v>
      </c>
      <c r="E60" s="38" t="str">
        <f t="shared" si="4"/>
        <v>A1</v>
      </c>
      <c r="F60" s="490"/>
      <c r="G60" s="491"/>
    </row>
    <row r="61" spans="2:7" ht="15.75">
      <c r="B61" s="33">
        <v>5</v>
      </c>
      <c r="C61" s="34" t="s">
        <v>261</v>
      </c>
      <c r="D61" s="33">
        <v>18</v>
      </c>
      <c r="E61" s="38" t="str">
        <f t="shared" si="4"/>
        <v>A1</v>
      </c>
      <c r="F61" s="490"/>
      <c r="G61" s="491"/>
    </row>
    <row r="62" spans="2:7" ht="15.75">
      <c r="B62" s="33">
        <v>6</v>
      </c>
      <c r="C62" s="34" t="s">
        <v>262</v>
      </c>
      <c r="D62" s="33">
        <v>19.5</v>
      </c>
      <c r="E62" s="38" t="str">
        <f t="shared" si="4"/>
        <v>A1</v>
      </c>
      <c r="F62" s="490"/>
      <c r="G62" s="491"/>
    </row>
    <row r="63" spans="2:7" ht="15.75">
      <c r="B63" s="32"/>
      <c r="C63" s="32"/>
      <c r="D63" s="33"/>
      <c r="E63" s="32"/>
      <c r="F63" s="490"/>
      <c r="G63" s="491"/>
    </row>
    <row r="64" spans="2:7" ht="15.75">
      <c r="B64" s="32"/>
      <c r="C64" s="33" t="s">
        <v>230</v>
      </c>
      <c r="D64" s="33">
        <f>SUM(D57:D62)</f>
        <v>104</v>
      </c>
      <c r="E64" s="32"/>
      <c r="F64" s="490"/>
      <c r="G64" s="491"/>
    </row>
    <row r="65" spans="2:7" ht="15.75">
      <c r="B65" s="32"/>
      <c r="C65" s="39" t="s">
        <v>263</v>
      </c>
      <c r="D65" s="40">
        <f>D64*100/120</f>
        <v>86.666666666666671</v>
      </c>
      <c r="E65" s="41" t="str">
        <f t="shared" ref="E65" si="5">IF(D65&gt;=91,"A1",IF(D65&gt;=81,"A2",IF(D65&gt;=71,"B1",IF(D65&gt;=61,"B2",IF(D65&gt;=51,"C1",IF(D65&gt;=41,"C2",IF(D65&gt;=33,"D","E")))))))</f>
        <v>A2</v>
      </c>
      <c r="F65" s="492"/>
      <c r="G65" s="493"/>
    </row>
    <row r="66" spans="2:7" ht="15">
      <c r="B66" s="494" t="s">
        <v>264</v>
      </c>
      <c r="C66" s="494" t="s">
        <v>222</v>
      </c>
      <c r="D66" s="494"/>
      <c r="E66" s="495" t="s">
        <v>265</v>
      </c>
      <c r="F66" s="496"/>
      <c r="G66" s="497"/>
    </row>
    <row r="67" spans="2:7" ht="15">
      <c r="B67" s="494"/>
      <c r="C67" s="494"/>
      <c r="D67" s="494"/>
      <c r="E67" s="498"/>
      <c r="F67" s="499"/>
      <c r="G67" s="500"/>
    </row>
    <row r="69" spans="2:7" ht="15.75">
      <c r="B69" s="32"/>
      <c r="C69" s="501" t="s">
        <v>235</v>
      </c>
      <c r="D69" s="501"/>
      <c r="E69" s="501"/>
      <c r="F69" s="501"/>
      <c r="G69" s="501"/>
    </row>
    <row r="70" spans="2:7" ht="15.75">
      <c r="B70" s="32"/>
      <c r="C70" s="501" t="s">
        <v>236</v>
      </c>
      <c r="D70" s="501"/>
      <c r="E70" s="501"/>
      <c r="F70" s="501"/>
      <c r="G70" s="501"/>
    </row>
    <row r="71" spans="2:7" ht="15.75">
      <c r="B71" s="32"/>
      <c r="C71" s="501" t="s">
        <v>237</v>
      </c>
      <c r="D71" s="501"/>
      <c r="E71" s="501"/>
      <c r="F71" s="501"/>
      <c r="G71" s="501"/>
    </row>
    <row r="72" spans="2:7" ht="15.75">
      <c r="B72" s="32"/>
      <c r="C72" s="502" t="s">
        <v>277</v>
      </c>
      <c r="D72" s="502"/>
      <c r="E72" s="502"/>
      <c r="F72" s="502"/>
      <c r="G72" s="502"/>
    </row>
    <row r="73" spans="2:7" ht="15.75">
      <c r="B73" s="32"/>
      <c r="C73" s="501" t="s">
        <v>239</v>
      </c>
      <c r="D73" s="501"/>
      <c r="E73" s="501"/>
      <c r="F73" s="501"/>
      <c r="G73" s="501"/>
    </row>
    <row r="74" spans="2:7" ht="15.75">
      <c r="B74" s="501" t="s">
        <v>240</v>
      </c>
      <c r="C74" s="501"/>
      <c r="D74" s="501"/>
      <c r="E74" s="501"/>
      <c r="F74" s="501"/>
      <c r="G74" s="501"/>
    </row>
    <row r="75" spans="2:7" ht="15.75">
      <c r="B75" s="32" t="s">
        <v>241</v>
      </c>
      <c r="C75" s="503" t="s">
        <v>242</v>
      </c>
      <c r="D75" s="504"/>
      <c r="E75" s="37" t="s">
        <v>243</v>
      </c>
      <c r="F75" s="501">
        <v>1288</v>
      </c>
      <c r="G75" s="501"/>
    </row>
    <row r="76" spans="2:7" ht="15.75">
      <c r="B76" s="32" t="s">
        <v>244</v>
      </c>
      <c r="C76" s="503" t="s">
        <v>278</v>
      </c>
      <c r="D76" s="504"/>
      <c r="E76" s="32" t="s">
        <v>246</v>
      </c>
      <c r="F76" s="501">
        <v>5</v>
      </c>
      <c r="G76" s="501"/>
    </row>
    <row r="77" spans="2:7" ht="15.75">
      <c r="B77" s="32" t="s">
        <v>247</v>
      </c>
      <c r="C77" s="35" t="s">
        <v>279</v>
      </c>
      <c r="D77" s="36"/>
      <c r="E77" s="32" t="s">
        <v>249</v>
      </c>
      <c r="F77" s="33"/>
      <c r="G77" s="33" t="s">
        <v>280</v>
      </c>
    </row>
    <row r="78" spans="2:7" ht="15.75">
      <c r="B78" s="33" t="s">
        <v>251</v>
      </c>
      <c r="C78" s="33" t="s">
        <v>252</v>
      </c>
      <c r="D78" s="33" t="s">
        <v>253</v>
      </c>
      <c r="E78" s="33" t="s">
        <v>254</v>
      </c>
      <c r="F78" s="501" t="s">
        <v>255</v>
      </c>
      <c r="G78" s="501"/>
    </row>
    <row r="79" spans="2:7" ht="15.75">
      <c r="B79" s="33">
        <v>1</v>
      </c>
      <c r="C79" s="34" t="s">
        <v>256</v>
      </c>
      <c r="D79" s="33">
        <v>19</v>
      </c>
      <c r="E79" s="38" t="str">
        <f>IF(D79&gt;=18,"A1",IF(D79&gt;=16,"A2",IF(D79&gt;=14,"B1",IF(D79&gt;=12,"B2",IF(D79&gt;=10,"C1",IF(D79&gt;=8,"C2",IF(D79&gt;=6.5,"D","E")))))))</f>
        <v>A1</v>
      </c>
      <c r="F79" s="488" t="s">
        <v>281</v>
      </c>
      <c r="G79" s="489"/>
    </row>
    <row r="80" spans="2:7" ht="15.75">
      <c r="B80" s="33">
        <v>2</v>
      </c>
      <c r="C80" s="34" t="s">
        <v>258</v>
      </c>
      <c r="D80" s="33">
        <v>18</v>
      </c>
      <c r="E80" s="38" t="str">
        <f t="shared" ref="E80:E84" si="6">IF(D80&gt;=18,"A1",IF(D80&gt;=16,"A2",IF(D80&gt;=14,"B1",IF(D80&gt;=12,"B2",IF(D80&gt;=10,"C1",IF(D80&gt;=8,"C2",IF(D80&gt;=6.5,"D","E")))))))</f>
        <v>A1</v>
      </c>
      <c r="F80" s="490"/>
      <c r="G80" s="491"/>
    </row>
    <row r="81" spans="2:7" ht="15.75">
      <c r="B81" s="33">
        <v>3</v>
      </c>
      <c r="C81" s="34" t="s">
        <v>259</v>
      </c>
      <c r="D81" s="33">
        <v>19.5</v>
      </c>
      <c r="E81" s="38" t="str">
        <f t="shared" si="6"/>
        <v>A1</v>
      </c>
      <c r="F81" s="490"/>
      <c r="G81" s="491"/>
    </row>
    <row r="82" spans="2:7" ht="15.75">
      <c r="B82" s="33">
        <v>4</v>
      </c>
      <c r="C82" s="34" t="s">
        <v>260</v>
      </c>
      <c r="D82" s="33">
        <v>17</v>
      </c>
      <c r="E82" s="38" t="str">
        <f t="shared" si="6"/>
        <v>A2</v>
      </c>
      <c r="F82" s="490"/>
      <c r="G82" s="491"/>
    </row>
    <row r="83" spans="2:7" ht="15.75">
      <c r="B83" s="33">
        <v>5</v>
      </c>
      <c r="C83" s="34" t="s">
        <v>261</v>
      </c>
      <c r="D83" s="33">
        <v>18</v>
      </c>
      <c r="E83" s="38" t="str">
        <f t="shared" si="6"/>
        <v>A1</v>
      </c>
      <c r="F83" s="490"/>
      <c r="G83" s="491"/>
    </row>
    <row r="84" spans="2:7" ht="15.75">
      <c r="B84" s="33">
        <v>6</v>
      </c>
      <c r="C84" s="34" t="s">
        <v>262</v>
      </c>
      <c r="D84" s="33">
        <v>17.5</v>
      </c>
      <c r="E84" s="38" t="str">
        <f t="shared" si="6"/>
        <v>A2</v>
      </c>
      <c r="F84" s="490"/>
      <c r="G84" s="491"/>
    </row>
    <row r="85" spans="2:7" ht="15.75">
      <c r="B85" s="32"/>
      <c r="C85" s="32"/>
      <c r="D85" s="33"/>
      <c r="E85" s="32"/>
      <c r="F85" s="490"/>
      <c r="G85" s="491"/>
    </row>
    <row r="86" spans="2:7" ht="15.75">
      <c r="B86" s="32"/>
      <c r="C86" s="33" t="s">
        <v>230</v>
      </c>
      <c r="D86" s="33">
        <f>SUM(D79:D84)</f>
        <v>109</v>
      </c>
      <c r="E86" s="32"/>
      <c r="F86" s="490"/>
      <c r="G86" s="491"/>
    </row>
    <row r="87" spans="2:7" ht="15.75">
      <c r="B87" s="32"/>
      <c r="C87" s="39" t="s">
        <v>263</v>
      </c>
      <c r="D87" s="40">
        <f>D86*100/120</f>
        <v>90.833333333333329</v>
      </c>
      <c r="E87" s="41" t="str">
        <f t="shared" ref="E87" si="7">IF(D87&gt;=91,"A1",IF(D87&gt;=81,"A2",IF(D87&gt;=71,"B1",IF(D87&gt;=61,"B2",IF(D87&gt;=51,"C1",IF(D87&gt;=41,"C2",IF(D87&gt;=33,"D","E")))))))</f>
        <v>A2</v>
      </c>
      <c r="F87" s="492"/>
      <c r="G87" s="493"/>
    </row>
    <row r="88" spans="2:7" ht="15">
      <c r="B88" s="494" t="s">
        <v>264</v>
      </c>
      <c r="C88" s="494" t="s">
        <v>222</v>
      </c>
      <c r="D88" s="494"/>
      <c r="E88" s="495" t="s">
        <v>265</v>
      </c>
      <c r="F88" s="496"/>
      <c r="G88" s="497"/>
    </row>
    <row r="89" spans="2:7" ht="15">
      <c r="B89" s="494"/>
      <c r="C89" s="494"/>
      <c r="D89" s="494"/>
      <c r="E89" s="498"/>
      <c r="F89" s="499"/>
      <c r="G89" s="500"/>
    </row>
    <row r="93" spans="2:7" ht="15.75">
      <c r="B93" s="32"/>
      <c r="C93" s="501" t="s">
        <v>235</v>
      </c>
      <c r="D93" s="501"/>
      <c r="E93" s="501"/>
      <c r="F93" s="501"/>
      <c r="G93" s="501"/>
    </row>
    <row r="94" spans="2:7" ht="15.75">
      <c r="B94" s="32"/>
      <c r="C94" s="501" t="s">
        <v>236</v>
      </c>
      <c r="D94" s="501"/>
      <c r="E94" s="501"/>
      <c r="F94" s="501"/>
      <c r="G94" s="501"/>
    </row>
    <row r="95" spans="2:7" ht="15.75">
      <c r="B95" s="32"/>
      <c r="C95" s="501" t="s">
        <v>237</v>
      </c>
      <c r="D95" s="501"/>
      <c r="E95" s="501"/>
      <c r="F95" s="501"/>
      <c r="G95" s="501"/>
    </row>
    <row r="96" spans="2:7" ht="15.75">
      <c r="B96" s="32"/>
      <c r="C96" s="502" t="s">
        <v>238</v>
      </c>
      <c r="D96" s="502"/>
      <c r="E96" s="502"/>
      <c r="F96" s="502"/>
      <c r="G96" s="502"/>
    </row>
    <row r="97" spans="2:7" ht="15.75">
      <c r="B97" s="32"/>
      <c r="C97" s="501" t="s">
        <v>239</v>
      </c>
      <c r="D97" s="501"/>
      <c r="E97" s="501"/>
      <c r="F97" s="501"/>
      <c r="G97" s="501"/>
    </row>
    <row r="98" spans="2:7" ht="15.75">
      <c r="B98" s="501" t="s">
        <v>240</v>
      </c>
      <c r="C98" s="501"/>
      <c r="D98" s="501"/>
      <c r="E98" s="501"/>
      <c r="F98" s="501"/>
      <c r="G98" s="501"/>
    </row>
    <row r="99" spans="2:7" ht="15.75">
      <c r="B99" s="32" t="s">
        <v>241</v>
      </c>
      <c r="C99" s="503" t="s">
        <v>242</v>
      </c>
      <c r="D99" s="504"/>
      <c r="E99" s="37" t="s">
        <v>243</v>
      </c>
      <c r="F99" s="501">
        <v>1435</v>
      </c>
      <c r="G99" s="501"/>
    </row>
    <row r="100" spans="2:7" ht="15.75">
      <c r="B100" s="32" t="s">
        <v>244</v>
      </c>
      <c r="C100" s="503" t="s">
        <v>282</v>
      </c>
      <c r="D100" s="504"/>
      <c r="E100" s="32" t="s">
        <v>246</v>
      </c>
      <c r="F100" s="501">
        <v>6</v>
      </c>
      <c r="G100" s="501"/>
    </row>
    <row r="101" spans="2:7" ht="15.75">
      <c r="B101" s="32" t="s">
        <v>247</v>
      </c>
      <c r="C101" s="35" t="s">
        <v>283</v>
      </c>
      <c r="D101" s="36"/>
      <c r="E101" s="32" t="s">
        <v>249</v>
      </c>
      <c r="F101" s="33"/>
      <c r="G101" s="33" t="s">
        <v>284</v>
      </c>
    </row>
    <row r="102" spans="2:7" ht="15.75">
      <c r="B102" s="33" t="s">
        <v>251</v>
      </c>
      <c r="C102" s="33" t="s">
        <v>252</v>
      </c>
      <c r="D102" s="33" t="s">
        <v>253</v>
      </c>
      <c r="E102" s="33" t="s">
        <v>254</v>
      </c>
      <c r="F102" s="501" t="s">
        <v>255</v>
      </c>
      <c r="G102" s="501"/>
    </row>
    <row r="103" spans="2:7" ht="15.75">
      <c r="B103" s="33">
        <v>1</v>
      </c>
      <c r="C103" s="34" t="s">
        <v>256</v>
      </c>
      <c r="D103" s="33">
        <v>19.5</v>
      </c>
      <c r="E103" s="38" t="str">
        <f>IF(D103&gt;=18,"A1",IF(D103&gt;=16,"A2",IF(D103&gt;=14,"B1",IF(D103&gt;=12,"B2",IF(D103&gt;=10,"C1",IF(D103&gt;=8,"C2",IF(D103&gt;=6.5,"D","E")))))))</f>
        <v>A1</v>
      </c>
      <c r="F103" s="488" t="s">
        <v>285</v>
      </c>
      <c r="G103" s="489"/>
    </row>
    <row r="104" spans="2:7" ht="15.75">
      <c r="B104" s="33">
        <v>2</v>
      </c>
      <c r="C104" s="34" t="s">
        <v>258</v>
      </c>
      <c r="D104" s="33">
        <v>18.5</v>
      </c>
      <c r="E104" s="38" t="str">
        <f t="shared" ref="E104:E108" si="8">IF(D104&gt;=18,"A1",IF(D104&gt;=16,"A2",IF(D104&gt;=14,"B1",IF(D104&gt;=12,"B2",IF(D104&gt;=10,"C1",IF(D104&gt;=8,"C2",IF(D104&gt;=6.5,"D","E")))))))</f>
        <v>A1</v>
      </c>
      <c r="F104" s="490"/>
      <c r="G104" s="491"/>
    </row>
    <row r="105" spans="2:7" ht="15.75">
      <c r="B105" s="33">
        <v>3</v>
      </c>
      <c r="C105" s="34" t="s">
        <v>259</v>
      </c>
      <c r="D105" s="33">
        <v>20</v>
      </c>
      <c r="E105" s="38" t="str">
        <f t="shared" si="8"/>
        <v>A1</v>
      </c>
      <c r="F105" s="490"/>
      <c r="G105" s="491"/>
    </row>
    <row r="106" spans="2:7" ht="15.75">
      <c r="B106" s="33">
        <v>4</v>
      </c>
      <c r="C106" s="34" t="s">
        <v>260</v>
      </c>
      <c r="D106" s="33">
        <v>20</v>
      </c>
      <c r="E106" s="38" t="str">
        <f t="shared" si="8"/>
        <v>A1</v>
      </c>
      <c r="F106" s="490"/>
      <c r="G106" s="491"/>
    </row>
    <row r="107" spans="2:7" ht="15.75">
      <c r="B107" s="33">
        <v>5</v>
      </c>
      <c r="C107" s="34" t="s">
        <v>261</v>
      </c>
      <c r="D107" s="33">
        <v>19.5</v>
      </c>
      <c r="E107" s="38" t="str">
        <f t="shared" si="8"/>
        <v>A1</v>
      </c>
      <c r="F107" s="490"/>
      <c r="G107" s="491"/>
    </row>
    <row r="108" spans="2:7" ht="15.75">
      <c r="B108" s="33">
        <v>6</v>
      </c>
      <c r="C108" s="34" t="s">
        <v>262</v>
      </c>
      <c r="D108" s="33">
        <v>19</v>
      </c>
      <c r="E108" s="38" t="str">
        <f t="shared" si="8"/>
        <v>A1</v>
      </c>
      <c r="F108" s="490"/>
      <c r="G108" s="491"/>
    </row>
    <row r="109" spans="2:7" ht="15.75">
      <c r="B109" s="32"/>
      <c r="C109" s="32"/>
      <c r="D109" s="33"/>
      <c r="E109" s="32"/>
      <c r="F109" s="490"/>
      <c r="G109" s="491"/>
    </row>
    <row r="110" spans="2:7" ht="15.75">
      <c r="B110" s="32"/>
      <c r="C110" s="33" t="s">
        <v>230</v>
      </c>
      <c r="D110" s="33">
        <f>SUM(D103:D108)</f>
        <v>116.5</v>
      </c>
      <c r="E110" s="32"/>
      <c r="F110" s="490"/>
      <c r="G110" s="491"/>
    </row>
    <row r="111" spans="2:7" ht="15.75">
      <c r="B111" s="32"/>
      <c r="C111" s="39" t="s">
        <v>263</v>
      </c>
      <c r="D111" s="40">
        <f>D110*100/120</f>
        <v>97.083333333333329</v>
      </c>
      <c r="E111" s="41" t="str">
        <f t="shared" ref="E111" si="9">IF(D111&gt;=91,"A1",IF(D111&gt;=81,"A2",IF(D111&gt;=71,"B1",IF(D111&gt;=61,"B2",IF(D111&gt;=51,"C1",IF(D111&gt;=41,"C2",IF(D111&gt;=33,"D","E")))))))</f>
        <v>A1</v>
      </c>
      <c r="F111" s="492"/>
      <c r="G111" s="493"/>
    </row>
    <row r="112" spans="2:7" ht="15">
      <c r="B112" s="494" t="s">
        <v>264</v>
      </c>
      <c r="C112" s="494" t="s">
        <v>222</v>
      </c>
      <c r="D112" s="494"/>
      <c r="E112" s="495" t="s">
        <v>265</v>
      </c>
      <c r="F112" s="496"/>
      <c r="G112" s="497"/>
    </row>
    <row r="113" spans="2:7" ht="15">
      <c r="B113" s="494"/>
      <c r="C113" s="494"/>
      <c r="D113" s="494"/>
      <c r="E113" s="498"/>
      <c r="F113" s="499"/>
      <c r="G113" s="500"/>
    </row>
    <row r="115" spans="2:7" ht="15.75">
      <c r="B115" s="32"/>
      <c r="C115" s="501" t="s">
        <v>235</v>
      </c>
      <c r="D115" s="501"/>
      <c r="E115" s="501"/>
      <c r="F115" s="501"/>
      <c r="G115" s="501"/>
    </row>
    <row r="116" spans="2:7" ht="15.75">
      <c r="B116" s="32"/>
      <c r="C116" s="501" t="s">
        <v>236</v>
      </c>
      <c r="D116" s="501"/>
      <c r="E116" s="501"/>
      <c r="F116" s="501"/>
      <c r="G116" s="501"/>
    </row>
    <row r="117" spans="2:7" ht="15.75">
      <c r="B117" s="32"/>
      <c r="C117" s="501" t="s">
        <v>237</v>
      </c>
      <c r="D117" s="501"/>
      <c r="E117" s="501"/>
      <c r="F117" s="501"/>
      <c r="G117" s="501"/>
    </row>
    <row r="118" spans="2:7" ht="15.75">
      <c r="B118" s="32"/>
      <c r="C118" s="502" t="s">
        <v>286</v>
      </c>
      <c r="D118" s="502"/>
      <c r="E118" s="502"/>
      <c r="F118" s="502"/>
      <c r="G118" s="502"/>
    </row>
    <row r="119" spans="2:7" ht="15.75">
      <c r="B119" s="32"/>
      <c r="C119" s="501" t="s">
        <v>239</v>
      </c>
      <c r="D119" s="501"/>
      <c r="E119" s="501"/>
      <c r="F119" s="501"/>
      <c r="G119" s="501"/>
    </row>
    <row r="120" spans="2:7" ht="15.75">
      <c r="B120" s="501" t="s">
        <v>240</v>
      </c>
      <c r="C120" s="501"/>
      <c r="D120" s="501"/>
      <c r="E120" s="501"/>
      <c r="F120" s="501"/>
      <c r="G120" s="501"/>
    </row>
    <row r="121" spans="2:7" ht="15.75">
      <c r="B121" s="32" t="s">
        <v>241</v>
      </c>
      <c r="C121" s="503" t="s">
        <v>242</v>
      </c>
      <c r="D121" s="504"/>
      <c r="E121" s="37" t="s">
        <v>243</v>
      </c>
      <c r="F121" s="501">
        <v>1075</v>
      </c>
      <c r="G121" s="501"/>
    </row>
    <row r="122" spans="2:7" ht="15.75">
      <c r="B122" s="32" t="s">
        <v>244</v>
      </c>
      <c r="C122" s="503" t="s">
        <v>287</v>
      </c>
      <c r="D122" s="504"/>
      <c r="E122" s="32" t="s">
        <v>246</v>
      </c>
      <c r="F122" s="501">
        <v>7</v>
      </c>
      <c r="G122" s="501"/>
    </row>
    <row r="123" spans="2:7" ht="15.75">
      <c r="B123" s="32" t="s">
        <v>247</v>
      </c>
      <c r="C123" s="35" t="s">
        <v>288</v>
      </c>
      <c r="D123" s="36"/>
      <c r="E123" s="32" t="s">
        <v>249</v>
      </c>
      <c r="F123" s="33"/>
      <c r="G123" s="33" t="s">
        <v>289</v>
      </c>
    </row>
    <row r="124" spans="2:7" ht="15.75">
      <c r="B124" s="33" t="s">
        <v>251</v>
      </c>
      <c r="C124" s="33" t="s">
        <v>252</v>
      </c>
      <c r="D124" s="33" t="s">
        <v>253</v>
      </c>
      <c r="E124" s="33" t="s">
        <v>254</v>
      </c>
      <c r="F124" s="501" t="s">
        <v>255</v>
      </c>
      <c r="G124" s="501"/>
    </row>
    <row r="125" spans="2:7" ht="15.75">
      <c r="B125" s="33">
        <v>1</v>
      </c>
      <c r="C125" s="34" t="s">
        <v>256</v>
      </c>
      <c r="D125" s="33">
        <v>10.5</v>
      </c>
      <c r="E125" s="38" t="str">
        <f>IF(D125&gt;=18,"A1",IF(D125&gt;=16,"A2",IF(D125&gt;=14,"B1",IF(D125&gt;=12,"B2",IF(D125&gt;=10,"C1",IF(D125&gt;=8,"C2",IF(D125&gt;=6.5,"D","E")))))))</f>
        <v>C1</v>
      </c>
      <c r="F125" s="488" t="s">
        <v>290</v>
      </c>
      <c r="G125" s="489"/>
    </row>
    <row r="126" spans="2:7" ht="15.75">
      <c r="B126" s="33">
        <v>2</v>
      </c>
      <c r="C126" s="34" t="s">
        <v>258</v>
      </c>
      <c r="D126" s="33">
        <v>13</v>
      </c>
      <c r="E126" s="38" t="str">
        <f t="shared" ref="E126:E130" si="10">IF(D126&gt;=18,"A1",IF(D126&gt;=16,"A2",IF(D126&gt;=14,"B1",IF(D126&gt;=12,"B2",IF(D126&gt;=10,"C1",IF(D126&gt;=8,"C2",IF(D126&gt;=6.5,"D","E")))))))</f>
        <v>B2</v>
      </c>
      <c r="F126" s="490"/>
      <c r="G126" s="491"/>
    </row>
    <row r="127" spans="2:7" ht="15.75">
      <c r="B127" s="33">
        <v>3</v>
      </c>
      <c r="C127" s="34" t="s">
        <v>259</v>
      </c>
      <c r="D127" s="33">
        <v>18.5</v>
      </c>
      <c r="E127" s="38" t="str">
        <f t="shared" si="10"/>
        <v>A1</v>
      </c>
      <c r="F127" s="490"/>
      <c r="G127" s="491"/>
    </row>
    <row r="128" spans="2:7" ht="15.75">
      <c r="B128" s="33">
        <v>4</v>
      </c>
      <c r="C128" s="34" t="s">
        <v>260</v>
      </c>
      <c r="D128" s="33">
        <v>13</v>
      </c>
      <c r="E128" s="38" t="str">
        <f t="shared" si="10"/>
        <v>B2</v>
      </c>
      <c r="F128" s="490"/>
      <c r="G128" s="491"/>
    </row>
    <row r="129" spans="2:7" ht="15.75">
      <c r="B129" s="33">
        <v>5</v>
      </c>
      <c r="C129" s="34" t="s">
        <v>261</v>
      </c>
      <c r="D129" s="33">
        <v>12.5</v>
      </c>
      <c r="E129" s="38" t="str">
        <f t="shared" si="10"/>
        <v>B2</v>
      </c>
      <c r="F129" s="490"/>
      <c r="G129" s="491"/>
    </row>
    <row r="130" spans="2:7" ht="15.75">
      <c r="B130" s="33">
        <v>6</v>
      </c>
      <c r="C130" s="34" t="s">
        <v>262</v>
      </c>
      <c r="D130" s="33">
        <v>16</v>
      </c>
      <c r="E130" s="38" t="str">
        <f t="shared" si="10"/>
        <v>A2</v>
      </c>
      <c r="F130" s="490"/>
      <c r="G130" s="491"/>
    </row>
    <row r="131" spans="2:7" ht="15.75">
      <c r="B131" s="32"/>
      <c r="C131" s="32"/>
      <c r="D131" s="33"/>
      <c r="E131" s="32"/>
      <c r="F131" s="490"/>
      <c r="G131" s="491"/>
    </row>
    <row r="132" spans="2:7" ht="15.75">
      <c r="B132" s="32"/>
      <c r="C132" s="33" t="s">
        <v>230</v>
      </c>
      <c r="D132" s="33">
        <f>SUM(D125:D130)</f>
        <v>83.5</v>
      </c>
      <c r="E132" s="32"/>
      <c r="F132" s="490"/>
      <c r="G132" s="491"/>
    </row>
    <row r="133" spans="2:7" ht="15.75">
      <c r="B133" s="32"/>
      <c r="C133" s="39" t="s">
        <v>263</v>
      </c>
      <c r="D133" s="40">
        <f>D132*100/120</f>
        <v>69.583333333333329</v>
      </c>
      <c r="E133" s="41" t="str">
        <f t="shared" ref="E133" si="11">IF(D133&gt;=91,"A1",IF(D133&gt;=81,"A2",IF(D133&gt;=71,"B1",IF(D133&gt;=61,"B2",IF(D133&gt;=51,"C1",IF(D133&gt;=41,"C2",IF(D133&gt;=33,"D","E")))))))</f>
        <v>B2</v>
      </c>
      <c r="F133" s="492"/>
      <c r="G133" s="493"/>
    </row>
    <row r="134" spans="2:7" ht="15">
      <c r="B134" s="494" t="s">
        <v>264</v>
      </c>
      <c r="C134" s="494" t="s">
        <v>222</v>
      </c>
      <c r="D134" s="494"/>
      <c r="E134" s="495" t="s">
        <v>265</v>
      </c>
      <c r="F134" s="496"/>
      <c r="G134" s="497"/>
    </row>
    <row r="135" spans="2:7" ht="15">
      <c r="B135" s="494"/>
      <c r="C135" s="494"/>
      <c r="D135" s="494"/>
      <c r="E135" s="498"/>
      <c r="F135" s="499"/>
      <c r="G135" s="500"/>
    </row>
    <row r="137" spans="2:7" ht="15.75">
      <c r="B137" s="32"/>
      <c r="C137" s="501" t="s">
        <v>235</v>
      </c>
      <c r="D137" s="501"/>
      <c r="E137" s="501"/>
      <c r="F137" s="501"/>
      <c r="G137" s="501"/>
    </row>
    <row r="138" spans="2:7" ht="15.75">
      <c r="B138" s="32"/>
      <c r="C138" s="501" t="s">
        <v>236</v>
      </c>
      <c r="D138" s="501"/>
      <c r="E138" s="501"/>
      <c r="F138" s="501"/>
      <c r="G138" s="501"/>
    </row>
    <row r="139" spans="2:7" ht="15.75">
      <c r="B139" s="32"/>
      <c r="C139" s="501" t="s">
        <v>237</v>
      </c>
      <c r="D139" s="501"/>
      <c r="E139" s="501"/>
      <c r="F139" s="501"/>
      <c r="G139" s="501"/>
    </row>
    <row r="140" spans="2:7" ht="15.75">
      <c r="B140" s="32"/>
      <c r="C140" s="502" t="s">
        <v>291</v>
      </c>
      <c r="D140" s="502"/>
      <c r="E140" s="502"/>
      <c r="F140" s="502"/>
      <c r="G140" s="502"/>
    </row>
    <row r="141" spans="2:7" ht="15.75">
      <c r="B141" s="32"/>
      <c r="C141" s="501" t="s">
        <v>239</v>
      </c>
      <c r="D141" s="501"/>
      <c r="E141" s="501"/>
      <c r="F141" s="501"/>
      <c r="G141" s="501"/>
    </row>
    <row r="142" spans="2:7" ht="15.75">
      <c r="B142" s="501" t="s">
        <v>240</v>
      </c>
      <c r="C142" s="501"/>
      <c r="D142" s="501"/>
      <c r="E142" s="501"/>
      <c r="F142" s="501"/>
      <c r="G142" s="501"/>
    </row>
    <row r="143" spans="2:7" ht="15.75">
      <c r="B143" s="32" t="s">
        <v>241</v>
      </c>
      <c r="C143" s="503" t="s">
        <v>242</v>
      </c>
      <c r="D143" s="504"/>
      <c r="E143" s="37" t="s">
        <v>243</v>
      </c>
      <c r="F143" s="501">
        <v>1518</v>
      </c>
      <c r="G143" s="501"/>
    </row>
    <row r="144" spans="2:7" ht="15.75">
      <c r="B144" s="32" t="s">
        <v>244</v>
      </c>
      <c r="C144" s="503" t="s">
        <v>292</v>
      </c>
      <c r="D144" s="504"/>
      <c r="E144" s="32" t="s">
        <v>246</v>
      </c>
      <c r="F144" s="501">
        <v>8</v>
      </c>
      <c r="G144" s="501"/>
    </row>
    <row r="145" spans="2:7" ht="15.75">
      <c r="B145" s="32" t="s">
        <v>247</v>
      </c>
      <c r="C145" s="35" t="s">
        <v>293</v>
      </c>
      <c r="D145" s="36"/>
      <c r="E145" s="32" t="s">
        <v>249</v>
      </c>
      <c r="F145" s="33"/>
      <c r="G145" s="33" t="s">
        <v>294</v>
      </c>
    </row>
    <row r="146" spans="2:7" ht="15.75">
      <c r="B146" s="33" t="s">
        <v>251</v>
      </c>
      <c r="C146" s="33" t="s">
        <v>252</v>
      </c>
      <c r="D146" s="33" t="s">
        <v>253</v>
      </c>
      <c r="E146" s="33" t="s">
        <v>254</v>
      </c>
      <c r="F146" s="501" t="s">
        <v>255</v>
      </c>
      <c r="G146" s="501"/>
    </row>
    <row r="147" spans="2:7" ht="15.75">
      <c r="B147" s="33">
        <v>1</v>
      </c>
      <c r="C147" s="34" t="s">
        <v>256</v>
      </c>
      <c r="D147" s="33">
        <v>16.5</v>
      </c>
      <c r="E147" s="38" t="str">
        <f>IF(D147&gt;=18,"A1",IF(D147&gt;=16,"A2",IF(D147&gt;=14,"B1",IF(D147&gt;=12,"B2",IF(D147&gt;=10,"C1",IF(D147&gt;=8,"C2",IF(D147&gt;=6.5,"D","E")))))))</f>
        <v>A2</v>
      </c>
      <c r="F147" s="488" t="s">
        <v>276</v>
      </c>
      <c r="G147" s="489"/>
    </row>
    <row r="148" spans="2:7" ht="15.75">
      <c r="B148" s="33">
        <v>2</v>
      </c>
      <c r="C148" s="34" t="s">
        <v>258</v>
      </c>
      <c r="D148" s="33">
        <v>15.5</v>
      </c>
      <c r="E148" s="38" t="str">
        <f t="shared" ref="E148:E152" si="12">IF(D148&gt;=18,"A1",IF(D148&gt;=16,"A2",IF(D148&gt;=14,"B1",IF(D148&gt;=12,"B2",IF(D148&gt;=10,"C1",IF(D148&gt;=8,"C2",IF(D148&gt;=6.5,"D","E")))))))</f>
        <v>B1</v>
      </c>
      <c r="F148" s="490"/>
      <c r="G148" s="491"/>
    </row>
    <row r="149" spans="2:7" ht="15.75">
      <c r="B149" s="33">
        <v>3</v>
      </c>
      <c r="C149" s="34" t="s">
        <v>259</v>
      </c>
      <c r="D149" s="33">
        <v>17</v>
      </c>
      <c r="E149" s="38" t="str">
        <f t="shared" si="12"/>
        <v>A2</v>
      </c>
      <c r="F149" s="490"/>
      <c r="G149" s="491"/>
    </row>
    <row r="150" spans="2:7" ht="15.75">
      <c r="B150" s="33">
        <v>4</v>
      </c>
      <c r="C150" s="34" t="s">
        <v>260</v>
      </c>
      <c r="D150" s="33">
        <v>16.5</v>
      </c>
      <c r="E150" s="38" t="str">
        <f t="shared" si="12"/>
        <v>A2</v>
      </c>
      <c r="F150" s="490"/>
      <c r="G150" s="491"/>
    </row>
    <row r="151" spans="2:7" ht="15.75">
      <c r="B151" s="33">
        <v>5</v>
      </c>
      <c r="C151" s="34" t="s">
        <v>261</v>
      </c>
      <c r="D151" s="33">
        <v>14.5</v>
      </c>
      <c r="E151" s="38" t="str">
        <f t="shared" si="12"/>
        <v>B1</v>
      </c>
      <c r="F151" s="490"/>
      <c r="G151" s="491"/>
    </row>
    <row r="152" spans="2:7" ht="15.75">
      <c r="B152" s="33">
        <v>6</v>
      </c>
      <c r="C152" s="34" t="s">
        <v>262</v>
      </c>
      <c r="D152" s="33">
        <v>19.5</v>
      </c>
      <c r="E152" s="38" t="str">
        <f t="shared" si="12"/>
        <v>A1</v>
      </c>
      <c r="F152" s="490"/>
      <c r="G152" s="491"/>
    </row>
    <row r="153" spans="2:7" ht="15.75">
      <c r="B153" s="32"/>
      <c r="C153" s="32"/>
      <c r="D153" s="33"/>
      <c r="E153" s="32"/>
      <c r="F153" s="490"/>
      <c r="G153" s="491"/>
    </row>
    <row r="154" spans="2:7" ht="15.75">
      <c r="B154" s="32"/>
      <c r="C154" s="33" t="s">
        <v>230</v>
      </c>
      <c r="D154" s="33">
        <f>SUM(D147:D152)</f>
        <v>99.5</v>
      </c>
      <c r="E154" s="32"/>
      <c r="F154" s="490"/>
      <c r="G154" s="491"/>
    </row>
    <row r="155" spans="2:7" ht="15.75">
      <c r="B155" s="32"/>
      <c r="C155" s="39" t="s">
        <v>263</v>
      </c>
      <c r="D155" s="40">
        <f>D154*100/120</f>
        <v>82.916666666666671</v>
      </c>
      <c r="E155" s="41" t="str">
        <f t="shared" ref="E155" si="13">IF(D155&gt;=91,"A1",IF(D155&gt;=81,"A2",IF(D155&gt;=71,"B1",IF(D155&gt;=61,"B2",IF(D155&gt;=51,"C1",IF(D155&gt;=41,"C2",IF(D155&gt;=33,"D","E")))))))</f>
        <v>A2</v>
      </c>
      <c r="F155" s="492"/>
      <c r="G155" s="493"/>
    </row>
    <row r="156" spans="2:7" ht="15">
      <c r="B156" s="494" t="s">
        <v>264</v>
      </c>
      <c r="C156" s="494" t="s">
        <v>222</v>
      </c>
      <c r="D156" s="494"/>
      <c r="E156" s="495" t="s">
        <v>265</v>
      </c>
      <c r="F156" s="496"/>
      <c r="G156" s="497"/>
    </row>
    <row r="157" spans="2:7" ht="15">
      <c r="B157" s="494"/>
      <c r="C157" s="494"/>
      <c r="D157" s="494"/>
      <c r="E157" s="498"/>
      <c r="F157" s="499"/>
      <c r="G157" s="500"/>
    </row>
    <row r="160" spans="2:7" ht="15.75">
      <c r="B160" s="32"/>
      <c r="C160" s="501" t="s">
        <v>235</v>
      </c>
      <c r="D160" s="501"/>
      <c r="E160" s="501"/>
      <c r="F160" s="501"/>
      <c r="G160" s="501"/>
    </row>
    <row r="161" spans="2:12" ht="20.100000000000001" customHeight="1">
      <c r="B161" s="32"/>
      <c r="C161" s="501" t="s">
        <v>236</v>
      </c>
      <c r="D161" s="501"/>
      <c r="E161" s="501"/>
      <c r="F161" s="501"/>
      <c r="G161" s="501"/>
    </row>
    <row r="162" spans="2:12" ht="20.100000000000001" customHeight="1">
      <c r="B162" s="32"/>
      <c r="C162" s="501" t="s">
        <v>237</v>
      </c>
      <c r="D162" s="501"/>
      <c r="E162" s="501"/>
      <c r="F162" s="501"/>
      <c r="G162" s="501"/>
    </row>
    <row r="163" spans="2:12" ht="20.100000000000001" customHeight="1">
      <c r="B163" s="32"/>
      <c r="C163" s="502" t="s">
        <v>295</v>
      </c>
      <c r="D163" s="502"/>
      <c r="E163" s="502"/>
      <c r="F163" s="502"/>
      <c r="G163" s="502"/>
    </row>
    <row r="164" spans="2:12" ht="20.100000000000001" customHeight="1">
      <c r="B164" s="32"/>
      <c r="C164" s="501" t="s">
        <v>239</v>
      </c>
      <c r="D164" s="501"/>
      <c r="E164" s="501"/>
      <c r="F164" s="501"/>
      <c r="G164" s="501"/>
    </row>
    <row r="165" spans="2:12" ht="20.100000000000001" customHeight="1">
      <c r="B165" s="501" t="s">
        <v>240</v>
      </c>
      <c r="C165" s="501"/>
      <c r="D165" s="501"/>
      <c r="E165" s="501"/>
      <c r="F165" s="501"/>
      <c r="G165" s="501"/>
    </row>
    <row r="166" spans="2:12" ht="20.100000000000001" customHeight="1">
      <c r="B166" s="32" t="s">
        <v>241</v>
      </c>
      <c r="C166" s="503" t="s">
        <v>242</v>
      </c>
      <c r="D166" s="504"/>
      <c r="E166" s="37" t="s">
        <v>243</v>
      </c>
      <c r="F166" s="501">
        <v>1279</v>
      </c>
      <c r="G166" s="501"/>
    </row>
    <row r="167" spans="2:12" ht="20.100000000000001" customHeight="1">
      <c r="B167" s="32" t="s">
        <v>244</v>
      </c>
      <c r="C167" s="503" t="s">
        <v>296</v>
      </c>
      <c r="D167" s="504"/>
      <c r="E167" s="32" t="s">
        <v>246</v>
      </c>
      <c r="F167" s="501">
        <v>9</v>
      </c>
      <c r="G167" s="501"/>
    </row>
    <row r="168" spans="2:12" ht="20.100000000000001" customHeight="1">
      <c r="B168" s="32" t="s">
        <v>247</v>
      </c>
      <c r="C168" s="35" t="s">
        <v>297</v>
      </c>
      <c r="D168" s="36"/>
      <c r="E168" s="32" t="s">
        <v>249</v>
      </c>
      <c r="F168" s="33"/>
      <c r="G168" s="33" t="s">
        <v>298</v>
      </c>
    </row>
    <row r="169" spans="2:12" ht="20.100000000000001" customHeight="1">
      <c r="B169" s="33" t="s">
        <v>251</v>
      </c>
      <c r="C169" s="33" t="s">
        <v>252</v>
      </c>
      <c r="D169" s="33" t="s">
        <v>253</v>
      </c>
      <c r="E169" s="33" t="s">
        <v>254</v>
      </c>
      <c r="F169" s="501" t="s">
        <v>255</v>
      </c>
      <c r="G169" s="501"/>
    </row>
    <row r="170" spans="2:12" ht="20.100000000000001" customHeight="1">
      <c r="B170" s="33">
        <v>1</v>
      </c>
      <c r="C170" s="34" t="s">
        <v>256</v>
      </c>
      <c r="D170" s="33">
        <v>19.5</v>
      </c>
      <c r="E170" s="38" t="str">
        <f>IF(D170&gt;=18,"A1",IF(D170&gt;=16,"A2",IF(D170&gt;=14,"B1",IF(D170&gt;=12,"B2",IF(D170&gt;=10,"C1",IF(D170&gt;=8,"C2",IF(D170&gt;=6.5,"D","E")))))))</f>
        <v>A1</v>
      </c>
      <c r="F170" s="488" t="s">
        <v>281</v>
      </c>
      <c r="G170" s="489"/>
    </row>
    <row r="171" spans="2:12" ht="20.100000000000001" customHeight="1">
      <c r="B171" s="33">
        <v>2</v>
      </c>
      <c r="C171" s="34" t="s">
        <v>258</v>
      </c>
      <c r="D171" s="33">
        <v>15.5</v>
      </c>
      <c r="E171" s="38" t="str">
        <f t="shared" ref="E171:E175" si="14">IF(D171&gt;=18,"A1",IF(D171&gt;=16,"A2",IF(D171&gt;=14,"B1",IF(D171&gt;=12,"B2",IF(D171&gt;=10,"C1",IF(D171&gt;=8,"C2",IF(D171&gt;=6.5,"D","E")))))))</f>
        <v>B1</v>
      </c>
      <c r="F171" s="490"/>
      <c r="G171" s="491"/>
    </row>
    <row r="172" spans="2:12" ht="20.100000000000001" customHeight="1">
      <c r="B172" s="33">
        <v>3</v>
      </c>
      <c r="C172" s="34" t="s">
        <v>259</v>
      </c>
      <c r="D172" s="33">
        <v>18.5</v>
      </c>
      <c r="E172" s="38" t="str">
        <f t="shared" si="14"/>
        <v>A1</v>
      </c>
      <c r="F172" s="490"/>
      <c r="G172" s="491"/>
    </row>
    <row r="173" spans="2:12" ht="20.100000000000001" customHeight="1">
      <c r="B173" s="33">
        <v>4</v>
      </c>
      <c r="C173" s="34" t="s">
        <v>260</v>
      </c>
      <c r="D173" s="33">
        <v>18.5</v>
      </c>
      <c r="E173" s="38" t="str">
        <f t="shared" si="14"/>
        <v>A1</v>
      </c>
      <c r="F173" s="490"/>
      <c r="G173" s="491"/>
      <c r="L173" s="44"/>
    </row>
    <row r="174" spans="2:12" ht="20.100000000000001" customHeight="1">
      <c r="B174" s="33">
        <v>5</v>
      </c>
      <c r="C174" s="34" t="s">
        <v>261</v>
      </c>
      <c r="D174" s="33">
        <v>19.5</v>
      </c>
      <c r="E174" s="38" t="str">
        <f t="shared" si="14"/>
        <v>A1</v>
      </c>
      <c r="F174" s="490"/>
      <c r="G174" s="491"/>
    </row>
    <row r="175" spans="2:12" ht="20.100000000000001" customHeight="1">
      <c r="B175" s="33">
        <v>6</v>
      </c>
      <c r="C175" s="34" t="s">
        <v>262</v>
      </c>
      <c r="D175" s="33">
        <v>19.5</v>
      </c>
      <c r="E175" s="38" t="str">
        <f t="shared" si="14"/>
        <v>A1</v>
      </c>
      <c r="F175" s="490"/>
      <c r="G175" s="491"/>
    </row>
    <row r="176" spans="2:12" ht="20.100000000000001" customHeight="1">
      <c r="B176" s="32"/>
      <c r="C176" s="32"/>
      <c r="D176" s="33"/>
      <c r="E176" s="32"/>
      <c r="F176" s="490"/>
      <c r="G176" s="491"/>
    </row>
    <row r="177" spans="2:7" ht="15.75">
      <c r="B177" s="32"/>
      <c r="C177" s="33" t="s">
        <v>230</v>
      </c>
      <c r="D177" s="33">
        <f>SUM(D170:D175)</f>
        <v>111</v>
      </c>
      <c r="E177" s="32"/>
      <c r="F177" s="490"/>
      <c r="G177" s="491"/>
    </row>
    <row r="178" spans="2:7" ht="15.75">
      <c r="B178" s="32"/>
      <c r="C178" s="39" t="s">
        <v>263</v>
      </c>
      <c r="D178" s="40">
        <f>D177*100/120</f>
        <v>92.5</v>
      </c>
      <c r="E178" s="41" t="str">
        <f t="shared" ref="E178" si="15">IF(D178&gt;=91,"A1",IF(D178&gt;=81,"A2",IF(D178&gt;=71,"B1",IF(D178&gt;=61,"B2",IF(D178&gt;=51,"C1",IF(D178&gt;=41,"C2",IF(D178&gt;=33,"D","E")))))))</f>
        <v>A1</v>
      </c>
      <c r="F178" s="492"/>
      <c r="G178" s="493"/>
    </row>
    <row r="179" spans="2:7" ht="15">
      <c r="B179" s="494" t="s">
        <v>264</v>
      </c>
      <c r="C179" s="494" t="s">
        <v>222</v>
      </c>
      <c r="D179" s="494"/>
      <c r="E179" s="495" t="s">
        <v>265</v>
      </c>
      <c r="F179" s="496"/>
      <c r="G179" s="497"/>
    </row>
    <row r="180" spans="2:7" ht="15">
      <c r="B180" s="494"/>
      <c r="C180" s="494"/>
      <c r="D180" s="494"/>
      <c r="E180" s="498"/>
      <c r="F180" s="499"/>
      <c r="G180" s="500"/>
    </row>
    <row r="182" spans="2:7" ht="15.75">
      <c r="B182" s="32"/>
      <c r="C182" s="501" t="s">
        <v>235</v>
      </c>
      <c r="D182" s="501"/>
      <c r="E182" s="501"/>
      <c r="F182" s="501"/>
      <c r="G182" s="501"/>
    </row>
    <row r="183" spans="2:7" ht="15.75">
      <c r="B183" s="32"/>
      <c r="C183" s="501" t="s">
        <v>236</v>
      </c>
      <c r="D183" s="501"/>
      <c r="E183" s="501"/>
      <c r="F183" s="501"/>
      <c r="G183" s="501"/>
    </row>
    <row r="184" spans="2:7" ht="15.75">
      <c r="B184" s="32"/>
      <c r="C184" s="501" t="s">
        <v>237</v>
      </c>
      <c r="D184" s="501"/>
      <c r="E184" s="501"/>
      <c r="F184" s="501"/>
      <c r="G184" s="501"/>
    </row>
    <row r="185" spans="2:7" ht="15.75">
      <c r="B185" s="32"/>
      <c r="C185" s="502" t="s">
        <v>238</v>
      </c>
      <c r="D185" s="502"/>
      <c r="E185" s="502"/>
      <c r="F185" s="502"/>
      <c r="G185" s="502"/>
    </row>
    <row r="186" spans="2:7" ht="15.75">
      <c r="B186" s="32"/>
      <c r="C186" s="501" t="s">
        <v>239</v>
      </c>
      <c r="D186" s="501"/>
      <c r="E186" s="501"/>
      <c r="F186" s="501"/>
      <c r="G186" s="501"/>
    </row>
    <row r="187" spans="2:7" ht="15.75">
      <c r="B187" s="501" t="s">
        <v>240</v>
      </c>
      <c r="C187" s="501"/>
      <c r="D187" s="501"/>
      <c r="E187" s="501"/>
      <c r="F187" s="501"/>
      <c r="G187" s="501"/>
    </row>
    <row r="188" spans="2:7" ht="15.75">
      <c r="B188" s="32" t="s">
        <v>241</v>
      </c>
      <c r="C188" s="503" t="s">
        <v>242</v>
      </c>
      <c r="D188" s="504"/>
      <c r="E188" s="37" t="s">
        <v>243</v>
      </c>
      <c r="F188" s="501">
        <v>1303</v>
      </c>
      <c r="G188" s="501"/>
    </row>
    <row r="189" spans="2:7" ht="15.75">
      <c r="B189" s="32" t="s">
        <v>244</v>
      </c>
      <c r="C189" s="503" t="s">
        <v>299</v>
      </c>
      <c r="D189" s="504"/>
      <c r="E189" s="32" t="s">
        <v>246</v>
      </c>
      <c r="F189" s="501">
        <v>10</v>
      </c>
      <c r="G189" s="501"/>
    </row>
    <row r="190" spans="2:7" ht="15.75">
      <c r="B190" s="32" t="s">
        <v>247</v>
      </c>
      <c r="C190" s="35" t="s">
        <v>300</v>
      </c>
      <c r="D190" s="36"/>
      <c r="E190" s="32" t="s">
        <v>249</v>
      </c>
      <c r="F190" s="33"/>
      <c r="G190" s="33" t="s">
        <v>301</v>
      </c>
    </row>
    <row r="191" spans="2:7" ht="15.75">
      <c r="B191" s="33" t="s">
        <v>251</v>
      </c>
      <c r="C191" s="33" t="s">
        <v>252</v>
      </c>
      <c r="D191" s="33" t="s">
        <v>253</v>
      </c>
      <c r="E191" s="33" t="s">
        <v>254</v>
      </c>
      <c r="F191" s="501" t="s">
        <v>255</v>
      </c>
      <c r="G191" s="501"/>
    </row>
    <row r="192" spans="2:7" ht="15.75">
      <c r="B192" s="33">
        <v>1</v>
      </c>
      <c r="C192" s="34" t="s">
        <v>256</v>
      </c>
      <c r="D192" s="33">
        <v>18</v>
      </c>
      <c r="E192" s="38" t="str">
        <f>IF(D192&gt;=18,"A1",IF(D192&gt;=16,"A2",IF(D192&gt;=14,"B1",IF(D192&gt;=12,"B2",IF(D192&gt;=10,"C1",IF(D192&gt;=8,"C2",IF(D192&gt;=6.5,"D","E")))))))</f>
        <v>A1</v>
      </c>
      <c r="F192" s="488" t="s">
        <v>281</v>
      </c>
      <c r="G192" s="489"/>
    </row>
    <row r="193" spans="2:7" ht="15.75">
      <c r="B193" s="33">
        <v>2</v>
      </c>
      <c r="C193" s="34" t="s">
        <v>258</v>
      </c>
      <c r="D193" s="33">
        <v>18</v>
      </c>
      <c r="E193" s="38" t="str">
        <f t="shared" ref="E193:E197" si="16">IF(D193&gt;=18,"A1",IF(D193&gt;=16,"A2",IF(D193&gt;=14,"B1",IF(D193&gt;=12,"B2",IF(D193&gt;=10,"C1",IF(D193&gt;=8,"C2",IF(D193&gt;=6.5,"D","E")))))))</f>
        <v>A1</v>
      </c>
      <c r="F193" s="490"/>
      <c r="G193" s="491"/>
    </row>
    <row r="194" spans="2:7" ht="15.75">
      <c r="B194" s="33">
        <v>3</v>
      </c>
      <c r="C194" s="34" t="s">
        <v>259</v>
      </c>
      <c r="D194" s="33">
        <v>18.5</v>
      </c>
      <c r="E194" s="38" t="str">
        <f t="shared" si="16"/>
        <v>A1</v>
      </c>
      <c r="F194" s="490"/>
      <c r="G194" s="491"/>
    </row>
    <row r="195" spans="2:7" ht="15.75">
      <c r="B195" s="33">
        <v>4</v>
      </c>
      <c r="C195" s="34" t="s">
        <v>260</v>
      </c>
      <c r="D195" s="33">
        <v>19</v>
      </c>
      <c r="E195" s="38" t="str">
        <f t="shared" si="16"/>
        <v>A1</v>
      </c>
      <c r="F195" s="490"/>
      <c r="G195" s="491"/>
    </row>
    <row r="196" spans="2:7" ht="15.75">
      <c r="B196" s="33">
        <v>5</v>
      </c>
      <c r="C196" s="34" t="s">
        <v>261</v>
      </c>
      <c r="D196" s="33">
        <v>20</v>
      </c>
      <c r="E196" s="38" t="str">
        <f t="shared" si="16"/>
        <v>A1</v>
      </c>
      <c r="F196" s="490"/>
      <c r="G196" s="491"/>
    </row>
    <row r="197" spans="2:7" ht="15.75">
      <c r="B197" s="33">
        <v>6</v>
      </c>
      <c r="C197" s="34" t="s">
        <v>262</v>
      </c>
      <c r="D197" s="33">
        <v>20</v>
      </c>
      <c r="E197" s="38" t="str">
        <f t="shared" si="16"/>
        <v>A1</v>
      </c>
      <c r="F197" s="490"/>
      <c r="G197" s="491"/>
    </row>
    <row r="198" spans="2:7" ht="15.75">
      <c r="B198" s="32"/>
      <c r="C198" s="32"/>
      <c r="D198" s="33"/>
      <c r="E198" s="32"/>
      <c r="F198" s="490"/>
      <c r="G198" s="491"/>
    </row>
    <row r="199" spans="2:7" ht="15.75">
      <c r="B199" s="32"/>
      <c r="C199" s="33" t="s">
        <v>230</v>
      </c>
      <c r="D199" s="33">
        <f>SUM(D192:D197)</f>
        <v>113.5</v>
      </c>
      <c r="E199" s="32"/>
      <c r="F199" s="490"/>
      <c r="G199" s="491"/>
    </row>
    <row r="200" spans="2:7" ht="15.75">
      <c r="B200" s="32"/>
      <c r="C200" s="39" t="s">
        <v>263</v>
      </c>
      <c r="D200" s="40">
        <f>D199*100/120</f>
        <v>94.583333333333329</v>
      </c>
      <c r="E200" s="41" t="str">
        <f t="shared" ref="E200" si="17">IF(D200&gt;=91,"A1",IF(D200&gt;=81,"A2",IF(D200&gt;=71,"B1",IF(D200&gt;=61,"B2",IF(D200&gt;=51,"C1",IF(D200&gt;=41,"C2",IF(D200&gt;=33,"D","E")))))))</f>
        <v>A1</v>
      </c>
      <c r="F200" s="492"/>
      <c r="G200" s="493"/>
    </row>
    <row r="201" spans="2:7" ht="15">
      <c r="B201" s="494" t="s">
        <v>264</v>
      </c>
      <c r="C201" s="494" t="s">
        <v>222</v>
      </c>
      <c r="D201" s="494"/>
      <c r="E201" s="495" t="s">
        <v>265</v>
      </c>
      <c r="F201" s="496"/>
      <c r="G201" s="497"/>
    </row>
    <row r="202" spans="2:7" ht="15">
      <c r="B202" s="494"/>
      <c r="C202" s="494"/>
      <c r="D202" s="494"/>
      <c r="E202" s="498"/>
      <c r="F202" s="499"/>
      <c r="G202" s="500"/>
    </row>
    <row r="204" spans="2:7" ht="15.75">
      <c r="B204" s="32"/>
      <c r="C204" s="501" t="s">
        <v>235</v>
      </c>
      <c r="D204" s="501"/>
      <c r="E204" s="501"/>
      <c r="F204" s="501"/>
      <c r="G204" s="501"/>
    </row>
    <row r="205" spans="2:7" ht="15.75">
      <c r="B205" s="32"/>
      <c r="C205" s="501" t="s">
        <v>236</v>
      </c>
      <c r="D205" s="501"/>
      <c r="E205" s="501"/>
      <c r="F205" s="501"/>
      <c r="G205" s="501"/>
    </row>
    <row r="206" spans="2:7" ht="15.75">
      <c r="B206" s="32"/>
      <c r="C206" s="501" t="s">
        <v>237</v>
      </c>
      <c r="D206" s="501"/>
      <c r="E206" s="501"/>
      <c r="F206" s="501"/>
      <c r="G206" s="501"/>
    </row>
    <row r="207" spans="2:7" ht="15.75">
      <c r="B207" s="32"/>
      <c r="C207" s="502" t="s">
        <v>277</v>
      </c>
      <c r="D207" s="502"/>
      <c r="E207" s="502"/>
      <c r="F207" s="502"/>
      <c r="G207" s="502"/>
    </row>
    <row r="208" spans="2:7" ht="15.75">
      <c r="B208" s="32"/>
      <c r="C208" s="501" t="s">
        <v>239</v>
      </c>
      <c r="D208" s="501"/>
      <c r="E208" s="501"/>
      <c r="F208" s="501"/>
      <c r="G208" s="501"/>
    </row>
    <row r="209" spans="2:7" ht="15.75">
      <c r="B209" s="501" t="s">
        <v>240</v>
      </c>
      <c r="C209" s="501"/>
      <c r="D209" s="501"/>
      <c r="E209" s="501"/>
      <c r="F209" s="501"/>
      <c r="G209" s="501"/>
    </row>
    <row r="210" spans="2:7" ht="15.75">
      <c r="B210" s="32" t="s">
        <v>241</v>
      </c>
      <c r="C210" s="503" t="s">
        <v>242</v>
      </c>
      <c r="D210" s="504"/>
      <c r="E210" s="37" t="s">
        <v>243</v>
      </c>
      <c r="F210" s="501">
        <v>1287</v>
      </c>
      <c r="G210" s="501"/>
    </row>
    <row r="211" spans="2:7" ht="15.75">
      <c r="B211" s="32" t="s">
        <v>244</v>
      </c>
      <c r="C211" s="503" t="s">
        <v>302</v>
      </c>
      <c r="D211" s="504"/>
      <c r="E211" s="32" t="s">
        <v>246</v>
      </c>
      <c r="F211" s="501">
        <v>11</v>
      </c>
      <c r="G211" s="501"/>
    </row>
    <row r="212" spans="2:7" ht="15.75">
      <c r="B212" s="32" t="s">
        <v>247</v>
      </c>
      <c r="C212" s="35" t="s">
        <v>303</v>
      </c>
      <c r="D212" s="36"/>
      <c r="E212" s="32" t="s">
        <v>249</v>
      </c>
      <c r="F212" s="33"/>
      <c r="G212" s="33" t="s">
        <v>304</v>
      </c>
    </row>
    <row r="213" spans="2:7" ht="15.75">
      <c r="B213" s="33" t="s">
        <v>251</v>
      </c>
      <c r="C213" s="33" t="s">
        <v>252</v>
      </c>
      <c r="D213" s="33" t="s">
        <v>253</v>
      </c>
      <c r="E213" s="33" t="s">
        <v>254</v>
      </c>
      <c r="F213" s="501" t="s">
        <v>255</v>
      </c>
      <c r="G213" s="501"/>
    </row>
    <row r="214" spans="2:7" ht="15.75">
      <c r="B214" s="33">
        <v>1</v>
      </c>
      <c r="C214" s="34" t="s">
        <v>256</v>
      </c>
      <c r="D214" s="33">
        <v>18.5</v>
      </c>
      <c r="E214" s="38" t="str">
        <f>IF(D214&gt;=18,"A1",IF(D214&gt;=16,"A2",IF(D214&gt;=14,"B1",IF(D214&gt;=12,"B2",IF(D214&gt;=10,"C1",IF(D214&gt;=8,"C2",IF(D214&gt;=6.5,"D","E")))))))</f>
        <v>A1</v>
      </c>
      <c r="F214" s="488" t="s">
        <v>281</v>
      </c>
      <c r="G214" s="489"/>
    </row>
    <row r="215" spans="2:7" ht="15.75">
      <c r="B215" s="33">
        <v>2</v>
      </c>
      <c r="C215" s="34" t="s">
        <v>258</v>
      </c>
      <c r="D215" s="33">
        <v>17</v>
      </c>
      <c r="E215" s="38" t="str">
        <f t="shared" ref="E215:E219" si="18">IF(D215&gt;=18,"A1",IF(D215&gt;=16,"A2",IF(D215&gt;=14,"B1",IF(D215&gt;=12,"B2",IF(D215&gt;=10,"C1",IF(D215&gt;=8,"C2",IF(D215&gt;=6.5,"D","E")))))))</f>
        <v>A2</v>
      </c>
      <c r="F215" s="490"/>
      <c r="G215" s="491"/>
    </row>
    <row r="216" spans="2:7" ht="15.75">
      <c r="B216" s="33">
        <v>3</v>
      </c>
      <c r="C216" s="34" t="s">
        <v>259</v>
      </c>
      <c r="D216" s="33">
        <v>20</v>
      </c>
      <c r="E216" s="38" t="str">
        <f t="shared" si="18"/>
        <v>A1</v>
      </c>
      <c r="F216" s="490"/>
      <c r="G216" s="491"/>
    </row>
    <row r="217" spans="2:7" ht="15.75">
      <c r="B217" s="33">
        <v>4</v>
      </c>
      <c r="C217" s="34" t="s">
        <v>260</v>
      </c>
      <c r="D217" s="33">
        <v>19</v>
      </c>
      <c r="E217" s="38" t="str">
        <f t="shared" si="18"/>
        <v>A1</v>
      </c>
      <c r="F217" s="490"/>
      <c r="G217" s="491"/>
    </row>
    <row r="218" spans="2:7" ht="15.75">
      <c r="B218" s="33">
        <v>5</v>
      </c>
      <c r="C218" s="34" t="s">
        <v>261</v>
      </c>
      <c r="D218" s="33">
        <v>19</v>
      </c>
      <c r="E218" s="38" t="str">
        <f t="shared" si="18"/>
        <v>A1</v>
      </c>
      <c r="F218" s="490"/>
      <c r="G218" s="491"/>
    </row>
    <row r="219" spans="2:7" ht="15.75">
      <c r="B219" s="33">
        <v>6</v>
      </c>
      <c r="C219" s="34" t="s">
        <v>262</v>
      </c>
      <c r="D219" s="33">
        <v>20</v>
      </c>
      <c r="E219" s="38" t="str">
        <f t="shared" si="18"/>
        <v>A1</v>
      </c>
      <c r="F219" s="490"/>
      <c r="G219" s="491"/>
    </row>
    <row r="220" spans="2:7" ht="15.75">
      <c r="B220" s="32"/>
      <c r="C220" s="32"/>
      <c r="D220" s="33"/>
      <c r="E220" s="32"/>
      <c r="F220" s="490"/>
      <c r="G220" s="491"/>
    </row>
    <row r="221" spans="2:7" ht="15.75">
      <c r="B221" s="32"/>
      <c r="C221" s="33" t="s">
        <v>230</v>
      </c>
      <c r="D221" s="33">
        <f>SUM(D214:D219)</f>
        <v>113.5</v>
      </c>
      <c r="E221" s="32"/>
      <c r="F221" s="490"/>
      <c r="G221" s="491"/>
    </row>
    <row r="222" spans="2:7" ht="15.75">
      <c r="B222" s="32"/>
      <c r="C222" s="39" t="s">
        <v>263</v>
      </c>
      <c r="D222" s="40">
        <f>D221*100/120</f>
        <v>94.583333333333329</v>
      </c>
      <c r="E222" s="41" t="str">
        <f t="shared" ref="E222" si="19">IF(D222&gt;=91,"A1",IF(D222&gt;=81,"A2",IF(D222&gt;=71,"B1",IF(D222&gt;=61,"B2",IF(D222&gt;=51,"C1",IF(D222&gt;=41,"C2",IF(D222&gt;=33,"D","E")))))))</f>
        <v>A1</v>
      </c>
      <c r="F222" s="492"/>
      <c r="G222" s="493"/>
    </row>
    <row r="223" spans="2:7" ht="15">
      <c r="B223" s="494" t="s">
        <v>264</v>
      </c>
      <c r="C223" s="494" t="s">
        <v>222</v>
      </c>
      <c r="D223" s="494"/>
      <c r="E223" s="495" t="s">
        <v>265</v>
      </c>
      <c r="F223" s="496"/>
      <c r="G223" s="497"/>
    </row>
    <row r="224" spans="2:7" ht="15">
      <c r="B224" s="494"/>
      <c r="C224" s="494"/>
      <c r="D224" s="494"/>
      <c r="E224" s="498"/>
      <c r="F224" s="499"/>
      <c r="G224" s="500"/>
    </row>
    <row r="227" spans="2:7" ht="15.75">
      <c r="B227" s="32"/>
      <c r="C227" s="501" t="s">
        <v>235</v>
      </c>
      <c r="D227" s="501"/>
      <c r="E227" s="501"/>
      <c r="F227" s="501"/>
      <c r="G227" s="501"/>
    </row>
    <row r="228" spans="2:7" ht="15.75">
      <c r="B228" s="32"/>
      <c r="C228" s="501" t="s">
        <v>236</v>
      </c>
      <c r="D228" s="501"/>
      <c r="E228" s="501"/>
      <c r="F228" s="501"/>
      <c r="G228" s="501"/>
    </row>
    <row r="229" spans="2:7" ht="15.75">
      <c r="B229" s="32"/>
      <c r="C229" s="501" t="s">
        <v>237</v>
      </c>
      <c r="D229" s="501"/>
      <c r="E229" s="501"/>
      <c r="F229" s="501"/>
      <c r="G229" s="501"/>
    </row>
    <row r="230" spans="2:7" ht="15.75">
      <c r="B230" s="32"/>
      <c r="C230" s="502" t="s">
        <v>277</v>
      </c>
      <c r="D230" s="502"/>
      <c r="E230" s="502"/>
      <c r="F230" s="502"/>
      <c r="G230" s="502"/>
    </row>
    <row r="231" spans="2:7" ht="15.75">
      <c r="B231" s="32"/>
      <c r="C231" s="501" t="s">
        <v>239</v>
      </c>
      <c r="D231" s="501"/>
      <c r="E231" s="501"/>
      <c r="F231" s="501"/>
      <c r="G231" s="501"/>
    </row>
    <row r="232" spans="2:7" ht="15.75">
      <c r="B232" s="501" t="s">
        <v>240</v>
      </c>
      <c r="C232" s="501"/>
      <c r="D232" s="501"/>
      <c r="E232" s="501"/>
      <c r="F232" s="501"/>
      <c r="G232" s="501"/>
    </row>
    <row r="233" spans="2:7" ht="15.75">
      <c r="B233" s="32" t="s">
        <v>241</v>
      </c>
      <c r="C233" s="503" t="s">
        <v>242</v>
      </c>
      <c r="D233" s="504"/>
      <c r="E233" s="37" t="s">
        <v>243</v>
      </c>
      <c r="F233" s="501">
        <v>1553</v>
      </c>
      <c r="G233" s="501"/>
    </row>
    <row r="234" spans="2:7" ht="15.75">
      <c r="B234" s="32" t="s">
        <v>244</v>
      </c>
      <c r="C234" s="503" t="s">
        <v>305</v>
      </c>
      <c r="D234" s="504"/>
      <c r="E234" s="32" t="s">
        <v>246</v>
      </c>
      <c r="F234" s="501">
        <v>12</v>
      </c>
      <c r="G234" s="501"/>
    </row>
    <row r="235" spans="2:7" ht="15.75">
      <c r="B235" s="32" t="s">
        <v>247</v>
      </c>
      <c r="C235" s="35" t="s">
        <v>306</v>
      </c>
      <c r="D235" s="36"/>
      <c r="E235" s="32" t="s">
        <v>249</v>
      </c>
      <c r="F235" s="33"/>
      <c r="G235" s="33" t="s">
        <v>307</v>
      </c>
    </row>
    <row r="236" spans="2:7" ht="15.75">
      <c r="B236" s="33" t="s">
        <v>251</v>
      </c>
      <c r="C236" s="33" t="s">
        <v>252</v>
      </c>
      <c r="D236" s="33" t="s">
        <v>253</v>
      </c>
      <c r="E236" s="33" t="s">
        <v>254</v>
      </c>
      <c r="F236" s="501" t="s">
        <v>255</v>
      </c>
      <c r="G236" s="501"/>
    </row>
    <row r="237" spans="2:7" ht="15.75">
      <c r="B237" s="33">
        <v>1</v>
      </c>
      <c r="C237" s="34" t="s">
        <v>256</v>
      </c>
      <c r="D237" s="33">
        <v>11.5</v>
      </c>
      <c r="E237" s="38" t="str">
        <f>IF(D237&gt;=18,"A1",IF(D237&gt;=16,"A2",IF(D237&gt;=14,"B1",IF(D237&gt;=12,"B2",IF(D237&gt;=10,"C1",IF(D237&gt;=8,"C2",IF(D237&gt;=6.5,"D","E")))))))</f>
        <v>C1</v>
      </c>
      <c r="F237" s="488" t="s">
        <v>276</v>
      </c>
      <c r="G237" s="489"/>
    </row>
    <row r="238" spans="2:7" ht="15.75">
      <c r="B238" s="33">
        <v>2</v>
      </c>
      <c r="C238" s="34" t="s">
        <v>258</v>
      </c>
      <c r="D238" s="33">
        <v>14.5</v>
      </c>
      <c r="E238" s="38" t="str">
        <f t="shared" ref="E238:E242" si="20">IF(D238&gt;=18,"A1",IF(D238&gt;=16,"A2",IF(D238&gt;=14,"B1",IF(D238&gt;=12,"B2",IF(D238&gt;=10,"C1",IF(D238&gt;=8,"C2",IF(D238&gt;=6.5,"D","E")))))))</f>
        <v>B1</v>
      </c>
      <c r="F238" s="490"/>
      <c r="G238" s="491"/>
    </row>
    <row r="239" spans="2:7" ht="15.75">
      <c r="B239" s="33">
        <v>3</v>
      </c>
      <c r="C239" s="34" t="s">
        <v>259</v>
      </c>
      <c r="D239" s="33">
        <v>18</v>
      </c>
      <c r="E239" s="38" t="str">
        <f t="shared" si="20"/>
        <v>A1</v>
      </c>
      <c r="F239" s="490"/>
      <c r="G239" s="491"/>
    </row>
    <row r="240" spans="2:7" ht="15.75">
      <c r="B240" s="33">
        <v>4</v>
      </c>
      <c r="C240" s="34" t="s">
        <v>260</v>
      </c>
      <c r="D240" s="33">
        <v>17.5</v>
      </c>
      <c r="E240" s="38" t="str">
        <f t="shared" si="20"/>
        <v>A2</v>
      </c>
      <c r="F240" s="490"/>
      <c r="G240" s="491"/>
    </row>
    <row r="241" spans="2:7" ht="15.75">
      <c r="B241" s="33">
        <v>5</v>
      </c>
      <c r="C241" s="34" t="s">
        <v>261</v>
      </c>
      <c r="D241" s="33">
        <v>15.5</v>
      </c>
      <c r="E241" s="38" t="str">
        <f t="shared" si="20"/>
        <v>B1</v>
      </c>
      <c r="F241" s="490"/>
      <c r="G241" s="491"/>
    </row>
    <row r="242" spans="2:7" ht="15.75">
      <c r="B242" s="33">
        <v>6</v>
      </c>
      <c r="C242" s="34" t="s">
        <v>262</v>
      </c>
      <c r="D242" s="33">
        <v>19</v>
      </c>
      <c r="E242" s="38" t="str">
        <f t="shared" si="20"/>
        <v>A1</v>
      </c>
      <c r="F242" s="490"/>
      <c r="G242" s="491"/>
    </row>
    <row r="243" spans="2:7" ht="15.75">
      <c r="B243" s="32"/>
      <c r="C243" s="32"/>
      <c r="D243" s="33"/>
      <c r="E243" s="32"/>
      <c r="F243" s="490"/>
      <c r="G243" s="491"/>
    </row>
    <row r="244" spans="2:7" ht="15.75">
      <c r="B244" s="32"/>
      <c r="C244" s="33" t="s">
        <v>230</v>
      </c>
      <c r="D244" s="33">
        <f>SUM(D237:D242)</f>
        <v>96</v>
      </c>
      <c r="E244" s="32"/>
      <c r="F244" s="490"/>
      <c r="G244" s="491"/>
    </row>
    <row r="245" spans="2:7" ht="15.75">
      <c r="B245" s="32"/>
      <c r="C245" s="39" t="s">
        <v>263</v>
      </c>
      <c r="D245" s="40">
        <f>D244*100/120</f>
        <v>80</v>
      </c>
      <c r="E245" s="41" t="str">
        <f t="shared" ref="E245" si="21">IF(D245&gt;=91,"A1",IF(D245&gt;=81,"A2",IF(D245&gt;=71,"B1",IF(D245&gt;=61,"B2",IF(D245&gt;=51,"C1",IF(D245&gt;=41,"C2",IF(D245&gt;=33,"D","E")))))))</f>
        <v>B1</v>
      </c>
      <c r="F245" s="492"/>
      <c r="G245" s="493"/>
    </row>
    <row r="246" spans="2:7" ht="15">
      <c r="B246" s="494" t="s">
        <v>264</v>
      </c>
      <c r="C246" s="494" t="s">
        <v>222</v>
      </c>
      <c r="D246" s="494"/>
      <c r="E246" s="495" t="s">
        <v>265</v>
      </c>
      <c r="F246" s="496"/>
      <c r="G246" s="497"/>
    </row>
    <row r="247" spans="2:7" ht="15">
      <c r="B247" s="494"/>
      <c r="C247" s="494"/>
      <c r="D247" s="494"/>
      <c r="E247" s="498"/>
      <c r="F247" s="499"/>
      <c r="G247" s="500"/>
    </row>
    <row r="249" spans="2:7" ht="15.75">
      <c r="B249" s="32"/>
      <c r="C249" s="501" t="s">
        <v>235</v>
      </c>
      <c r="D249" s="501"/>
      <c r="E249" s="501"/>
      <c r="F249" s="501"/>
      <c r="G249" s="501"/>
    </row>
    <row r="250" spans="2:7" ht="15.75">
      <c r="B250" s="32"/>
      <c r="C250" s="501" t="s">
        <v>236</v>
      </c>
      <c r="D250" s="501"/>
      <c r="E250" s="501"/>
      <c r="F250" s="501"/>
      <c r="G250" s="501"/>
    </row>
    <row r="251" spans="2:7" ht="15.75">
      <c r="B251" s="32"/>
      <c r="C251" s="501" t="s">
        <v>237</v>
      </c>
      <c r="D251" s="501"/>
      <c r="E251" s="501"/>
      <c r="F251" s="501"/>
      <c r="G251" s="501"/>
    </row>
    <row r="252" spans="2:7" ht="15.75">
      <c r="B252" s="32"/>
      <c r="C252" s="502" t="s">
        <v>266</v>
      </c>
      <c r="D252" s="502"/>
      <c r="E252" s="502"/>
      <c r="F252" s="502"/>
      <c r="G252" s="502"/>
    </row>
    <row r="253" spans="2:7" ht="15.75">
      <c r="B253" s="32"/>
      <c r="C253" s="501" t="s">
        <v>239</v>
      </c>
      <c r="D253" s="501"/>
      <c r="E253" s="501"/>
      <c r="F253" s="501"/>
      <c r="G253" s="501"/>
    </row>
    <row r="254" spans="2:7" ht="15.75">
      <c r="B254" s="501" t="s">
        <v>240</v>
      </c>
      <c r="C254" s="501"/>
      <c r="D254" s="501"/>
      <c r="E254" s="501"/>
      <c r="F254" s="501"/>
      <c r="G254" s="501"/>
    </row>
    <row r="255" spans="2:7" ht="15.75">
      <c r="B255" s="32" t="s">
        <v>241</v>
      </c>
      <c r="C255" s="503" t="s">
        <v>242</v>
      </c>
      <c r="D255" s="504"/>
      <c r="E255" s="37" t="s">
        <v>243</v>
      </c>
      <c r="F255" s="501">
        <v>1067</v>
      </c>
      <c r="G255" s="501"/>
    </row>
    <row r="256" spans="2:7" ht="15.75">
      <c r="B256" s="32" t="s">
        <v>244</v>
      </c>
      <c r="C256" s="503" t="s">
        <v>308</v>
      </c>
      <c r="D256" s="504"/>
      <c r="E256" s="32" t="s">
        <v>246</v>
      </c>
      <c r="F256" s="501">
        <v>13</v>
      </c>
      <c r="G256" s="501"/>
    </row>
    <row r="257" spans="2:7" ht="15.75">
      <c r="B257" s="32" t="s">
        <v>247</v>
      </c>
      <c r="C257" s="35" t="s">
        <v>309</v>
      </c>
      <c r="D257" s="36"/>
      <c r="E257" s="32" t="s">
        <v>249</v>
      </c>
      <c r="F257" s="33"/>
      <c r="G257" s="33" t="s">
        <v>310</v>
      </c>
    </row>
    <row r="258" spans="2:7" ht="15.75">
      <c r="B258" s="33" t="s">
        <v>251</v>
      </c>
      <c r="C258" s="33" t="s">
        <v>252</v>
      </c>
      <c r="D258" s="33" t="s">
        <v>253</v>
      </c>
      <c r="E258" s="33" t="s">
        <v>254</v>
      </c>
      <c r="F258" s="501" t="s">
        <v>255</v>
      </c>
      <c r="G258" s="501"/>
    </row>
    <row r="259" spans="2:7" ht="15.75">
      <c r="B259" s="33">
        <v>1</v>
      </c>
      <c r="C259" s="34" t="s">
        <v>256</v>
      </c>
      <c r="D259" s="33">
        <v>12</v>
      </c>
      <c r="E259" s="38" t="str">
        <f>IF(D259&gt;=18,"A1",IF(D259&gt;=16,"A2",IF(D259&gt;=14,"B1",IF(D259&gt;=12,"B2",IF(D259&gt;=10,"C1",IF(D259&gt;=8,"C2",IF(D259&gt;=6.5,"D","E")))))))</f>
        <v>B2</v>
      </c>
      <c r="F259" s="488" t="s">
        <v>290</v>
      </c>
      <c r="G259" s="489"/>
    </row>
    <row r="260" spans="2:7" ht="15.75">
      <c r="B260" s="33">
        <v>2</v>
      </c>
      <c r="C260" s="34" t="s">
        <v>258</v>
      </c>
      <c r="D260" s="33">
        <v>15.5</v>
      </c>
      <c r="E260" s="38" t="str">
        <f t="shared" ref="E260:E264" si="22">IF(D260&gt;=18,"A1",IF(D260&gt;=16,"A2",IF(D260&gt;=14,"B1",IF(D260&gt;=12,"B2",IF(D260&gt;=10,"C1",IF(D260&gt;=8,"C2",IF(D260&gt;=6.5,"D","E")))))))</f>
        <v>B1</v>
      </c>
      <c r="F260" s="490"/>
      <c r="G260" s="491"/>
    </row>
    <row r="261" spans="2:7" ht="15.75">
      <c r="B261" s="33">
        <v>3</v>
      </c>
      <c r="C261" s="34" t="s">
        <v>259</v>
      </c>
      <c r="D261" s="33">
        <v>13.5</v>
      </c>
      <c r="E261" s="38" t="str">
        <f t="shared" si="22"/>
        <v>B2</v>
      </c>
      <c r="F261" s="490"/>
      <c r="G261" s="491"/>
    </row>
    <row r="262" spans="2:7" ht="15.75">
      <c r="B262" s="33">
        <v>4</v>
      </c>
      <c r="C262" s="34" t="s">
        <v>260</v>
      </c>
      <c r="D262" s="33">
        <v>12.5</v>
      </c>
      <c r="E262" s="38" t="str">
        <f t="shared" si="22"/>
        <v>B2</v>
      </c>
      <c r="F262" s="490"/>
      <c r="G262" s="491"/>
    </row>
    <row r="263" spans="2:7" ht="15.75">
      <c r="B263" s="33">
        <v>5</v>
      </c>
      <c r="C263" s="34" t="s">
        <v>261</v>
      </c>
      <c r="D263" s="33">
        <v>10.5</v>
      </c>
      <c r="E263" s="38" t="str">
        <f t="shared" si="22"/>
        <v>C1</v>
      </c>
      <c r="F263" s="490"/>
      <c r="G263" s="491"/>
    </row>
    <row r="264" spans="2:7" ht="15.75">
      <c r="B264" s="33">
        <v>6</v>
      </c>
      <c r="C264" s="34" t="s">
        <v>262</v>
      </c>
      <c r="D264" s="33">
        <v>14</v>
      </c>
      <c r="E264" s="38" t="str">
        <f t="shared" si="22"/>
        <v>B1</v>
      </c>
      <c r="F264" s="490"/>
      <c r="G264" s="491"/>
    </row>
    <row r="265" spans="2:7" ht="15.75">
      <c r="B265" s="32"/>
      <c r="C265" s="32"/>
      <c r="D265" s="33"/>
      <c r="E265" s="32"/>
      <c r="F265" s="490"/>
      <c r="G265" s="491"/>
    </row>
    <row r="266" spans="2:7" ht="15.75">
      <c r="B266" s="32"/>
      <c r="C266" s="33" t="s">
        <v>230</v>
      </c>
      <c r="D266" s="33">
        <f>SUM(D259:D264)</f>
        <v>78</v>
      </c>
      <c r="E266" s="32"/>
      <c r="F266" s="490"/>
      <c r="G266" s="491"/>
    </row>
    <row r="267" spans="2:7" ht="15.75">
      <c r="B267" s="32"/>
      <c r="C267" s="39" t="s">
        <v>263</v>
      </c>
      <c r="D267" s="40">
        <f>D266*100/120</f>
        <v>65</v>
      </c>
      <c r="E267" s="41" t="str">
        <f t="shared" ref="E267" si="23">IF(D267&gt;=91,"A1",IF(D267&gt;=81,"A2",IF(D267&gt;=71,"B1",IF(D267&gt;=61,"B2",IF(D267&gt;=51,"C1",IF(D267&gt;=41,"C2",IF(D267&gt;=33,"D","E")))))))</f>
        <v>B2</v>
      </c>
      <c r="F267" s="492"/>
      <c r="G267" s="493"/>
    </row>
    <row r="268" spans="2:7" ht="15">
      <c r="B268" s="494" t="s">
        <v>264</v>
      </c>
      <c r="C268" s="494" t="s">
        <v>222</v>
      </c>
      <c r="D268" s="494"/>
      <c r="E268" s="495" t="s">
        <v>265</v>
      </c>
      <c r="F268" s="496"/>
      <c r="G268" s="497"/>
    </row>
    <row r="269" spans="2:7" ht="15">
      <c r="B269" s="494"/>
      <c r="C269" s="494"/>
      <c r="D269" s="494"/>
      <c r="E269" s="498"/>
      <c r="F269" s="499"/>
      <c r="G269" s="500"/>
    </row>
    <row r="271" spans="2:7" ht="15.75">
      <c r="B271" s="32"/>
      <c r="C271" s="501" t="s">
        <v>235</v>
      </c>
      <c r="D271" s="501"/>
      <c r="E271" s="501"/>
      <c r="F271" s="501"/>
      <c r="G271" s="501"/>
    </row>
    <row r="272" spans="2:7" ht="15.75">
      <c r="B272" s="32"/>
      <c r="C272" s="501" t="s">
        <v>236</v>
      </c>
      <c r="D272" s="501"/>
      <c r="E272" s="501"/>
      <c r="F272" s="501"/>
      <c r="G272" s="501"/>
    </row>
    <row r="273" spans="2:7" ht="15.75">
      <c r="B273" s="32"/>
      <c r="C273" s="501" t="s">
        <v>237</v>
      </c>
      <c r="D273" s="501"/>
      <c r="E273" s="501"/>
      <c r="F273" s="501"/>
      <c r="G273" s="501"/>
    </row>
    <row r="274" spans="2:7" ht="15.75">
      <c r="B274" s="32"/>
      <c r="C274" s="502" t="s">
        <v>311</v>
      </c>
      <c r="D274" s="502"/>
      <c r="E274" s="502"/>
      <c r="F274" s="502"/>
      <c r="G274" s="502"/>
    </row>
    <row r="275" spans="2:7" ht="15.75">
      <c r="B275" s="32"/>
      <c r="C275" s="501" t="s">
        <v>239</v>
      </c>
      <c r="D275" s="501"/>
      <c r="E275" s="501"/>
      <c r="F275" s="501"/>
      <c r="G275" s="501"/>
    </row>
    <row r="276" spans="2:7" ht="15.75">
      <c r="B276" s="501" t="s">
        <v>240</v>
      </c>
      <c r="C276" s="501"/>
      <c r="D276" s="501"/>
      <c r="E276" s="501"/>
      <c r="F276" s="501"/>
      <c r="G276" s="501"/>
    </row>
    <row r="277" spans="2:7" ht="15.75">
      <c r="B277" s="32" t="s">
        <v>241</v>
      </c>
      <c r="C277" s="503" t="s">
        <v>242</v>
      </c>
      <c r="D277" s="504"/>
      <c r="E277" s="37" t="s">
        <v>243</v>
      </c>
      <c r="F277" s="505">
        <v>1305</v>
      </c>
      <c r="G277" s="506"/>
    </row>
    <row r="278" spans="2:7" ht="15.75">
      <c r="B278" s="32" t="s">
        <v>244</v>
      </c>
      <c r="C278" s="503" t="s">
        <v>312</v>
      </c>
      <c r="D278" s="504"/>
      <c r="E278" s="32" t="s">
        <v>246</v>
      </c>
      <c r="F278" s="501">
        <v>14</v>
      </c>
      <c r="G278" s="501"/>
    </row>
    <row r="279" spans="2:7" ht="15.75">
      <c r="B279" s="32" t="s">
        <v>247</v>
      </c>
      <c r="C279" s="35" t="s">
        <v>313</v>
      </c>
      <c r="D279" s="36"/>
      <c r="E279" s="32" t="s">
        <v>249</v>
      </c>
      <c r="F279" s="33"/>
      <c r="G279" s="33" t="s">
        <v>314</v>
      </c>
    </row>
    <row r="280" spans="2:7" ht="15.75">
      <c r="B280" s="33" t="s">
        <v>251</v>
      </c>
      <c r="C280" s="33" t="s">
        <v>252</v>
      </c>
      <c r="D280" s="33" t="s">
        <v>253</v>
      </c>
      <c r="E280" s="33" t="s">
        <v>254</v>
      </c>
      <c r="F280" s="501" t="s">
        <v>255</v>
      </c>
      <c r="G280" s="501"/>
    </row>
    <row r="281" spans="2:7" ht="15.75">
      <c r="B281" s="33">
        <v>1</v>
      </c>
      <c r="C281" s="34" t="s">
        <v>256</v>
      </c>
      <c r="D281" s="33">
        <v>15.5</v>
      </c>
      <c r="E281" s="38" t="str">
        <f>IF(D281&gt;=18,"A1",IF(D281&gt;=16,"A2",IF(D281&gt;=14,"B1",IF(D281&gt;=12,"B2",IF(D281&gt;=10,"C1",IF(D281&gt;=8,"C2",IF(D281&gt;=6.5,"D","E")))))))</f>
        <v>B1</v>
      </c>
      <c r="F281" s="488" t="s">
        <v>276</v>
      </c>
      <c r="G281" s="489"/>
    </row>
    <row r="282" spans="2:7" ht="15.75">
      <c r="B282" s="33">
        <v>2</v>
      </c>
      <c r="C282" s="34" t="s">
        <v>258</v>
      </c>
      <c r="D282" s="33">
        <v>15.5</v>
      </c>
      <c r="E282" s="38" t="str">
        <f t="shared" ref="E282:E286" si="24">IF(D282&gt;=18,"A1",IF(D282&gt;=16,"A2",IF(D282&gt;=14,"B1",IF(D282&gt;=12,"B2",IF(D282&gt;=10,"C1",IF(D282&gt;=8,"C2",IF(D282&gt;=6.5,"D","E")))))))</f>
        <v>B1</v>
      </c>
      <c r="F282" s="490"/>
      <c r="G282" s="491"/>
    </row>
    <row r="283" spans="2:7" ht="15.75">
      <c r="B283" s="33">
        <v>3</v>
      </c>
      <c r="C283" s="34" t="s">
        <v>259</v>
      </c>
      <c r="D283" s="33">
        <v>18</v>
      </c>
      <c r="E283" s="38" t="str">
        <f t="shared" si="24"/>
        <v>A1</v>
      </c>
      <c r="F283" s="490"/>
      <c r="G283" s="491"/>
    </row>
    <row r="284" spans="2:7" ht="15.75">
      <c r="B284" s="33">
        <v>4</v>
      </c>
      <c r="C284" s="34" t="s">
        <v>260</v>
      </c>
      <c r="D284" s="33">
        <v>15.5</v>
      </c>
      <c r="E284" s="38" t="str">
        <f t="shared" si="24"/>
        <v>B1</v>
      </c>
      <c r="F284" s="490"/>
      <c r="G284" s="491"/>
    </row>
    <row r="285" spans="2:7" ht="15.75">
      <c r="B285" s="33">
        <v>5</v>
      </c>
      <c r="C285" s="34" t="s">
        <v>261</v>
      </c>
      <c r="D285" s="33">
        <v>14.5</v>
      </c>
      <c r="E285" s="38" t="str">
        <f t="shared" si="24"/>
        <v>B1</v>
      </c>
      <c r="F285" s="490"/>
      <c r="G285" s="491"/>
    </row>
    <row r="286" spans="2:7" ht="15.75">
      <c r="B286" s="33">
        <v>6</v>
      </c>
      <c r="C286" s="34" t="s">
        <v>262</v>
      </c>
      <c r="D286" s="33">
        <v>17.5</v>
      </c>
      <c r="E286" s="38" t="str">
        <f t="shared" si="24"/>
        <v>A2</v>
      </c>
      <c r="F286" s="490"/>
      <c r="G286" s="491"/>
    </row>
    <row r="287" spans="2:7" ht="15.75">
      <c r="B287" s="32"/>
      <c r="C287" s="32"/>
      <c r="D287" s="33"/>
      <c r="E287" s="32"/>
      <c r="F287" s="490"/>
      <c r="G287" s="491"/>
    </row>
    <row r="288" spans="2:7" ht="15.75">
      <c r="B288" s="32"/>
      <c r="C288" s="33" t="s">
        <v>230</v>
      </c>
      <c r="D288" s="33">
        <f>SUM(D281:D286)</f>
        <v>96.5</v>
      </c>
      <c r="E288" s="32"/>
      <c r="F288" s="490"/>
      <c r="G288" s="491"/>
    </row>
    <row r="289" spans="2:7" ht="15.75">
      <c r="B289" s="32"/>
      <c r="C289" s="39" t="s">
        <v>263</v>
      </c>
      <c r="D289" s="40">
        <f>D288*100/120</f>
        <v>80.416666666666671</v>
      </c>
      <c r="E289" s="41" t="str">
        <f t="shared" ref="E289" si="25">IF(D289&gt;=91,"A1",IF(D289&gt;=81,"A2",IF(D289&gt;=71,"B1",IF(D289&gt;=61,"B2",IF(D289&gt;=51,"C1",IF(D289&gt;=41,"C2",IF(D289&gt;=33,"D","E")))))))</f>
        <v>B1</v>
      </c>
      <c r="F289" s="492"/>
      <c r="G289" s="493"/>
    </row>
    <row r="290" spans="2:7" ht="15">
      <c r="B290" s="494" t="s">
        <v>264</v>
      </c>
      <c r="C290" s="494" t="s">
        <v>222</v>
      </c>
      <c r="D290" s="494"/>
      <c r="E290" s="495" t="s">
        <v>265</v>
      </c>
      <c r="F290" s="496"/>
      <c r="G290" s="497"/>
    </row>
    <row r="291" spans="2:7" ht="15">
      <c r="B291" s="494"/>
      <c r="C291" s="494"/>
      <c r="D291" s="494"/>
      <c r="E291" s="498"/>
      <c r="F291" s="499"/>
      <c r="G291" s="500"/>
    </row>
    <row r="293" spans="2:7" ht="15.75">
      <c r="B293" s="32"/>
      <c r="C293" s="501" t="s">
        <v>235</v>
      </c>
      <c r="D293" s="501"/>
      <c r="E293" s="501"/>
      <c r="F293" s="501"/>
      <c r="G293" s="501"/>
    </row>
    <row r="294" spans="2:7" ht="15.75">
      <c r="B294" s="32"/>
      <c r="C294" s="501" t="s">
        <v>236</v>
      </c>
      <c r="D294" s="501"/>
      <c r="E294" s="501"/>
      <c r="F294" s="501"/>
      <c r="G294" s="501"/>
    </row>
    <row r="295" spans="2:7" ht="15.75">
      <c r="B295" s="32"/>
      <c r="C295" s="501" t="s">
        <v>237</v>
      </c>
      <c r="D295" s="501"/>
      <c r="E295" s="501"/>
      <c r="F295" s="501"/>
      <c r="G295" s="501"/>
    </row>
    <row r="296" spans="2:7" ht="15.75">
      <c r="B296" s="32"/>
      <c r="C296" s="502" t="s">
        <v>315</v>
      </c>
      <c r="D296" s="502"/>
      <c r="E296" s="502"/>
      <c r="F296" s="502"/>
      <c r="G296" s="502"/>
    </row>
    <row r="297" spans="2:7" ht="15.75">
      <c r="B297" s="32"/>
      <c r="C297" s="501" t="s">
        <v>239</v>
      </c>
      <c r="D297" s="501"/>
      <c r="E297" s="501"/>
      <c r="F297" s="501"/>
      <c r="G297" s="501"/>
    </row>
    <row r="298" spans="2:7" ht="15.75">
      <c r="B298" s="501" t="s">
        <v>240</v>
      </c>
      <c r="C298" s="501"/>
      <c r="D298" s="501"/>
      <c r="E298" s="501"/>
      <c r="F298" s="501"/>
      <c r="G298" s="501"/>
    </row>
    <row r="299" spans="2:7" ht="15.75">
      <c r="B299" s="32" t="s">
        <v>241</v>
      </c>
      <c r="C299" s="503" t="s">
        <v>242</v>
      </c>
      <c r="D299" s="504"/>
      <c r="E299" s="37" t="s">
        <v>243</v>
      </c>
      <c r="F299" s="501">
        <v>1513</v>
      </c>
      <c r="G299" s="501"/>
    </row>
    <row r="300" spans="2:7" ht="15.75">
      <c r="B300" s="32" t="s">
        <v>244</v>
      </c>
      <c r="C300" s="503" t="s">
        <v>316</v>
      </c>
      <c r="D300" s="504"/>
      <c r="E300" s="32" t="s">
        <v>246</v>
      </c>
      <c r="F300" s="501">
        <v>15</v>
      </c>
      <c r="G300" s="501"/>
    </row>
    <row r="301" spans="2:7" ht="15.75">
      <c r="B301" s="32" t="s">
        <v>247</v>
      </c>
      <c r="C301" s="35" t="s">
        <v>317</v>
      </c>
      <c r="D301" s="36"/>
      <c r="E301" s="32" t="s">
        <v>249</v>
      </c>
      <c r="F301" s="33"/>
      <c r="G301" s="33" t="s">
        <v>318</v>
      </c>
    </row>
    <row r="302" spans="2:7" ht="15.75">
      <c r="B302" s="33" t="s">
        <v>251</v>
      </c>
      <c r="C302" s="33" t="s">
        <v>252</v>
      </c>
      <c r="D302" s="33" t="s">
        <v>253</v>
      </c>
      <c r="E302" s="33" t="s">
        <v>254</v>
      </c>
      <c r="F302" s="501" t="s">
        <v>255</v>
      </c>
      <c r="G302" s="501"/>
    </row>
    <row r="303" spans="2:7" ht="15.75">
      <c r="B303" s="33">
        <v>1</v>
      </c>
      <c r="C303" s="34" t="s">
        <v>256</v>
      </c>
      <c r="D303" s="33">
        <v>6.5</v>
      </c>
      <c r="E303" s="38" t="str">
        <f>IF(D303&gt;=18,"A1",IF(D303&gt;=16,"A2",IF(D303&gt;=14,"B1",IF(D303&gt;=12,"B2",IF(D303&gt;=10,"C1",IF(D303&gt;=8,"C2",IF(D303&gt;=6.5,"D","E")))))))</f>
        <v>D</v>
      </c>
      <c r="F303" s="488" t="s">
        <v>319</v>
      </c>
      <c r="G303" s="489"/>
    </row>
    <row r="304" spans="2:7" ht="15.75">
      <c r="B304" s="33">
        <v>2</v>
      </c>
      <c r="C304" s="34" t="s">
        <v>258</v>
      </c>
      <c r="D304" s="33">
        <v>7</v>
      </c>
      <c r="E304" s="38" t="str">
        <f t="shared" ref="E304:E308" si="26">IF(D304&gt;=18,"A1",IF(D304&gt;=16,"A2",IF(D304&gt;=14,"B1",IF(D304&gt;=12,"B2",IF(D304&gt;=10,"C1",IF(D304&gt;=8,"C2",IF(D304&gt;=6.5,"D","E")))))))</f>
        <v>D</v>
      </c>
      <c r="F304" s="490"/>
      <c r="G304" s="491"/>
    </row>
    <row r="305" spans="2:7" ht="15.75">
      <c r="B305" s="33">
        <v>3</v>
      </c>
      <c r="C305" s="34" t="s">
        <v>259</v>
      </c>
      <c r="D305" s="33">
        <v>3</v>
      </c>
      <c r="E305" s="38" t="str">
        <f t="shared" si="26"/>
        <v>E</v>
      </c>
      <c r="F305" s="490"/>
      <c r="G305" s="491"/>
    </row>
    <row r="306" spans="2:7" ht="15.75">
      <c r="B306" s="33">
        <v>4</v>
      </c>
      <c r="C306" s="34" t="s">
        <v>260</v>
      </c>
      <c r="D306" s="33">
        <v>8</v>
      </c>
      <c r="E306" s="38" t="str">
        <f t="shared" si="26"/>
        <v>C2</v>
      </c>
      <c r="F306" s="490"/>
      <c r="G306" s="491"/>
    </row>
    <row r="307" spans="2:7" ht="15.75">
      <c r="B307" s="33">
        <v>5</v>
      </c>
      <c r="C307" s="34" t="s">
        <v>261</v>
      </c>
      <c r="D307" s="33">
        <v>5.5</v>
      </c>
      <c r="E307" s="38" t="str">
        <f t="shared" si="26"/>
        <v>E</v>
      </c>
      <c r="F307" s="490"/>
      <c r="G307" s="491"/>
    </row>
    <row r="308" spans="2:7" ht="15.75">
      <c r="B308" s="33">
        <v>6</v>
      </c>
      <c r="C308" s="34" t="s">
        <v>262</v>
      </c>
      <c r="D308" s="33">
        <v>7.5</v>
      </c>
      <c r="E308" s="38" t="str">
        <f t="shared" si="26"/>
        <v>D</v>
      </c>
      <c r="F308" s="490"/>
      <c r="G308" s="491"/>
    </row>
    <row r="309" spans="2:7" ht="15.75">
      <c r="B309" s="32"/>
      <c r="C309" s="32"/>
      <c r="D309" s="33"/>
      <c r="E309" s="32"/>
      <c r="F309" s="490"/>
      <c r="G309" s="491"/>
    </row>
    <row r="310" spans="2:7" ht="15.75">
      <c r="B310" s="32"/>
      <c r="C310" s="33" t="s">
        <v>230</v>
      </c>
      <c r="D310" s="33">
        <f>SUM(D303:D308)</f>
        <v>37.5</v>
      </c>
      <c r="E310" s="32"/>
      <c r="F310" s="490"/>
      <c r="G310" s="491"/>
    </row>
    <row r="311" spans="2:7" ht="15.75">
      <c r="B311" s="32"/>
      <c r="C311" s="39" t="s">
        <v>263</v>
      </c>
      <c r="D311" s="40">
        <f>D310*100/120</f>
        <v>31.25</v>
      </c>
      <c r="E311" s="41" t="str">
        <f t="shared" ref="E311" si="27">IF(D311&gt;=91,"A1",IF(D311&gt;=81,"A2",IF(D311&gt;=71,"B1",IF(D311&gt;=61,"B2",IF(D311&gt;=51,"C1",IF(D311&gt;=41,"C2",IF(D311&gt;=33,"D","E")))))))</f>
        <v>E</v>
      </c>
      <c r="F311" s="492"/>
      <c r="G311" s="493"/>
    </row>
    <row r="312" spans="2:7" ht="15">
      <c r="B312" s="494" t="s">
        <v>264</v>
      </c>
      <c r="C312" s="494" t="s">
        <v>222</v>
      </c>
      <c r="D312" s="494"/>
      <c r="E312" s="495" t="s">
        <v>265</v>
      </c>
      <c r="F312" s="496"/>
      <c r="G312" s="497"/>
    </row>
    <row r="313" spans="2:7" ht="15">
      <c r="B313" s="494"/>
      <c r="C313" s="494"/>
      <c r="D313" s="494"/>
      <c r="E313" s="498"/>
      <c r="F313" s="499"/>
      <c r="G313" s="500"/>
    </row>
    <row r="316" spans="2:7" ht="15.75">
      <c r="B316" s="32"/>
      <c r="C316" s="501" t="s">
        <v>235</v>
      </c>
      <c r="D316" s="501"/>
      <c r="E316" s="501"/>
      <c r="F316" s="501"/>
      <c r="G316" s="501"/>
    </row>
    <row r="317" spans="2:7" ht="15.75">
      <c r="B317" s="32"/>
      <c r="C317" s="501" t="s">
        <v>236</v>
      </c>
      <c r="D317" s="501"/>
      <c r="E317" s="501"/>
      <c r="F317" s="501"/>
      <c r="G317" s="501"/>
    </row>
    <row r="318" spans="2:7" ht="15.75">
      <c r="B318" s="32"/>
      <c r="C318" s="501" t="s">
        <v>237</v>
      </c>
      <c r="D318" s="501"/>
      <c r="E318" s="501"/>
      <c r="F318" s="501"/>
      <c r="G318" s="501"/>
    </row>
    <row r="319" spans="2:7" ht="15.75">
      <c r="B319" s="32"/>
      <c r="C319" s="502" t="s">
        <v>266</v>
      </c>
      <c r="D319" s="502"/>
      <c r="E319" s="502"/>
      <c r="F319" s="502"/>
      <c r="G319" s="502"/>
    </row>
    <row r="320" spans="2:7" ht="15.75">
      <c r="B320" s="32"/>
      <c r="C320" s="501" t="s">
        <v>239</v>
      </c>
      <c r="D320" s="501"/>
      <c r="E320" s="501"/>
      <c r="F320" s="501"/>
      <c r="G320" s="501"/>
    </row>
    <row r="321" spans="2:7" ht="15.75">
      <c r="B321" s="501" t="s">
        <v>240</v>
      </c>
      <c r="C321" s="501"/>
      <c r="D321" s="501"/>
      <c r="E321" s="501"/>
      <c r="F321" s="501"/>
      <c r="G321" s="501"/>
    </row>
    <row r="322" spans="2:7" ht="15.75">
      <c r="B322" s="32" t="s">
        <v>241</v>
      </c>
      <c r="C322" s="503" t="s">
        <v>242</v>
      </c>
      <c r="D322" s="504"/>
      <c r="E322" s="37" t="s">
        <v>243</v>
      </c>
      <c r="F322" s="501">
        <v>1298</v>
      </c>
      <c r="G322" s="501"/>
    </row>
    <row r="323" spans="2:7" ht="15.75">
      <c r="B323" s="32" t="s">
        <v>244</v>
      </c>
      <c r="C323" s="503" t="s">
        <v>320</v>
      </c>
      <c r="D323" s="504"/>
      <c r="E323" s="32" t="s">
        <v>246</v>
      </c>
      <c r="F323" s="501">
        <v>16</v>
      </c>
      <c r="G323" s="501"/>
    </row>
    <row r="324" spans="2:7" ht="15.75">
      <c r="B324" s="32" t="s">
        <v>247</v>
      </c>
      <c r="C324" s="35" t="s">
        <v>321</v>
      </c>
      <c r="D324" s="36"/>
      <c r="E324" s="32" t="s">
        <v>249</v>
      </c>
      <c r="F324" s="33"/>
      <c r="G324" s="33" t="s">
        <v>322</v>
      </c>
    </row>
    <row r="325" spans="2:7" ht="15.75">
      <c r="B325" s="33" t="s">
        <v>251</v>
      </c>
      <c r="C325" s="33" t="s">
        <v>252</v>
      </c>
      <c r="D325" s="33" t="s">
        <v>253</v>
      </c>
      <c r="E325" s="33" t="s">
        <v>254</v>
      </c>
      <c r="F325" s="501" t="s">
        <v>255</v>
      </c>
      <c r="G325" s="501"/>
    </row>
    <row r="326" spans="2:7" ht="15.75">
      <c r="B326" s="33">
        <v>1</v>
      </c>
      <c r="C326" s="34" t="s">
        <v>256</v>
      </c>
      <c r="D326" s="33">
        <v>13.5</v>
      </c>
      <c r="E326" s="38" t="str">
        <f>IF(D326&gt;=18,"A1",IF(D326&gt;=16,"A2",IF(D326&gt;=14,"B1",IF(D326&gt;=12,"B2",IF(D326&gt;=10,"C1",IF(D326&gt;=8,"C2",IF(D326&gt;=6.5,"D","E")))))))</f>
        <v>B2</v>
      </c>
      <c r="F326" s="488" t="s">
        <v>276</v>
      </c>
      <c r="G326" s="489"/>
    </row>
    <row r="327" spans="2:7" ht="15.75">
      <c r="B327" s="33">
        <v>2</v>
      </c>
      <c r="C327" s="34" t="s">
        <v>258</v>
      </c>
      <c r="D327" s="33">
        <v>15.5</v>
      </c>
      <c r="E327" s="38" t="str">
        <f t="shared" ref="E327:E331" si="28">IF(D327&gt;=18,"A1",IF(D327&gt;=16,"A2",IF(D327&gt;=14,"B1",IF(D327&gt;=12,"B2",IF(D327&gt;=10,"C1",IF(D327&gt;=8,"C2",IF(D327&gt;=6.5,"D","E")))))))</f>
        <v>B1</v>
      </c>
      <c r="F327" s="490"/>
      <c r="G327" s="491"/>
    </row>
    <row r="328" spans="2:7" ht="15.75">
      <c r="B328" s="33">
        <v>3</v>
      </c>
      <c r="C328" s="34" t="s">
        <v>259</v>
      </c>
      <c r="D328" s="33">
        <v>16.5</v>
      </c>
      <c r="E328" s="38" t="str">
        <f t="shared" si="28"/>
        <v>A2</v>
      </c>
      <c r="F328" s="490"/>
      <c r="G328" s="491"/>
    </row>
    <row r="329" spans="2:7" ht="15.75">
      <c r="B329" s="33">
        <v>4</v>
      </c>
      <c r="C329" s="34" t="s">
        <v>260</v>
      </c>
      <c r="D329" s="33">
        <v>17.5</v>
      </c>
      <c r="E329" s="38" t="str">
        <f t="shared" si="28"/>
        <v>A2</v>
      </c>
      <c r="F329" s="490"/>
      <c r="G329" s="491"/>
    </row>
    <row r="330" spans="2:7" ht="15.75">
      <c r="B330" s="33">
        <v>5</v>
      </c>
      <c r="C330" s="34" t="s">
        <v>261</v>
      </c>
      <c r="D330" s="33">
        <v>17.5</v>
      </c>
      <c r="E330" s="38" t="str">
        <f t="shared" si="28"/>
        <v>A2</v>
      </c>
      <c r="F330" s="490"/>
      <c r="G330" s="491"/>
    </row>
    <row r="331" spans="2:7" ht="15.75">
      <c r="B331" s="33">
        <v>6</v>
      </c>
      <c r="C331" s="34" t="s">
        <v>262</v>
      </c>
      <c r="D331" s="33">
        <v>19.5</v>
      </c>
      <c r="E331" s="38" t="str">
        <f t="shared" si="28"/>
        <v>A1</v>
      </c>
      <c r="F331" s="490"/>
      <c r="G331" s="491"/>
    </row>
    <row r="332" spans="2:7" ht="15.75">
      <c r="B332" s="32"/>
      <c r="C332" s="32"/>
      <c r="D332" s="33"/>
      <c r="E332" s="32"/>
      <c r="F332" s="490"/>
      <c r="G332" s="491"/>
    </row>
    <row r="333" spans="2:7" ht="15.75">
      <c r="B333" s="32"/>
      <c r="C333" s="33" t="s">
        <v>230</v>
      </c>
      <c r="D333" s="33">
        <f>SUM(D326:D331)</f>
        <v>100</v>
      </c>
      <c r="E333" s="32"/>
      <c r="F333" s="490"/>
      <c r="G333" s="491"/>
    </row>
    <row r="334" spans="2:7" ht="15.75">
      <c r="B334" s="32"/>
      <c r="C334" s="39" t="s">
        <v>263</v>
      </c>
      <c r="D334" s="40">
        <f>D333*100/120</f>
        <v>83.333333333333329</v>
      </c>
      <c r="E334" s="41" t="str">
        <f t="shared" ref="E334" si="29">IF(D334&gt;=91,"A1",IF(D334&gt;=81,"A2",IF(D334&gt;=71,"B1",IF(D334&gt;=61,"B2",IF(D334&gt;=51,"C1",IF(D334&gt;=41,"C2",IF(D334&gt;=33,"D","E")))))))</f>
        <v>A2</v>
      </c>
      <c r="F334" s="492"/>
      <c r="G334" s="493"/>
    </row>
    <row r="335" spans="2:7" ht="15">
      <c r="B335" s="494" t="s">
        <v>264</v>
      </c>
      <c r="C335" s="494" t="s">
        <v>222</v>
      </c>
      <c r="D335" s="494"/>
      <c r="E335" s="495" t="s">
        <v>265</v>
      </c>
      <c r="F335" s="496"/>
      <c r="G335" s="497"/>
    </row>
    <row r="336" spans="2:7" ht="15">
      <c r="B336" s="494"/>
      <c r="C336" s="494"/>
      <c r="D336" s="494"/>
      <c r="E336" s="498"/>
      <c r="F336" s="499"/>
      <c r="G336" s="500"/>
    </row>
    <row r="339" spans="2:7" ht="15.75">
      <c r="B339" s="32"/>
      <c r="C339" s="501" t="s">
        <v>235</v>
      </c>
      <c r="D339" s="501"/>
      <c r="E339" s="501"/>
      <c r="F339" s="501"/>
      <c r="G339" s="501"/>
    </row>
    <row r="340" spans="2:7" ht="15.75">
      <c r="B340" s="32"/>
      <c r="C340" s="501" t="s">
        <v>236</v>
      </c>
      <c r="D340" s="501"/>
      <c r="E340" s="501"/>
      <c r="F340" s="501"/>
      <c r="G340" s="501"/>
    </row>
    <row r="341" spans="2:7" ht="15.75">
      <c r="B341" s="32"/>
      <c r="C341" s="501" t="s">
        <v>237</v>
      </c>
      <c r="D341" s="501"/>
      <c r="E341" s="501"/>
      <c r="F341" s="501"/>
      <c r="G341" s="501"/>
    </row>
    <row r="342" spans="2:7" ht="15.75">
      <c r="B342" s="32"/>
      <c r="C342" s="502" t="s">
        <v>295</v>
      </c>
      <c r="D342" s="502"/>
      <c r="E342" s="502"/>
      <c r="F342" s="502"/>
      <c r="G342" s="502"/>
    </row>
    <row r="343" spans="2:7" ht="15.75">
      <c r="B343" s="32"/>
      <c r="C343" s="501" t="s">
        <v>239</v>
      </c>
      <c r="D343" s="501"/>
      <c r="E343" s="501"/>
      <c r="F343" s="501"/>
      <c r="G343" s="501"/>
    </row>
    <row r="344" spans="2:7" ht="15.75">
      <c r="B344" s="501" t="s">
        <v>240</v>
      </c>
      <c r="C344" s="501"/>
      <c r="D344" s="501"/>
      <c r="E344" s="501"/>
      <c r="F344" s="501"/>
      <c r="G344" s="501"/>
    </row>
    <row r="345" spans="2:7" ht="15.75">
      <c r="B345" s="32" t="s">
        <v>241</v>
      </c>
      <c r="C345" s="503" t="s">
        <v>242</v>
      </c>
      <c r="D345" s="504"/>
      <c r="E345" s="37" t="s">
        <v>243</v>
      </c>
      <c r="F345" s="501">
        <v>1138</v>
      </c>
      <c r="G345" s="501"/>
    </row>
    <row r="346" spans="2:7" ht="15.75">
      <c r="B346" s="32" t="s">
        <v>244</v>
      </c>
      <c r="C346" s="503" t="s">
        <v>323</v>
      </c>
      <c r="D346" s="504"/>
      <c r="E346" s="32" t="s">
        <v>246</v>
      </c>
      <c r="F346" s="501">
        <v>17</v>
      </c>
      <c r="G346" s="501"/>
    </row>
    <row r="347" spans="2:7" ht="15.75">
      <c r="B347" s="32" t="s">
        <v>247</v>
      </c>
      <c r="C347" s="35" t="s">
        <v>324</v>
      </c>
      <c r="D347" s="36"/>
      <c r="E347" s="32" t="s">
        <v>249</v>
      </c>
      <c r="F347" s="33"/>
      <c r="G347" s="33" t="s">
        <v>325</v>
      </c>
    </row>
    <row r="348" spans="2:7" ht="15.75">
      <c r="B348" s="33" t="s">
        <v>251</v>
      </c>
      <c r="C348" s="33" t="s">
        <v>252</v>
      </c>
      <c r="D348" s="33" t="s">
        <v>253</v>
      </c>
      <c r="E348" s="33" t="s">
        <v>254</v>
      </c>
      <c r="F348" s="501" t="s">
        <v>255</v>
      </c>
      <c r="G348" s="501"/>
    </row>
    <row r="349" spans="2:7" ht="15.75">
      <c r="B349" s="33">
        <v>1</v>
      </c>
      <c r="C349" s="34" t="s">
        <v>256</v>
      </c>
      <c r="D349" s="33">
        <v>17.5</v>
      </c>
      <c r="E349" s="38" t="str">
        <f>IF(D349&gt;=18,"A1",IF(D349&gt;=16,"A2",IF(D349&gt;=14,"B1",IF(D349&gt;=12,"B2",IF(D349&gt;=10,"C1",IF(D349&gt;=8,"C2",IF(D349&gt;=6.5,"D","E")))))))</f>
        <v>A2</v>
      </c>
      <c r="F349" s="488" t="s">
        <v>276</v>
      </c>
      <c r="G349" s="489"/>
    </row>
    <row r="350" spans="2:7" ht="15.75">
      <c r="B350" s="33">
        <v>2</v>
      </c>
      <c r="C350" s="34" t="s">
        <v>258</v>
      </c>
      <c r="D350" s="33">
        <v>15</v>
      </c>
      <c r="E350" s="38" t="str">
        <f t="shared" ref="E350:E354" si="30">IF(D350&gt;=18,"A1",IF(D350&gt;=16,"A2",IF(D350&gt;=14,"B1",IF(D350&gt;=12,"B2",IF(D350&gt;=10,"C1",IF(D350&gt;=8,"C2",IF(D350&gt;=6.5,"D","E")))))))</f>
        <v>B1</v>
      </c>
      <c r="F350" s="490"/>
      <c r="G350" s="491"/>
    </row>
    <row r="351" spans="2:7" ht="15.75">
      <c r="B351" s="33">
        <v>3</v>
      </c>
      <c r="C351" s="34" t="s">
        <v>259</v>
      </c>
      <c r="D351" s="33">
        <v>19</v>
      </c>
      <c r="E351" s="38" t="str">
        <f t="shared" si="30"/>
        <v>A1</v>
      </c>
      <c r="F351" s="490"/>
      <c r="G351" s="491"/>
    </row>
    <row r="352" spans="2:7" ht="15.75">
      <c r="B352" s="33">
        <v>4</v>
      </c>
      <c r="C352" s="34" t="s">
        <v>260</v>
      </c>
      <c r="D352" s="33">
        <v>14.5</v>
      </c>
      <c r="E352" s="38" t="str">
        <f t="shared" si="30"/>
        <v>B1</v>
      </c>
      <c r="F352" s="490"/>
      <c r="G352" s="491"/>
    </row>
    <row r="353" spans="2:7" ht="15.75">
      <c r="B353" s="33">
        <v>5</v>
      </c>
      <c r="C353" s="34" t="s">
        <v>261</v>
      </c>
      <c r="D353" s="33">
        <v>15</v>
      </c>
      <c r="E353" s="38" t="str">
        <f t="shared" si="30"/>
        <v>B1</v>
      </c>
      <c r="F353" s="490"/>
      <c r="G353" s="491"/>
    </row>
    <row r="354" spans="2:7" ht="15.75">
      <c r="B354" s="33">
        <v>6</v>
      </c>
      <c r="C354" s="34" t="s">
        <v>262</v>
      </c>
      <c r="D354" s="33">
        <v>20</v>
      </c>
      <c r="E354" s="38" t="str">
        <f t="shared" si="30"/>
        <v>A1</v>
      </c>
      <c r="F354" s="490"/>
      <c r="G354" s="491"/>
    </row>
    <row r="355" spans="2:7" ht="15.75">
      <c r="B355" s="32"/>
      <c r="C355" s="32"/>
      <c r="D355" s="33"/>
      <c r="E355" s="32"/>
      <c r="F355" s="490"/>
      <c r="G355" s="491"/>
    </row>
    <row r="356" spans="2:7" ht="15.75">
      <c r="B356" s="32"/>
      <c r="C356" s="33" t="s">
        <v>230</v>
      </c>
      <c r="D356" s="33">
        <f>SUM(D349:D354)</f>
        <v>101</v>
      </c>
      <c r="E356" s="32"/>
      <c r="F356" s="490"/>
      <c r="G356" s="491"/>
    </row>
    <row r="357" spans="2:7" ht="15.75">
      <c r="B357" s="32"/>
      <c r="C357" s="39" t="s">
        <v>263</v>
      </c>
      <c r="D357" s="40">
        <f>D356*100/120</f>
        <v>84.166666666666671</v>
      </c>
      <c r="E357" s="41" t="str">
        <f t="shared" ref="E357" si="31">IF(D357&gt;=91,"A1",IF(D357&gt;=81,"A2",IF(D357&gt;=71,"B1",IF(D357&gt;=61,"B2",IF(D357&gt;=51,"C1",IF(D357&gt;=41,"C2",IF(D357&gt;=33,"D","E")))))))</f>
        <v>A2</v>
      </c>
      <c r="F357" s="492"/>
      <c r="G357" s="493"/>
    </row>
    <row r="358" spans="2:7" ht="15">
      <c r="B358" s="494" t="s">
        <v>264</v>
      </c>
      <c r="C358" s="494" t="s">
        <v>222</v>
      </c>
      <c r="D358" s="494"/>
      <c r="E358" s="495" t="s">
        <v>265</v>
      </c>
      <c r="F358" s="496"/>
      <c r="G358" s="497"/>
    </row>
    <row r="359" spans="2:7" ht="15">
      <c r="B359" s="494"/>
      <c r="C359" s="494"/>
      <c r="D359" s="494"/>
      <c r="E359" s="498"/>
      <c r="F359" s="499"/>
      <c r="G359" s="500"/>
    </row>
    <row r="361" spans="2:7" ht="15.75">
      <c r="B361" s="32"/>
      <c r="C361" s="501" t="s">
        <v>235</v>
      </c>
      <c r="D361" s="501"/>
      <c r="E361" s="501"/>
      <c r="F361" s="501"/>
      <c r="G361" s="501"/>
    </row>
    <row r="362" spans="2:7" ht="15.75">
      <c r="B362" s="32"/>
      <c r="C362" s="501" t="s">
        <v>236</v>
      </c>
      <c r="D362" s="501"/>
      <c r="E362" s="501"/>
      <c r="F362" s="501"/>
      <c r="G362" s="501"/>
    </row>
    <row r="363" spans="2:7" ht="15.75">
      <c r="B363" s="32"/>
      <c r="C363" s="501" t="s">
        <v>237</v>
      </c>
      <c r="D363" s="501"/>
      <c r="E363" s="501"/>
      <c r="F363" s="501"/>
      <c r="G363" s="501"/>
    </row>
    <row r="364" spans="2:7" ht="15.75">
      <c r="B364" s="32"/>
      <c r="C364" s="502" t="s">
        <v>326</v>
      </c>
      <c r="D364" s="502"/>
      <c r="E364" s="502"/>
      <c r="F364" s="502"/>
      <c r="G364" s="502"/>
    </row>
    <row r="365" spans="2:7" ht="15.75">
      <c r="B365" s="32"/>
      <c r="C365" s="501" t="s">
        <v>239</v>
      </c>
      <c r="D365" s="501"/>
      <c r="E365" s="501"/>
      <c r="F365" s="501"/>
      <c r="G365" s="501"/>
    </row>
    <row r="366" spans="2:7" ht="15.75">
      <c r="B366" s="501" t="s">
        <v>240</v>
      </c>
      <c r="C366" s="501"/>
      <c r="D366" s="501"/>
      <c r="E366" s="501"/>
      <c r="F366" s="501"/>
      <c r="G366" s="501"/>
    </row>
    <row r="367" spans="2:7" ht="15.75">
      <c r="B367" s="32" t="s">
        <v>241</v>
      </c>
      <c r="C367" s="503" t="s">
        <v>242</v>
      </c>
      <c r="D367" s="504"/>
      <c r="E367" s="37" t="s">
        <v>243</v>
      </c>
      <c r="F367" s="501">
        <v>1506</v>
      </c>
      <c r="G367" s="501"/>
    </row>
    <row r="368" spans="2:7" ht="15.75">
      <c r="B368" s="32" t="s">
        <v>244</v>
      </c>
      <c r="C368" s="503" t="s">
        <v>327</v>
      </c>
      <c r="D368" s="504"/>
      <c r="E368" s="32" t="s">
        <v>246</v>
      </c>
      <c r="F368" s="501">
        <v>19</v>
      </c>
      <c r="G368" s="501"/>
    </row>
    <row r="369" spans="2:7" ht="15.75">
      <c r="B369" s="32" t="s">
        <v>247</v>
      </c>
      <c r="C369" s="35" t="s">
        <v>328</v>
      </c>
      <c r="D369" s="36"/>
      <c r="E369" s="32" t="s">
        <v>249</v>
      </c>
      <c r="F369" s="33"/>
      <c r="G369" s="33" t="s">
        <v>329</v>
      </c>
    </row>
    <row r="370" spans="2:7" ht="15.75">
      <c r="B370" s="33" t="s">
        <v>251</v>
      </c>
      <c r="C370" s="33" t="s">
        <v>252</v>
      </c>
      <c r="D370" s="33" t="s">
        <v>253</v>
      </c>
      <c r="E370" s="33" t="s">
        <v>254</v>
      </c>
      <c r="F370" s="501" t="s">
        <v>255</v>
      </c>
      <c r="G370" s="501"/>
    </row>
    <row r="371" spans="2:7" ht="15.75">
      <c r="B371" s="33">
        <v>1</v>
      </c>
      <c r="C371" s="34" t="s">
        <v>256</v>
      </c>
      <c r="D371" s="33">
        <v>10</v>
      </c>
      <c r="E371" s="38" t="str">
        <f>IF(D371&gt;=18,"A1",IF(D371&gt;=16,"A2",IF(D371&gt;=14,"B1",IF(D371&gt;=12,"B2",IF(D371&gt;=10,"C1",IF(D371&gt;=8,"C2",IF(D371&gt;=6.5,"D","E")))))))</f>
        <v>C1</v>
      </c>
      <c r="F371" s="488" t="s">
        <v>319</v>
      </c>
      <c r="G371" s="489"/>
    </row>
    <row r="372" spans="2:7" ht="15.75">
      <c r="B372" s="33">
        <v>2</v>
      </c>
      <c r="C372" s="34" t="s">
        <v>258</v>
      </c>
      <c r="D372" s="33">
        <v>12</v>
      </c>
      <c r="E372" s="38" t="str">
        <f t="shared" ref="E372:E376" si="32">IF(D372&gt;=18,"A1",IF(D372&gt;=16,"A2",IF(D372&gt;=14,"B1",IF(D372&gt;=12,"B2",IF(D372&gt;=10,"C1",IF(D372&gt;=8,"C2",IF(D372&gt;=6.5,"D","E")))))))</f>
        <v>B2</v>
      </c>
      <c r="F372" s="490"/>
      <c r="G372" s="491"/>
    </row>
    <row r="373" spans="2:7" ht="15.75">
      <c r="B373" s="33">
        <v>3</v>
      </c>
      <c r="C373" s="34" t="s">
        <v>259</v>
      </c>
      <c r="D373" s="33">
        <v>10</v>
      </c>
      <c r="E373" s="38" t="str">
        <f t="shared" si="32"/>
        <v>C1</v>
      </c>
      <c r="F373" s="490"/>
      <c r="G373" s="491"/>
    </row>
    <row r="374" spans="2:7" ht="15.75">
      <c r="B374" s="33">
        <v>4</v>
      </c>
      <c r="C374" s="34" t="s">
        <v>260</v>
      </c>
      <c r="D374" s="33">
        <v>9</v>
      </c>
      <c r="E374" s="38" t="str">
        <f t="shared" si="32"/>
        <v>C2</v>
      </c>
      <c r="F374" s="490"/>
      <c r="G374" s="491"/>
    </row>
    <row r="375" spans="2:7" ht="15.75">
      <c r="B375" s="33">
        <v>5</v>
      </c>
      <c r="C375" s="34" t="s">
        <v>261</v>
      </c>
      <c r="D375" s="33">
        <v>3.5</v>
      </c>
      <c r="E375" s="38" t="str">
        <f t="shared" si="32"/>
        <v>E</v>
      </c>
      <c r="F375" s="490"/>
      <c r="G375" s="491"/>
    </row>
    <row r="376" spans="2:7" ht="15.75">
      <c r="B376" s="33">
        <v>6</v>
      </c>
      <c r="C376" s="34" t="s">
        <v>262</v>
      </c>
      <c r="D376" s="33">
        <v>10</v>
      </c>
      <c r="E376" s="38" t="str">
        <f t="shared" si="32"/>
        <v>C1</v>
      </c>
      <c r="F376" s="490"/>
      <c r="G376" s="491"/>
    </row>
    <row r="377" spans="2:7" ht="15.75">
      <c r="B377" s="32"/>
      <c r="C377" s="32"/>
      <c r="D377" s="33"/>
      <c r="E377" s="32"/>
      <c r="F377" s="490"/>
      <c r="G377" s="491"/>
    </row>
    <row r="378" spans="2:7" ht="15.75">
      <c r="B378" s="32"/>
      <c r="C378" s="33" t="s">
        <v>230</v>
      </c>
      <c r="D378" s="33">
        <f>SUM(D371:D376)</f>
        <v>54.5</v>
      </c>
      <c r="E378" s="32"/>
      <c r="F378" s="490"/>
      <c r="G378" s="491"/>
    </row>
    <row r="379" spans="2:7" ht="15.75">
      <c r="B379" s="32"/>
      <c r="C379" s="39" t="s">
        <v>263</v>
      </c>
      <c r="D379" s="40">
        <f>D378*100/120</f>
        <v>45.416666666666664</v>
      </c>
      <c r="E379" s="41" t="str">
        <f t="shared" ref="E379" si="33">IF(D379&gt;=91,"A1",IF(D379&gt;=81,"A2",IF(D379&gt;=71,"B1",IF(D379&gt;=61,"B2",IF(D379&gt;=51,"C1",IF(D379&gt;=41,"C2",IF(D379&gt;=33,"D","E")))))))</f>
        <v>C2</v>
      </c>
      <c r="F379" s="492"/>
      <c r="G379" s="493"/>
    </row>
    <row r="380" spans="2:7" ht="15">
      <c r="B380" s="494" t="s">
        <v>264</v>
      </c>
      <c r="C380" s="494" t="s">
        <v>222</v>
      </c>
      <c r="D380" s="494"/>
      <c r="E380" s="495" t="s">
        <v>265</v>
      </c>
      <c r="F380" s="496"/>
      <c r="G380" s="497"/>
    </row>
    <row r="381" spans="2:7" ht="15">
      <c r="B381" s="494"/>
      <c r="C381" s="494"/>
      <c r="D381" s="494"/>
      <c r="E381" s="498"/>
      <c r="F381" s="499"/>
      <c r="G381" s="500"/>
    </row>
    <row r="383" spans="2:7" ht="15.75">
      <c r="B383" s="32"/>
      <c r="C383" s="501" t="s">
        <v>235</v>
      </c>
      <c r="D383" s="501"/>
      <c r="E383" s="501"/>
      <c r="F383" s="501"/>
      <c r="G383" s="501"/>
    </row>
    <row r="384" spans="2:7" ht="15.75">
      <c r="B384" s="32"/>
      <c r="C384" s="501" t="s">
        <v>236</v>
      </c>
      <c r="D384" s="501"/>
      <c r="E384" s="501"/>
      <c r="F384" s="501"/>
      <c r="G384" s="501"/>
    </row>
    <row r="385" spans="2:7" ht="15.75">
      <c r="B385" s="32"/>
      <c r="C385" s="501" t="s">
        <v>237</v>
      </c>
      <c r="D385" s="501"/>
      <c r="E385" s="501"/>
      <c r="F385" s="501"/>
      <c r="G385" s="501"/>
    </row>
    <row r="386" spans="2:7" ht="15.75">
      <c r="B386" s="32"/>
      <c r="C386" s="502" t="s">
        <v>238</v>
      </c>
      <c r="D386" s="502"/>
      <c r="E386" s="502"/>
      <c r="F386" s="502"/>
      <c r="G386" s="502"/>
    </row>
    <row r="387" spans="2:7" ht="15.75">
      <c r="B387" s="32"/>
      <c r="C387" s="501" t="s">
        <v>239</v>
      </c>
      <c r="D387" s="501"/>
      <c r="E387" s="501"/>
      <c r="F387" s="501"/>
      <c r="G387" s="501"/>
    </row>
    <row r="388" spans="2:7" ht="15.75">
      <c r="B388" s="501" t="s">
        <v>240</v>
      </c>
      <c r="C388" s="501"/>
      <c r="D388" s="501"/>
      <c r="E388" s="501"/>
      <c r="F388" s="501"/>
      <c r="G388" s="501"/>
    </row>
    <row r="389" spans="2:7" ht="15.75">
      <c r="B389" s="32" t="s">
        <v>241</v>
      </c>
      <c r="C389" s="503" t="s">
        <v>242</v>
      </c>
      <c r="D389" s="504"/>
      <c r="E389" s="37" t="s">
        <v>243</v>
      </c>
      <c r="F389" s="501">
        <v>1307</v>
      </c>
      <c r="G389" s="501"/>
    </row>
    <row r="390" spans="2:7" ht="15.75">
      <c r="B390" s="32" t="s">
        <v>244</v>
      </c>
      <c r="C390" s="503" t="s">
        <v>330</v>
      </c>
      <c r="D390" s="504"/>
      <c r="E390" s="32" t="s">
        <v>246</v>
      </c>
      <c r="F390" s="501">
        <v>20</v>
      </c>
      <c r="G390" s="501"/>
    </row>
    <row r="391" spans="2:7" ht="15.75">
      <c r="B391" s="32" t="s">
        <v>247</v>
      </c>
      <c r="C391" s="35" t="s">
        <v>331</v>
      </c>
      <c r="D391" s="36"/>
      <c r="E391" s="32" t="s">
        <v>249</v>
      </c>
      <c r="F391" s="33"/>
      <c r="G391" s="33" t="s">
        <v>332</v>
      </c>
    </row>
    <row r="392" spans="2:7" ht="15.75">
      <c r="B392" s="33" t="s">
        <v>251</v>
      </c>
      <c r="C392" s="33" t="s">
        <v>252</v>
      </c>
      <c r="D392" s="33" t="s">
        <v>253</v>
      </c>
      <c r="E392" s="33" t="s">
        <v>254</v>
      </c>
      <c r="F392" s="501" t="s">
        <v>255</v>
      </c>
      <c r="G392" s="501"/>
    </row>
    <row r="393" spans="2:7" ht="15.75">
      <c r="B393" s="33">
        <v>1</v>
      </c>
      <c r="C393" s="34" t="s">
        <v>256</v>
      </c>
      <c r="D393" s="33">
        <v>18.5</v>
      </c>
      <c r="E393" s="38" t="str">
        <f>IF(D393&gt;=18,"A1",IF(D393&gt;=16,"A2",IF(D393&gt;=14,"B1",IF(D393&gt;=12,"B2",IF(D393&gt;=10,"C1",IF(D393&gt;=8,"C2",IF(D393&gt;=6.5,"D","E")))))))</f>
        <v>A1</v>
      </c>
      <c r="F393" s="488" t="s">
        <v>285</v>
      </c>
      <c r="G393" s="489"/>
    </row>
    <row r="394" spans="2:7" ht="15.75">
      <c r="B394" s="33">
        <v>2</v>
      </c>
      <c r="C394" s="34" t="s">
        <v>258</v>
      </c>
      <c r="D394" s="33">
        <v>18.5</v>
      </c>
      <c r="E394" s="38" t="str">
        <f t="shared" ref="E394:E398" si="34">IF(D394&gt;=18,"A1",IF(D394&gt;=16,"A2",IF(D394&gt;=14,"B1",IF(D394&gt;=12,"B2",IF(D394&gt;=10,"C1",IF(D394&gt;=8,"C2",IF(D394&gt;=6.5,"D","E")))))))</f>
        <v>A1</v>
      </c>
      <c r="F394" s="490"/>
      <c r="G394" s="491"/>
    </row>
    <row r="395" spans="2:7" ht="15.75">
      <c r="B395" s="33">
        <v>3</v>
      </c>
      <c r="C395" s="34" t="s">
        <v>259</v>
      </c>
      <c r="D395" s="33">
        <v>20</v>
      </c>
      <c r="E395" s="38" t="str">
        <f t="shared" si="34"/>
        <v>A1</v>
      </c>
      <c r="F395" s="490"/>
      <c r="G395" s="491"/>
    </row>
    <row r="396" spans="2:7" ht="15.75">
      <c r="B396" s="33">
        <v>4</v>
      </c>
      <c r="C396" s="34" t="s">
        <v>260</v>
      </c>
      <c r="D396" s="33">
        <v>19</v>
      </c>
      <c r="E396" s="38" t="str">
        <f t="shared" si="34"/>
        <v>A1</v>
      </c>
      <c r="F396" s="490"/>
      <c r="G396" s="491"/>
    </row>
    <row r="397" spans="2:7" ht="15.75">
      <c r="B397" s="33">
        <v>5</v>
      </c>
      <c r="C397" s="34" t="s">
        <v>261</v>
      </c>
      <c r="D397" s="33">
        <v>20</v>
      </c>
      <c r="E397" s="38" t="str">
        <f t="shared" si="34"/>
        <v>A1</v>
      </c>
      <c r="F397" s="490"/>
      <c r="G397" s="491"/>
    </row>
    <row r="398" spans="2:7" ht="15.75">
      <c r="B398" s="33">
        <v>6</v>
      </c>
      <c r="C398" s="34" t="s">
        <v>262</v>
      </c>
      <c r="D398" s="33">
        <v>20</v>
      </c>
      <c r="E398" s="38" t="str">
        <f t="shared" si="34"/>
        <v>A1</v>
      </c>
      <c r="F398" s="490"/>
      <c r="G398" s="491"/>
    </row>
    <row r="399" spans="2:7" ht="15.75">
      <c r="B399" s="32"/>
      <c r="C399" s="32"/>
      <c r="D399" s="33"/>
      <c r="E399" s="32"/>
      <c r="F399" s="490"/>
      <c r="G399" s="491"/>
    </row>
    <row r="400" spans="2:7" ht="15.75">
      <c r="B400" s="32"/>
      <c r="C400" s="33" t="s">
        <v>230</v>
      </c>
      <c r="D400" s="33">
        <f>SUM(D393:D398)</f>
        <v>116</v>
      </c>
      <c r="E400" s="32"/>
      <c r="F400" s="490"/>
      <c r="G400" s="491"/>
    </row>
    <row r="401" spans="2:7" ht="15.75">
      <c r="B401" s="32"/>
      <c r="C401" s="39" t="s">
        <v>263</v>
      </c>
      <c r="D401" s="40">
        <f>D400*100/120</f>
        <v>96.666666666666671</v>
      </c>
      <c r="E401" s="41" t="str">
        <f t="shared" ref="E401" si="35">IF(D401&gt;=91,"A1",IF(D401&gt;=81,"A2",IF(D401&gt;=71,"B1",IF(D401&gt;=61,"B2",IF(D401&gt;=51,"C1",IF(D401&gt;=41,"C2",IF(D401&gt;=33,"D","E")))))))</f>
        <v>A1</v>
      </c>
      <c r="F401" s="492"/>
      <c r="G401" s="493"/>
    </row>
    <row r="402" spans="2:7" ht="15">
      <c r="B402" s="494" t="s">
        <v>264</v>
      </c>
      <c r="C402" s="494" t="s">
        <v>222</v>
      </c>
      <c r="D402" s="494"/>
      <c r="E402" s="495" t="s">
        <v>265</v>
      </c>
      <c r="F402" s="496"/>
      <c r="G402" s="497"/>
    </row>
    <row r="403" spans="2:7" ht="15">
      <c r="B403" s="494"/>
      <c r="C403" s="494"/>
      <c r="D403" s="494"/>
      <c r="E403" s="498"/>
      <c r="F403" s="499"/>
      <c r="G403" s="500"/>
    </row>
    <row r="406" spans="2:7" ht="15.75">
      <c r="B406" s="32"/>
      <c r="C406" s="501" t="s">
        <v>235</v>
      </c>
      <c r="D406" s="501"/>
      <c r="E406" s="501"/>
      <c r="F406" s="501"/>
      <c r="G406" s="501"/>
    </row>
    <row r="407" spans="2:7" ht="15.75">
      <c r="B407" s="32"/>
      <c r="C407" s="501" t="s">
        <v>236</v>
      </c>
      <c r="D407" s="501"/>
      <c r="E407" s="501"/>
      <c r="F407" s="501"/>
      <c r="G407" s="501"/>
    </row>
    <row r="408" spans="2:7" ht="15.75">
      <c r="B408" s="32"/>
      <c r="C408" s="501" t="s">
        <v>237</v>
      </c>
      <c r="D408" s="501"/>
      <c r="E408" s="501"/>
      <c r="F408" s="501"/>
      <c r="G408" s="501"/>
    </row>
    <row r="409" spans="2:7" ht="15.75">
      <c r="B409" s="32"/>
      <c r="C409" s="502" t="s">
        <v>315</v>
      </c>
      <c r="D409" s="502"/>
      <c r="E409" s="502"/>
      <c r="F409" s="502"/>
      <c r="G409" s="502"/>
    </row>
    <row r="410" spans="2:7" ht="15.75">
      <c r="B410" s="32"/>
      <c r="C410" s="501" t="s">
        <v>239</v>
      </c>
      <c r="D410" s="501"/>
      <c r="E410" s="501"/>
      <c r="F410" s="501"/>
      <c r="G410" s="501"/>
    </row>
    <row r="411" spans="2:7" ht="15.75">
      <c r="B411" s="501" t="s">
        <v>240</v>
      </c>
      <c r="C411" s="501"/>
      <c r="D411" s="501"/>
      <c r="E411" s="501"/>
      <c r="F411" s="501"/>
      <c r="G411" s="501"/>
    </row>
    <row r="412" spans="2:7" ht="15.75">
      <c r="B412" s="32" t="s">
        <v>241</v>
      </c>
      <c r="C412" s="503" t="s">
        <v>242</v>
      </c>
      <c r="D412" s="504"/>
      <c r="E412" s="37" t="s">
        <v>243</v>
      </c>
      <c r="F412" s="501">
        <v>1280</v>
      </c>
      <c r="G412" s="501"/>
    </row>
    <row r="413" spans="2:7" ht="15.75">
      <c r="B413" s="32" t="s">
        <v>244</v>
      </c>
      <c r="C413" s="503" t="s">
        <v>333</v>
      </c>
      <c r="D413" s="504"/>
      <c r="E413" s="32" t="s">
        <v>246</v>
      </c>
      <c r="F413" s="501">
        <v>21</v>
      </c>
      <c r="G413" s="501"/>
    </row>
    <row r="414" spans="2:7" ht="15.75">
      <c r="B414" s="32" t="s">
        <v>247</v>
      </c>
      <c r="C414" s="35" t="s">
        <v>334</v>
      </c>
      <c r="D414" s="36"/>
      <c r="E414" s="32" t="s">
        <v>249</v>
      </c>
      <c r="F414" s="33"/>
      <c r="G414" s="33" t="s">
        <v>335</v>
      </c>
    </row>
    <row r="415" spans="2:7" ht="15.75">
      <c r="B415" s="33" t="s">
        <v>251</v>
      </c>
      <c r="C415" s="33" t="s">
        <v>252</v>
      </c>
      <c r="D415" s="33" t="s">
        <v>253</v>
      </c>
      <c r="E415" s="33" t="s">
        <v>254</v>
      </c>
      <c r="F415" s="501" t="s">
        <v>255</v>
      </c>
      <c r="G415" s="501"/>
    </row>
    <row r="416" spans="2:7" ht="15.75">
      <c r="B416" s="33">
        <v>1</v>
      </c>
      <c r="C416" s="34" t="s">
        <v>256</v>
      </c>
      <c r="D416" s="33">
        <v>8.5</v>
      </c>
      <c r="E416" s="38" t="str">
        <f>IF(D416&gt;=18,"A1",IF(D416&gt;=16,"A2",IF(D416&gt;=14,"B1",IF(D416&gt;=12,"B2",IF(D416&gt;=10,"C1",IF(D416&gt;=8,"C2",IF(D416&gt;=6.5,"D","E")))))))</f>
        <v>C2</v>
      </c>
      <c r="F416" s="488" t="s">
        <v>290</v>
      </c>
      <c r="G416" s="489"/>
    </row>
    <row r="417" spans="2:7" ht="15.75">
      <c r="B417" s="33">
        <v>2</v>
      </c>
      <c r="C417" s="34" t="s">
        <v>258</v>
      </c>
      <c r="D417" s="33">
        <v>13</v>
      </c>
      <c r="E417" s="38" t="str">
        <f t="shared" ref="E417:E421" si="36">IF(D417&gt;=18,"A1",IF(D417&gt;=16,"A2",IF(D417&gt;=14,"B1",IF(D417&gt;=12,"B2",IF(D417&gt;=10,"C1",IF(D417&gt;=8,"C2",IF(D417&gt;=6.5,"D","E")))))))</f>
        <v>B2</v>
      </c>
      <c r="F417" s="490"/>
      <c r="G417" s="491"/>
    </row>
    <row r="418" spans="2:7" ht="15.75">
      <c r="B418" s="33">
        <v>3</v>
      </c>
      <c r="C418" s="34" t="s">
        <v>259</v>
      </c>
      <c r="D418" s="33">
        <v>10.5</v>
      </c>
      <c r="E418" s="38" t="str">
        <f t="shared" si="36"/>
        <v>C1</v>
      </c>
      <c r="F418" s="490"/>
      <c r="G418" s="491"/>
    </row>
    <row r="419" spans="2:7" ht="15.75">
      <c r="B419" s="33">
        <v>4</v>
      </c>
      <c r="C419" s="34" t="s">
        <v>260</v>
      </c>
      <c r="D419" s="33">
        <v>11.5</v>
      </c>
      <c r="E419" s="38" t="str">
        <f t="shared" si="36"/>
        <v>C1</v>
      </c>
      <c r="F419" s="490"/>
      <c r="G419" s="491"/>
    </row>
    <row r="420" spans="2:7" ht="15.75">
      <c r="B420" s="33">
        <v>5</v>
      </c>
      <c r="C420" s="34" t="s">
        <v>261</v>
      </c>
      <c r="D420" s="33">
        <v>10.5</v>
      </c>
      <c r="E420" s="38" t="str">
        <f t="shared" si="36"/>
        <v>C1</v>
      </c>
      <c r="F420" s="490"/>
      <c r="G420" s="491"/>
    </row>
    <row r="421" spans="2:7" ht="15.75">
      <c r="B421" s="33">
        <v>6</v>
      </c>
      <c r="C421" s="34" t="s">
        <v>262</v>
      </c>
      <c r="D421" s="33">
        <v>18</v>
      </c>
      <c r="E421" s="38" t="str">
        <f t="shared" si="36"/>
        <v>A1</v>
      </c>
      <c r="F421" s="490"/>
      <c r="G421" s="491"/>
    </row>
    <row r="422" spans="2:7" ht="15.75">
      <c r="B422" s="32"/>
      <c r="C422" s="32"/>
      <c r="D422" s="33"/>
      <c r="E422" s="32"/>
      <c r="F422" s="490"/>
      <c r="G422" s="491"/>
    </row>
    <row r="423" spans="2:7" ht="15.75">
      <c r="B423" s="32"/>
      <c r="C423" s="33" t="s">
        <v>230</v>
      </c>
      <c r="D423" s="33">
        <f>SUM(D416:D421)</f>
        <v>72</v>
      </c>
      <c r="E423" s="32"/>
      <c r="F423" s="490"/>
      <c r="G423" s="491"/>
    </row>
    <row r="424" spans="2:7" ht="15.75">
      <c r="B424" s="32"/>
      <c r="C424" s="39" t="s">
        <v>263</v>
      </c>
      <c r="D424" s="40">
        <f>D423*100/120</f>
        <v>60</v>
      </c>
      <c r="E424" s="41" t="str">
        <f t="shared" ref="E424" si="37">IF(D424&gt;=91,"A1",IF(D424&gt;=81,"A2",IF(D424&gt;=71,"B1",IF(D424&gt;=61,"B2",IF(D424&gt;=51,"C1",IF(D424&gt;=41,"C2",IF(D424&gt;=33,"D","E")))))))</f>
        <v>C1</v>
      </c>
      <c r="F424" s="492"/>
      <c r="G424" s="493"/>
    </row>
    <row r="425" spans="2:7" ht="15">
      <c r="B425" s="494" t="s">
        <v>264</v>
      </c>
      <c r="C425" s="494" t="s">
        <v>222</v>
      </c>
      <c r="D425" s="494"/>
      <c r="E425" s="495" t="s">
        <v>265</v>
      </c>
      <c r="F425" s="496"/>
      <c r="G425" s="497"/>
    </row>
    <row r="426" spans="2:7" ht="15">
      <c r="B426" s="494"/>
      <c r="C426" s="494"/>
      <c r="D426" s="494"/>
      <c r="E426" s="498"/>
      <c r="F426" s="499"/>
      <c r="G426" s="500"/>
    </row>
    <row r="428" spans="2:7" ht="15.75">
      <c r="B428" s="32"/>
      <c r="C428" s="501" t="s">
        <v>235</v>
      </c>
      <c r="D428" s="501"/>
      <c r="E428" s="501"/>
      <c r="F428" s="501"/>
      <c r="G428" s="501"/>
    </row>
    <row r="429" spans="2:7" ht="15.75">
      <c r="B429" s="32"/>
      <c r="C429" s="501" t="s">
        <v>236</v>
      </c>
      <c r="D429" s="501"/>
      <c r="E429" s="501"/>
      <c r="F429" s="501"/>
      <c r="G429" s="501"/>
    </row>
    <row r="430" spans="2:7" ht="15.75">
      <c r="B430" s="32"/>
      <c r="C430" s="501" t="s">
        <v>237</v>
      </c>
      <c r="D430" s="501"/>
      <c r="E430" s="501"/>
      <c r="F430" s="501"/>
      <c r="G430" s="501"/>
    </row>
    <row r="431" spans="2:7" ht="15.75">
      <c r="B431" s="32"/>
      <c r="C431" s="502" t="s">
        <v>326</v>
      </c>
      <c r="D431" s="502"/>
      <c r="E431" s="502"/>
      <c r="F431" s="502"/>
      <c r="G431" s="502"/>
    </row>
    <row r="432" spans="2:7" ht="15.75">
      <c r="B432" s="32"/>
      <c r="C432" s="501" t="s">
        <v>239</v>
      </c>
      <c r="D432" s="501"/>
      <c r="E432" s="501"/>
      <c r="F432" s="501"/>
      <c r="G432" s="501"/>
    </row>
    <row r="433" spans="2:7" ht="15.75">
      <c r="B433" s="501" t="s">
        <v>240</v>
      </c>
      <c r="C433" s="501"/>
      <c r="D433" s="501"/>
      <c r="E433" s="501"/>
      <c r="F433" s="501"/>
      <c r="G433" s="501"/>
    </row>
    <row r="434" spans="2:7" ht="15.75">
      <c r="B434" s="32" t="s">
        <v>241</v>
      </c>
      <c r="C434" s="503" t="s">
        <v>242</v>
      </c>
      <c r="D434" s="504"/>
      <c r="E434" s="37" t="s">
        <v>243</v>
      </c>
      <c r="F434" s="501">
        <v>1300</v>
      </c>
      <c r="G434" s="501"/>
    </row>
    <row r="435" spans="2:7" ht="15.75">
      <c r="B435" s="32" t="s">
        <v>244</v>
      </c>
      <c r="C435" s="503" t="s">
        <v>336</v>
      </c>
      <c r="D435" s="504"/>
      <c r="E435" s="32" t="s">
        <v>246</v>
      </c>
      <c r="F435" s="501">
        <v>22</v>
      </c>
      <c r="G435" s="501"/>
    </row>
    <row r="436" spans="2:7" ht="15.75">
      <c r="B436" s="32" t="s">
        <v>247</v>
      </c>
      <c r="C436" s="35" t="s">
        <v>337</v>
      </c>
      <c r="D436" s="36"/>
      <c r="E436" s="32" t="s">
        <v>249</v>
      </c>
      <c r="F436" s="33"/>
      <c r="G436" s="33" t="s">
        <v>338</v>
      </c>
    </row>
    <row r="437" spans="2:7" ht="15.75">
      <c r="B437" s="33" t="s">
        <v>251</v>
      </c>
      <c r="C437" s="33" t="s">
        <v>252</v>
      </c>
      <c r="D437" s="33" t="s">
        <v>253</v>
      </c>
      <c r="E437" s="33" t="s">
        <v>254</v>
      </c>
      <c r="F437" s="501" t="s">
        <v>255</v>
      </c>
      <c r="G437" s="501"/>
    </row>
    <row r="438" spans="2:7" ht="15.75">
      <c r="B438" s="33">
        <v>1</v>
      </c>
      <c r="C438" s="34" t="s">
        <v>256</v>
      </c>
      <c r="D438" s="33">
        <v>16</v>
      </c>
      <c r="E438" s="38" t="str">
        <f>IF(D438&gt;=18,"A1",IF(D438&gt;=16,"A2",IF(D438&gt;=14,"B1",IF(D438&gt;=12,"B2",IF(D438&gt;=10,"C1",IF(D438&gt;=8,"C2",IF(D438&gt;=6.5,"D","E")))))))</f>
        <v>A2</v>
      </c>
      <c r="F438" s="488" t="s">
        <v>276</v>
      </c>
      <c r="G438" s="489"/>
    </row>
    <row r="439" spans="2:7" ht="15.75">
      <c r="B439" s="33">
        <v>2</v>
      </c>
      <c r="C439" s="34" t="s">
        <v>258</v>
      </c>
      <c r="D439" s="33">
        <v>16</v>
      </c>
      <c r="E439" s="38" t="str">
        <f t="shared" ref="E439:E443" si="38">IF(D439&gt;=18,"A1",IF(D439&gt;=16,"A2",IF(D439&gt;=14,"B1",IF(D439&gt;=12,"B2",IF(D439&gt;=10,"C1",IF(D439&gt;=8,"C2",IF(D439&gt;=6.5,"D","E")))))))</f>
        <v>A2</v>
      </c>
      <c r="F439" s="490"/>
      <c r="G439" s="491"/>
    </row>
    <row r="440" spans="2:7" ht="15.75">
      <c r="B440" s="33">
        <v>3</v>
      </c>
      <c r="C440" s="34" t="s">
        <v>259</v>
      </c>
      <c r="D440" s="33">
        <v>18</v>
      </c>
      <c r="E440" s="38" t="str">
        <f t="shared" si="38"/>
        <v>A1</v>
      </c>
      <c r="F440" s="490"/>
      <c r="G440" s="491"/>
    </row>
    <row r="441" spans="2:7" ht="15.75">
      <c r="B441" s="33">
        <v>4</v>
      </c>
      <c r="C441" s="34" t="s">
        <v>260</v>
      </c>
      <c r="D441" s="33">
        <v>17.5</v>
      </c>
      <c r="E441" s="38" t="str">
        <f t="shared" si="38"/>
        <v>A2</v>
      </c>
      <c r="F441" s="490"/>
      <c r="G441" s="491"/>
    </row>
    <row r="442" spans="2:7" ht="15.75">
      <c r="B442" s="33">
        <v>5</v>
      </c>
      <c r="C442" s="34" t="s">
        <v>261</v>
      </c>
      <c r="D442" s="33">
        <v>20</v>
      </c>
      <c r="E442" s="38" t="str">
        <f t="shared" si="38"/>
        <v>A1</v>
      </c>
      <c r="F442" s="490"/>
      <c r="G442" s="491"/>
    </row>
    <row r="443" spans="2:7" ht="15.75">
      <c r="B443" s="33">
        <v>6</v>
      </c>
      <c r="C443" s="34" t="s">
        <v>262</v>
      </c>
      <c r="D443" s="33">
        <v>20</v>
      </c>
      <c r="E443" s="38" t="str">
        <f t="shared" si="38"/>
        <v>A1</v>
      </c>
      <c r="F443" s="490"/>
      <c r="G443" s="491"/>
    </row>
    <row r="444" spans="2:7" ht="15.75">
      <c r="B444" s="32"/>
      <c r="C444" s="32"/>
      <c r="D444" s="33"/>
      <c r="E444" s="32"/>
      <c r="F444" s="490"/>
      <c r="G444" s="491"/>
    </row>
    <row r="445" spans="2:7" ht="15.75">
      <c r="B445" s="32"/>
      <c r="C445" s="33" t="s">
        <v>230</v>
      </c>
      <c r="D445" s="33">
        <f>SUM(D438:D443)</f>
        <v>107.5</v>
      </c>
      <c r="E445" s="32"/>
      <c r="F445" s="490"/>
      <c r="G445" s="491"/>
    </row>
    <row r="446" spans="2:7" ht="15.75">
      <c r="B446" s="32"/>
      <c r="C446" s="39" t="s">
        <v>263</v>
      </c>
      <c r="D446" s="40">
        <f>D445*100/120</f>
        <v>89.583333333333329</v>
      </c>
      <c r="E446" s="41" t="str">
        <f t="shared" ref="E446" si="39">IF(D446&gt;=91,"A1",IF(D446&gt;=81,"A2",IF(D446&gt;=71,"B1",IF(D446&gt;=61,"B2",IF(D446&gt;=51,"C1",IF(D446&gt;=41,"C2",IF(D446&gt;=33,"D","E")))))))</f>
        <v>A2</v>
      </c>
      <c r="F446" s="492"/>
      <c r="G446" s="493"/>
    </row>
    <row r="447" spans="2:7" ht="15">
      <c r="B447" s="494" t="s">
        <v>264</v>
      </c>
      <c r="C447" s="494" t="s">
        <v>222</v>
      </c>
      <c r="D447" s="494"/>
      <c r="E447" s="495" t="s">
        <v>265</v>
      </c>
      <c r="F447" s="496"/>
      <c r="G447" s="497"/>
    </row>
    <row r="448" spans="2:7" ht="15">
      <c r="B448" s="494"/>
      <c r="C448" s="494"/>
      <c r="D448" s="494"/>
      <c r="E448" s="498"/>
      <c r="F448" s="499"/>
      <c r="G448" s="500"/>
    </row>
    <row r="451" spans="2:7" ht="15.75">
      <c r="B451" s="32"/>
      <c r="C451" s="501" t="s">
        <v>235</v>
      </c>
      <c r="D451" s="501"/>
      <c r="E451" s="501"/>
      <c r="F451" s="501"/>
      <c r="G451" s="501"/>
    </row>
    <row r="452" spans="2:7" ht="15.75">
      <c r="B452" s="32"/>
      <c r="C452" s="501" t="s">
        <v>236</v>
      </c>
      <c r="D452" s="501"/>
      <c r="E452" s="501"/>
      <c r="F452" s="501"/>
      <c r="G452" s="501"/>
    </row>
    <row r="453" spans="2:7" ht="15.75">
      <c r="B453" s="32"/>
      <c r="C453" s="501" t="s">
        <v>237</v>
      </c>
      <c r="D453" s="501"/>
      <c r="E453" s="501"/>
      <c r="F453" s="501"/>
      <c r="G453" s="501"/>
    </row>
    <row r="454" spans="2:7" ht="15.75">
      <c r="B454" s="32"/>
      <c r="C454" s="502" t="s">
        <v>291</v>
      </c>
      <c r="D454" s="502"/>
      <c r="E454" s="502"/>
      <c r="F454" s="502"/>
      <c r="G454" s="502"/>
    </row>
    <row r="455" spans="2:7" ht="15.75">
      <c r="B455" s="32"/>
      <c r="C455" s="501" t="s">
        <v>239</v>
      </c>
      <c r="D455" s="501"/>
      <c r="E455" s="501"/>
      <c r="F455" s="501"/>
      <c r="G455" s="501"/>
    </row>
    <row r="456" spans="2:7" ht="15.75">
      <c r="B456" s="501" t="s">
        <v>240</v>
      </c>
      <c r="C456" s="501"/>
      <c r="D456" s="501"/>
      <c r="E456" s="501"/>
      <c r="F456" s="501"/>
      <c r="G456" s="501"/>
    </row>
    <row r="457" spans="2:7" ht="15.75">
      <c r="B457" s="32" t="s">
        <v>241</v>
      </c>
      <c r="C457" s="503" t="s">
        <v>242</v>
      </c>
      <c r="D457" s="504"/>
      <c r="E457" s="37" t="s">
        <v>243</v>
      </c>
      <c r="F457" s="501">
        <v>1274</v>
      </c>
      <c r="G457" s="501"/>
    </row>
    <row r="458" spans="2:7" ht="15.75">
      <c r="B458" s="32" t="s">
        <v>244</v>
      </c>
      <c r="C458" s="503" t="s">
        <v>339</v>
      </c>
      <c r="D458" s="504"/>
      <c r="E458" s="32" t="s">
        <v>246</v>
      </c>
      <c r="F458" s="501">
        <v>23</v>
      </c>
      <c r="G458" s="501"/>
    </row>
    <row r="459" spans="2:7" ht="15.75">
      <c r="B459" s="32" t="s">
        <v>247</v>
      </c>
      <c r="C459" s="35" t="s">
        <v>340</v>
      </c>
      <c r="D459" s="36"/>
      <c r="E459" s="32" t="s">
        <v>249</v>
      </c>
      <c r="F459" s="33"/>
      <c r="G459" s="33" t="s">
        <v>341</v>
      </c>
    </row>
    <row r="460" spans="2:7" ht="15.75">
      <c r="B460" s="33" t="s">
        <v>251</v>
      </c>
      <c r="C460" s="33" t="s">
        <v>252</v>
      </c>
      <c r="D460" s="33" t="s">
        <v>253</v>
      </c>
      <c r="E460" s="33" t="s">
        <v>254</v>
      </c>
      <c r="F460" s="501" t="s">
        <v>255</v>
      </c>
      <c r="G460" s="501"/>
    </row>
    <row r="461" spans="2:7" ht="15.75">
      <c r="B461" s="33">
        <v>1</v>
      </c>
      <c r="C461" s="34" t="s">
        <v>256</v>
      </c>
      <c r="D461" s="33">
        <v>13.5</v>
      </c>
      <c r="E461" s="38" t="str">
        <f>IF(D461&gt;=18,"A1",IF(D461&gt;=16,"A2",IF(D461&gt;=14,"B1",IF(D461&gt;=12,"B2",IF(D461&gt;=10,"C1",IF(D461&gt;=8,"C2",IF(D461&gt;=6.5,"D","E")))))))</f>
        <v>B2</v>
      </c>
      <c r="F461" s="488" t="s">
        <v>276</v>
      </c>
      <c r="G461" s="489"/>
    </row>
    <row r="462" spans="2:7" ht="15.75">
      <c r="B462" s="33">
        <v>2</v>
      </c>
      <c r="C462" s="34" t="s">
        <v>258</v>
      </c>
      <c r="D462" s="33">
        <v>15.5</v>
      </c>
      <c r="E462" s="38" t="str">
        <f t="shared" ref="E462:E466" si="40">IF(D462&gt;=18,"A1",IF(D462&gt;=16,"A2",IF(D462&gt;=14,"B1",IF(D462&gt;=12,"B2",IF(D462&gt;=10,"C1",IF(D462&gt;=8,"C2",IF(D462&gt;=6.5,"D","E")))))))</f>
        <v>B1</v>
      </c>
      <c r="F462" s="490"/>
      <c r="G462" s="491"/>
    </row>
    <row r="463" spans="2:7" ht="15.75">
      <c r="B463" s="33">
        <v>3</v>
      </c>
      <c r="C463" s="34" t="s">
        <v>259</v>
      </c>
      <c r="D463" s="33">
        <v>16.5</v>
      </c>
      <c r="E463" s="38" t="str">
        <f t="shared" si="40"/>
        <v>A2</v>
      </c>
      <c r="F463" s="490"/>
      <c r="G463" s="491"/>
    </row>
    <row r="464" spans="2:7" ht="15.75">
      <c r="B464" s="33">
        <v>4</v>
      </c>
      <c r="C464" s="34" t="s">
        <v>260</v>
      </c>
      <c r="D464" s="33">
        <v>16</v>
      </c>
      <c r="E464" s="38" t="str">
        <f t="shared" si="40"/>
        <v>A2</v>
      </c>
      <c r="F464" s="490"/>
      <c r="G464" s="491"/>
    </row>
    <row r="465" spans="2:7" ht="15.75">
      <c r="B465" s="33">
        <v>5</v>
      </c>
      <c r="C465" s="34" t="s">
        <v>261</v>
      </c>
      <c r="D465" s="33">
        <v>19</v>
      </c>
      <c r="E465" s="38" t="str">
        <f t="shared" si="40"/>
        <v>A1</v>
      </c>
      <c r="F465" s="490"/>
      <c r="G465" s="491"/>
    </row>
    <row r="466" spans="2:7" ht="15.75">
      <c r="B466" s="33">
        <v>6</v>
      </c>
      <c r="C466" s="34" t="s">
        <v>262</v>
      </c>
      <c r="D466" s="33">
        <v>13.5</v>
      </c>
      <c r="E466" s="38" t="str">
        <f t="shared" si="40"/>
        <v>B2</v>
      </c>
      <c r="F466" s="490"/>
      <c r="G466" s="491"/>
    </row>
    <row r="467" spans="2:7" ht="15.75">
      <c r="B467" s="32"/>
      <c r="C467" s="32"/>
      <c r="D467" s="33"/>
      <c r="E467" s="32"/>
      <c r="F467" s="490"/>
      <c r="G467" s="491"/>
    </row>
    <row r="468" spans="2:7" ht="15.75">
      <c r="B468" s="32"/>
      <c r="C468" s="33" t="s">
        <v>230</v>
      </c>
      <c r="D468" s="33">
        <f>SUM(D461:D466)</f>
        <v>94</v>
      </c>
      <c r="E468" s="32"/>
      <c r="F468" s="490"/>
      <c r="G468" s="491"/>
    </row>
    <row r="469" spans="2:7" ht="15.75">
      <c r="B469" s="32"/>
      <c r="C469" s="39" t="s">
        <v>263</v>
      </c>
      <c r="D469" s="40">
        <f>D468*100/120</f>
        <v>78.333333333333329</v>
      </c>
      <c r="E469" s="41" t="str">
        <f t="shared" ref="E469" si="41">IF(D469&gt;=91,"A1",IF(D469&gt;=81,"A2",IF(D469&gt;=71,"B1",IF(D469&gt;=61,"B2",IF(D469&gt;=51,"C1",IF(D469&gt;=41,"C2",IF(D469&gt;=33,"D","E")))))))</f>
        <v>B1</v>
      </c>
      <c r="F469" s="492"/>
      <c r="G469" s="493"/>
    </row>
    <row r="470" spans="2:7" ht="15">
      <c r="B470" s="494" t="s">
        <v>264</v>
      </c>
      <c r="C470" s="494" t="s">
        <v>222</v>
      </c>
      <c r="D470" s="494"/>
      <c r="E470" s="495" t="s">
        <v>265</v>
      </c>
      <c r="F470" s="496"/>
      <c r="G470" s="497"/>
    </row>
    <row r="471" spans="2:7" ht="15">
      <c r="B471" s="494"/>
      <c r="C471" s="494"/>
      <c r="D471" s="494"/>
      <c r="E471" s="498"/>
      <c r="F471" s="499"/>
      <c r="G471" s="500"/>
    </row>
    <row r="473" spans="2:7" ht="15.75">
      <c r="B473" s="32"/>
      <c r="C473" s="501" t="s">
        <v>235</v>
      </c>
      <c r="D473" s="501"/>
      <c r="E473" s="501"/>
      <c r="F473" s="501"/>
      <c r="G473" s="501"/>
    </row>
    <row r="474" spans="2:7" ht="15.75">
      <c r="B474" s="32"/>
      <c r="C474" s="501" t="s">
        <v>236</v>
      </c>
      <c r="D474" s="501"/>
      <c r="E474" s="501"/>
      <c r="F474" s="501"/>
      <c r="G474" s="501"/>
    </row>
    <row r="475" spans="2:7" ht="15.75">
      <c r="B475" s="32"/>
      <c r="C475" s="501" t="s">
        <v>237</v>
      </c>
      <c r="D475" s="501"/>
      <c r="E475" s="501"/>
      <c r="F475" s="501"/>
      <c r="G475" s="501"/>
    </row>
    <row r="476" spans="2:7" ht="15.75">
      <c r="B476" s="32"/>
      <c r="C476" s="502" t="s">
        <v>291</v>
      </c>
      <c r="D476" s="502"/>
      <c r="E476" s="502"/>
      <c r="F476" s="502"/>
      <c r="G476" s="502"/>
    </row>
    <row r="477" spans="2:7" ht="15.75">
      <c r="B477" s="32"/>
      <c r="C477" s="501" t="s">
        <v>239</v>
      </c>
      <c r="D477" s="501"/>
      <c r="E477" s="501"/>
      <c r="F477" s="501"/>
      <c r="G477" s="501"/>
    </row>
    <row r="478" spans="2:7" ht="15.75">
      <c r="B478" s="501" t="s">
        <v>240</v>
      </c>
      <c r="C478" s="501"/>
      <c r="D478" s="501"/>
      <c r="E478" s="501"/>
      <c r="F478" s="501"/>
      <c r="G478" s="501"/>
    </row>
    <row r="479" spans="2:7" ht="15.75">
      <c r="B479" s="32" t="s">
        <v>241</v>
      </c>
      <c r="C479" s="503" t="s">
        <v>242</v>
      </c>
      <c r="D479" s="504"/>
      <c r="E479" s="37" t="s">
        <v>243</v>
      </c>
      <c r="F479" s="501">
        <v>1257</v>
      </c>
      <c r="G479" s="501"/>
    </row>
    <row r="480" spans="2:7" ht="15.75">
      <c r="B480" s="32" t="s">
        <v>244</v>
      </c>
      <c r="C480" s="503" t="s">
        <v>342</v>
      </c>
      <c r="D480" s="504"/>
      <c r="E480" s="32" t="s">
        <v>246</v>
      </c>
      <c r="F480" s="501">
        <v>24</v>
      </c>
      <c r="G480" s="501"/>
    </row>
    <row r="481" spans="2:7" ht="15.75">
      <c r="B481" s="32" t="s">
        <v>247</v>
      </c>
      <c r="C481" s="35" t="s">
        <v>343</v>
      </c>
      <c r="D481" s="36"/>
      <c r="E481" s="32" t="s">
        <v>249</v>
      </c>
      <c r="F481" s="33"/>
      <c r="G481" s="33" t="s">
        <v>344</v>
      </c>
    </row>
    <row r="482" spans="2:7" ht="15.75">
      <c r="B482" s="33" t="s">
        <v>251</v>
      </c>
      <c r="C482" s="33" t="s">
        <v>252</v>
      </c>
      <c r="D482" s="33" t="s">
        <v>253</v>
      </c>
      <c r="E482" s="33" t="s">
        <v>254</v>
      </c>
      <c r="F482" s="501" t="s">
        <v>255</v>
      </c>
      <c r="G482" s="501"/>
    </row>
    <row r="483" spans="2:7" ht="15.75">
      <c r="B483" s="33">
        <v>1</v>
      </c>
      <c r="C483" s="34" t="s">
        <v>256</v>
      </c>
      <c r="D483" s="33">
        <v>7</v>
      </c>
      <c r="E483" s="38" t="str">
        <f>IF(D483&gt;=18,"A1",IF(D483&gt;=16,"A2",IF(D483&gt;=14,"B1",IF(D483&gt;=12,"B2",IF(D483&gt;=10,"C1",IF(D483&gt;=8,"C2",IF(D483&gt;=6.5,"D","E")))))))</f>
        <v>D</v>
      </c>
      <c r="F483" s="488" t="s">
        <v>319</v>
      </c>
      <c r="G483" s="489"/>
    </row>
    <row r="484" spans="2:7" ht="15.75">
      <c r="B484" s="33">
        <v>2</v>
      </c>
      <c r="C484" s="34" t="s">
        <v>258</v>
      </c>
      <c r="D484" s="33">
        <v>12</v>
      </c>
      <c r="E484" s="38" t="str">
        <f t="shared" ref="E484:E488" si="42">IF(D484&gt;=18,"A1",IF(D484&gt;=16,"A2",IF(D484&gt;=14,"B1",IF(D484&gt;=12,"B2",IF(D484&gt;=10,"C1",IF(D484&gt;=8,"C2",IF(D484&gt;=6.5,"D","E")))))))</f>
        <v>B2</v>
      </c>
      <c r="F484" s="490"/>
      <c r="G484" s="491"/>
    </row>
    <row r="485" spans="2:7" ht="15.75">
      <c r="B485" s="33">
        <v>3</v>
      </c>
      <c r="C485" s="34" t="s">
        <v>259</v>
      </c>
      <c r="D485" s="33">
        <v>5.5</v>
      </c>
      <c r="E485" s="38" t="str">
        <f t="shared" si="42"/>
        <v>E</v>
      </c>
      <c r="F485" s="490"/>
      <c r="G485" s="491"/>
    </row>
    <row r="486" spans="2:7" ht="15.75">
      <c r="B486" s="33">
        <v>4</v>
      </c>
      <c r="C486" s="34" t="s">
        <v>260</v>
      </c>
      <c r="D486" s="33">
        <v>12</v>
      </c>
      <c r="E486" s="38" t="str">
        <f t="shared" si="42"/>
        <v>B2</v>
      </c>
      <c r="F486" s="490"/>
      <c r="G486" s="491"/>
    </row>
    <row r="487" spans="2:7" ht="15.75">
      <c r="B487" s="33">
        <v>5</v>
      </c>
      <c r="C487" s="34" t="s">
        <v>261</v>
      </c>
      <c r="D487" s="33">
        <v>7.5</v>
      </c>
      <c r="E487" s="38" t="str">
        <f t="shared" si="42"/>
        <v>D</v>
      </c>
      <c r="F487" s="490"/>
      <c r="G487" s="491"/>
    </row>
    <row r="488" spans="2:7" ht="15.75">
      <c r="B488" s="33">
        <v>6</v>
      </c>
      <c r="C488" s="34" t="s">
        <v>262</v>
      </c>
      <c r="D488" s="33">
        <v>9</v>
      </c>
      <c r="E488" s="38" t="str">
        <f t="shared" si="42"/>
        <v>C2</v>
      </c>
      <c r="F488" s="490"/>
      <c r="G488" s="491"/>
    </row>
    <row r="489" spans="2:7" ht="15.75">
      <c r="B489" s="32"/>
      <c r="C489" s="32"/>
      <c r="D489" s="33"/>
      <c r="E489" s="32"/>
      <c r="F489" s="490"/>
      <c r="G489" s="491"/>
    </row>
    <row r="490" spans="2:7" ht="15.75">
      <c r="B490" s="32"/>
      <c r="C490" s="33" t="s">
        <v>230</v>
      </c>
      <c r="D490" s="33">
        <f>SUM(D483:D488)</f>
        <v>53</v>
      </c>
      <c r="E490" s="32"/>
      <c r="F490" s="490"/>
      <c r="G490" s="491"/>
    </row>
    <row r="491" spans="2:7" ht="15.75">
      <c r="B491" s="32"/>
      <c r="C491" s="39" t="s">
        <v>263</v>
      </c>
      <c r="D491" s="40">
        <f>D490*100/120</f>
        <v>44.166666666666664</v>
      </c>
      <c r="E491" s="41" t="str">
        <f t="shared" ref="E491" si="43">IF(D491&gt;=91,"A1",IF(D491&gt;=81,"A2",IF(D491&gt;=71,"B1",IF(D491&gt;=61,"B2",IF(D491&gt;=51,"C1",IF(D491&gt;=41,"C2",IF(D491&gt;=33,"D","E")))))))</f>
        <v>C2</v>
      </c>
      <c r="F491" s="492"/>
      <c r="G491" s="493"/>
    </row>
    <row r="492" spans="2:7" ht="15">
      <c r="B492" s="494" t="s">
        <v>264</v>
      </c>
      <c r="C492" s="494" t="s">
        <v>222</v>
      </c>
      <c r="D492" s="494"/>
      <c r="E492" s="495" t="s">
        <v>265</v>
      </c>
      <c r="F492" s="496"/>
      <c r="G492" s="497"/>
    </row>
    <row r="493" spans="2:7" ht="15">
      <c r="B493" s="494"/>
      <c r="C493" s="494"/>
      <c r="D493" s="494"/>
      <c r="E493" s="498"/>
      <c r="F493" s="499"/>
      <c r="G493" s="500"/>
    </row>
    <row r="495" spans="2:7" ht="15.75">
      <c r="B495" s="32"/>
      <c r="C495" s="501" t="s">
        <v>235</v>
      </c>
      <c r="D495" s="501"/>
      <c r="E495" s="501"/>
      <c r="F495" s="501"/>
      <c r="G495" s="501"/>
    </row>
    <row r="496" spans="2:7" ht="15.75">
      <c r="B496" s="32"/>
      <c r="C496" s="501" t="s">
        <v>236</v>
      </c>
      <c r="D496" s="501"/>
      <c r="E496" s="501"/>
      <c r="F496" s="501"/>
      <c r="G496" s="501"/>
    </row>
    <row r="497" spans="2:7" ht="15.75">
      <c r="B497" s="32"/>
      <c r="C497" s="501" t="s">
        <v>237</v>
      </c>
      <c r="D497" s="501"/>
      <c r="E497" s="501"/>
      <c r="F497" s="501"/>
      <c r="G497" s="501"/>
    </row>
    <row r="498" spans="2:7" ht="15.75">
      <c r="B498" s="32"/>
      <c r="C498" s="502" t="s">
        <v>266</v>
      </c>
      <c r="D498" s="502"/>
      <c r="E498" s="502"/>
      <c r="F498" s="502"/>
      <c r="G498" s="502"/>
    </row>
    <row r="499" spans="2:7" ht="15.75">
      <c r="B499" s="32"/>
      <c r="C499" s="501" t="s">
        <v>239</v>
      </c>
      <c r="D499" s="501"/>
      <c r="E499" s="501"/>
      <c r="F499" s="501"/>
      <c r="G499" s="501"/>
    </row>
    <row r="500" spans="2:7" ht="15.75">
      <c r="B500" s="501" t="s">
        <v>240</v>
      </c>
      <c r="C500" s="501"/>
      <c r="D500" s="501"/>
      <c r="E500" s="501"/>
      <c r="F500" s="501"/>
      <c r="G500" s="501"/>
    </row>
    <row r="501" spans="2:7" ht="15.75">
      <c r="B501" s="32" t="s">
        <v>241</v>
      </c>
      <c r="C501" s="503" t="s">
        <v>242</v>
      </c>
      <c r="D501" s="504"/>
      <c r="E501" s="37" t="s">
        <v>243</v>
      </c>
      <c r="F501" s="501">
        <v>1309</v>
      </c>
      <c r="G501" s="501"/>
    </row>
    <row r="502" spans="2:7" ht="15.75">
      <c r="B502" s="32" t="s">
        <v>244</v>
      </c>
      <c r="C502" s="503" t="s">
        <v>345</v>
      </c>
      <c r="D502" s="504"/>
      <c r="E502" s="32" t="s">
        <v>246</v>
      </c>
      <c r="F502" s="501">
        <v>25</v>
      </c>
      <c r="G502" s="501"/>
    </row>
    <row r="503" spans="2:7" ht="15.75">
      <c r="B503" s="32" t="s">
        <v>247</v>
      </c>
      <c r="C503" s="35" t="s">
        <v>346</v>
      </c>
      <c r="D503" s="36"/>
      <c r="E503" s="32" t="s">
        <v>249</v>
      </c>
      <c r="F503" s="33"/>
      <c r="G503" s="33" t="s">
        <v>347</v>
      </c>
    </row>
    <row r="504" spans="2:7" ht="15.75">
      <c r="B504" s="33" t="s">
        <v>251</v>
      </c>
      <c r="C504" s="33" t="s">
        <v>252</v>
      </c>
      <c r="D504" s="33" t="s">
        <v>253</v>
      </c>
      <c r="E504" s="33" t="s">
        <v>254</v>
      </c>
      <c r="F504" s="501" t="s">
        <v>255</v>
      </c>
      <c r="G504" s="501"/>
    </row>
    <row r="505" spans="2:7" ht="15.75">
      <c r="B505" s="33">
        <v>1</v>
      </c>
      <c r="C505" s="34" t="s">
        <v>256</v>
      </c>
      <c r="D505" s="33">
        <v>10.5</v>
      </c>
      <c r="E505" s="38" t="str">
        <f>IF(D505&gt;=18,"A1",IF(D505&gt;=16,"A2",IF(D505&gt;=14,"B1",IF(D505&gt;=12,"B2",IF(D505&gt;=10,"C1",IF(D505&gt;=8,"C2",IF(D505&gt;=6.5,"D","E")))))))</f>
        <v>C1</v>
      </c>
      <c r="F505" s="488" t="s">
        <v>290</v>
      </c>
      <c r="G505" s="489"/>
    </row>
    <row r="506" spans="2:7" ht="15.75">
      <c r="B506" s="33">
        <v>2</v>
      </c>
      <c r="C506" s="34" t="s">
        <v>258</v>
      </c>
      <c r="D506" s="33">
        <v>8.5</v>
      </c>
      <c r="E506" s="38" t="str">
        <f t="shared" ref="E506:E510" si="44">IF(D506&gt;=18,"A1",IF(D506&gt;=16,"A2",IF(D506&gt;=14,"B1",IF(D506&gt;=12,"B2",IF(D506&gt;=10,"C1",IF(D506&gt;=8,"C2",IF(D506&gt;=6.5,"D","E")))))))</f>
        <v>C2</v>
      </c>
      <c r="F506" s="490"/>
      <c r="G506" s="491"/>
    </row>
    <row r="507" spans="2:7" ht="15.75">
      <c r="B507" s="33">
        <v>3</v>
      </c>
      <c r="C507" s="34" t="s">
        <v>259</v>
      </c>
      <c r="D507" s="33">
        <v>15</v>
      </c>
      <c r="E507" s="38" t="str">
        <f t="shared" si="44"/>
        <v>B1</v>
      </c>
      <c r="F507" s="490"/>
      <c r="G507" s="491"/>
    </row>
    <row r="508" spans="2:7" ht="15.75">
      <c r="B508" s="33">
        <v>4</v>
      </c>
      <c r="C508" s="34" t="s">
        <v>260</v>
      </c>
      <c r="D508" s="33">
        <v>14.5</v>
      </c>
      <c r="E508" s="38" t="str">
        <f t="shared" si="44"/>
        <v>B1</v>
      </c>
      <c r="F508" s="490"/>
      <c r="G508" s="491"/>
    </row>
    <row r="509" spans="2:7" ht="15.75">
      <c r="B509" s="33">
        <v>5</v>
      </c>
      <c r="C509" s="34" t="s">
        <v>261</v>
      </c>
      <c r="D509" s="33">
        <v>13</v>
      </c>
      <c r="E509" s="38" t="str">
        <f t="shared" si="44"/>
        <v>B2</v>
      </c>
      <c r="F509" s="490"/>
      <c r="G509" s="491"/>
    </row>
    <row r="510" spans="2:7" ht="15.75">
      <c r="B510" s="33">
        <v>6</v>
      </c>
      <c r="C510" s="34" t="s">
        <v>262</v>
      </c>
      <c r="D510" s="33">
        <v>20</v>
      </c>
      <c r="E510" s="38" t="str">
        <f t="shared" si="44"/>
        <v>A1</v>
      </c>
      <c r="F510" s="490"/>
      <c r="G510" s="491"/>
    </row>
    <row r="511" spans="2:7" ht="15.75">
      <c r="B511" s="32"/>
      <c r="C511" s="32"/>
      <c r="D511" s="33"/>
      <c r="E511" s="32"/>
      <c r="F511" s="490"/>
      <c r="G511" s="491"/>
    </row>
    <row r="512" spans="2:7" ht="15.75">
      <c r="B512" s="32"/>
      <c r="C512" s="33" t="s">
        <v>230</v>
      </c>
      <c r="D512" s="33">
        <f>SUM(D505:D510)</f>
        <v>81.5</v>
      </c>
      <c r="E512" s="32"/>
      <c r="F512" s="490"/>
      <c r="G512" s="491"/>
    </row>
    <row r="513" spans="2:7" ht="15.75">
      <c r="B513" s="32"/>
      <c r="C513" s="39" t="s">
        <v>263</v>
      </c>
      <c r="D513" s="40">
        <f>D512*100/120</f>
        <v>67.916666666666671</v>
      </c>
      <c r="E513" s="41" t="str">
        <f t="shared" ref="E513" si="45">IF(D513&gt;=91,"A1",IF(D513&gt;=81,"A2",IF(D513&gt;=71,"B1",IF(D513&gt;=61,"B2",IF(D513&gt;=51,"C1",IF(D513&gt;=41,"C2",IF(D513&gt;=33,"D","E")))))))</f>
        <v>B2</v>
      </c>
      <c r="F513" s="492"/>
      <c r="G513" s="493"/>
    </row>
    <row r="514" spans="2:7" ht="15">
      <c r="B514" s="494" t="s">
        <v>264</v>
      </c>
      <c r="C514" s="494" t="s">
        <v>222</v>
      </c>
      <c r="D514" s="494"/>
      <c r="E514" s="495" t="s">
        <v>265</v>
      </c>
      <c r="F514" s="496"/>
      <c r="G514" s="497"/>
    </row>
    <row r="515" spans="2:7" ht="15">
      <c r="B515" s="494"/>
      <c r="C515" s="494"/>
      <c r="D515" s="494"/>
      <c r="E515" s="498"/>
      <c r="F515" s="499"/>
      <c r="G515" s="500"/>
    </row>
    <row r="517" spans="2:7" ht="15.75">
      <c r="B517" s="32"/>
      <c r="C517" s="501" t="s">
        <v>235</v>
      </c>
      <c r="D517" s="501"/>
      <c r="E517" s="501"/>
      <c r="F517" s="501"/>
      <c r="G517" s="501"/>
    </row>
    <row r="518" spans="2:7" ht="15.75">
      <c r="B518" s="32"/>
      <c r="C518" s="501" t="s">
        <v>236</v>
      </c>
      <c r="D518" s="501"/>
      <c r="E518" s="501"/>
      <c r="F518" s="501"/>
      <c r="G518" s="501"/>
    </row>
    <row r="519" spans="2:7" ht="15.75">
      <c r="B519" s="32"/>
      <c r="C519" s="501" t="s">
        <v>237</v>
      </c>
      <c r="D519" s="501"/>
      <c r="E519" s="501"/>
      <c r="F519" s="501"/>
      <c r="G519" s="501"/>
    </row>
    <row r="520" spans="2:7" ht="15.75">
      <c r="B520" s="32"/>
      <c r="C520" s="502" t="s">
        <v>295</v>
      </c>
      <c r="D520" s="502"/>
      <c r="E520" s="502"/>
      <c r="F520" s="502"/>
      <c r="G520" s="502"/>
    </row>
    <row r="521" spans="2:7" ht="15.75">
      <c r="B521" s="32"/>
      <c r="C521" s="501" t="s">
        <v>239</v>
      </c>
      <c r="D521" s="501"/>
      <c r="E521" s="501"/>
      <c r="F521" s="501"/>
      <c r="G521" s="501"/>
    </row>
    <row r="522" spans="2:7" ht="15.75">
      <c r="B522" s="501" t="s">
        <v>240</v>
      </c>
      <c r="C522" s="501"/>
      <c r="D522" s="501"/>
      <c r="E522" s="501"/>
      <c r="F522" s="501"/>
      <c r="G522" s="501"/>
    </row>
    <row r="523" spans="2:7" ht="15.75">
      <c r="B523" s="32" t="s">
        <v>241</v>
      </c>
      <c r="C523" s="503" t="s">
        <v>242</v>
      </c>
      <c r="D523" s="504"/>
      <c r="E523" s="37" t="s">
        <v>243</v>
      </c>
      <c r="F523" s="501">
        <v>1390</v>
      </c>
      <c r="G523" s="501"/>
    </row>
    <row r="524" spans="2:7" ht="15.75">
      <c r="B524" s="32" t="s">
        <v>244</v>
      </c>
      <c r="C524" s="503" t="s">
        <v>348</v>
      </c>
      <c r="D524" s="504"/>
      <c r="E524" s="32" t="s">
        <v>246</v>
      </c>
      <c r="F524" s="501">
        <v>26</v>
      </c>
      <c r="G524" s="501"/>
    </row>
    <row r="525" spans="2:7" ht="15.75">
      <c r="B525" s="32" t="s">
        <v>247</v>
      </c>
      <c r="C525" s="35" t="s">
        <v>349</v>
      </c>
      <c r="D525" s="36"/>
      <c r="E525" s="32" t="s">
        <v>249</v>
      </c>
      <c r="F525" s="33"/>
      <c r="G525" s="33" t="s">
        <v>350</v>
      </c>
    </row>
    <row r="526" spans="2:7" ht="15.75">
      <c r="B526" s="33" t="s">
        <v>251</v>
      </c>
      <c r="C526" s="33" t="s">
        <v>252</v>
      </c>
      <c r="D526" s="33" t="s">
        <v>253</v>
      </c>
      <c r="E526" s="33" t="s">
        <v>254</v>
      </c>
      <c r="F526" s="501" t="s">
        <v>255</v>
      </c>
      <c r="G526" s="501"/>
    </row>
    <row r="527" spans="2:7" ht="15.75">
      <c r="B527" s="33">
        <v>1</v>
      </c>
      <c r="C527" s="34" t="s">
        <v>256</v>
      </c>
      <c r="D527" s="33">
        <v>5.5</v>
      </c>
      <c r="E527" s="38" t="str">
        <f>IF(D527&gt;=18,"A1",IF(D527&gt;=16,"A2",IF(D527&gt;=14,"B1",IF(D527&gt;=12,"B2",IF(D527&gt;=10,"C1",IF(D527&gt;=8,"C2",IF(D527&gt;=6.5,"D","E")))))))</f>
        <v>E</v>
      </c>
      <c r="F527" s="488" t="s">
        <v>319</v>
      </c>
      <c r="G527" s="489"/>
    </row>
    <row r="528" spans="2:7" ht="15.75">
      <c r="B528" s="33">
        <v>2</v>
      </c>
      <c r="C528" s="34" t="s">
        <v>258</v>
      </c>
      <c r="D528" s="33">
        <v>6</v>
      </c>
      <c r="E528" s="38" t="str">
        <f t="shared" ref="E528:E532" si="46">IF(D528&gt;=18,"A1",IF(D528&gt;=16,"A2",IF(D528&gt;=14,"B1",IF(D528&gt;=12,"B2",IF(D528&gt;=10,"C1",IF(D528&gt;=8,"C2",IF(D528&gt;=6.5,"D","E")))))))</f>
        <v>E</v>
      </c>
      <c r="F528" s="490"/>
      <c r="G528" s="491"/>
    </row>
    <row r="529" spans="2:7" ht="15.75">
      <c r="B529" s="33">
        <v>3</v>
      </c>
      <c r="C529" s="34" t="s">
        <v>259</v>
      </c>
      <c r="D529" s="33">
        <v>15</v>
      </c>
      <c r="E529" s="38" t="str">
        <f t="shared" si="46"/>
        <v>B1</v>
      </c>
      <c r="F529" s="490"/>
      <c r="G529" s="491"/>
    </row>
    <row r="530" spans="2:7" ht="15.75">
      <c r="B530" s="33">
        <v>4</v>
      </c>
      <c r="C530" s="34" t="s">
        <v>260</v>
      </c>
      <c r="D530" s="33">
        <v>9.5</v>
      </c>
      <c r="E530" s="38" t="str">
        <f t="shared" si="46"/>
        <v>C2</v>
      </c>
      <c r="F530" s="490"/>
      <c r="G530" s="491"/>
    </row>
    <row r="531" spans="2:7" ht="15.75">
      <c r="B531" s="33">
        <v>5</v>
      </c>
      <c r="C531" s="34" t="s">
        <v>261</v>
      </c>
      <c r="D531" s="33">
        <v>5</v>
      </c>
      <c r="E531" s="38" t="str">
        <f t="shared" si="46"/>
        <v>E</v>
      </c>
      <c r="F531" s="490"/>
      <c r="G531" s="491"/>
    </row>
    <row r="532" spans="2:7" ht="15.75">
      <c r="B532" s="33">
        <v>6</v>
      </c>
      <c r="C532" s="34" t="s">
        <v>262</v>
      </c>
      <c r="D532" s="33">
        <v>10</v>
      </c>
      <c r="E532" s="38" t="str">
        <f t="shared" si="46"/>
        <v>C1</v>
      </c>
      <c r="F532" s="490"/>
      <c r="G532" s="491"/>
    </row>
    <row r="533" spans="2:7" ht="15.75">
      <c r="B533" s="32"/>
      <c r="C533" s="32"/>
      <c r="D533" s="33"/>
      <c r="E533" s="32"/>
      <c r="F533" s="490"/>
      <c r="G533" s="491"/>
    </row>
    <row r="534" spans="2:7" ht="15.75">
      <c r="B534" s="32"/>
      <c r="C534" s="33" t="s">
        <v>230</v>
      </c>
      <c r="D534" s="33">
        <f>SUM(D527:D532)</f>
        <v>51</v>
      </c>
      <c r="E534" s="32"/>
      <c r="F534" s="490"/>
      <c r="G534" s="491"/>
    </row>
    <row r="535" spans="2:7" ht="15.75">
      <c r="B535" s="32"/>
      <c r="C535" s="39" t="s">
        <v>263</v>
      </c>
      <c r="D535" s="40">
        <f>D534*100/120</f>
        <v>42.5</v>
      </c>
      <c r="E535" s="41" t="str">
        <f t="shared" ref="E535" si="47">IF(D535&gt;=91,"A1",IF(D535&gt;=81,"A2",IF(D535&gt;=71,"B1",IF(D535&gt;=61,"B2",IF(D535&gt;=51,"C1",IF(D535&gt;=41,"C2",IF(D535&gt;=33,"D","E")))))))</f>
        <v>C2</v>
      </c>
      <c r="F535" s="492"/>
      <c r="G535" s="493"/>
    </row>
    <row r="536" spans="2:7" ht="15">
      <c r="B536" s="494" t="s">
        <v>264</v>
      </c>
      <c r="C536" s="494" t="s">
        <v>222</v>
      </c>
      <c r="D536" s="494"/>
      <c r="E536" s="495" t="s">
        <v>265</v>
      </c>
      <c r="F536" s="496"/>
      <c r="G536" s="497"/>
    </row>
    <row r="537" spans="2:7" ht="15">
      <c r="B537" s="494"/>
      <c r="C537" s="494"/>
      <c r="D537" s="494"/>
      <c r="E537" s="498"/>
      <c r="F537" s="499"/>
      <c r="G537" s="500"/>
    </row>
    <row r="539" spans="2:7" ht="15.75">
      <c r="B539" s="32"/>
      <c r="C539" s="501" t="s">
        <v>235</v>
      </c>
      <c r="D539" s="501"/>
      <c r="E539" s="501"/>
      <c r="F539" s="501"/>
      <c r="G539" s="501"/>
    </row>
    <row r="540" spans="2:7" ht="15.75">
      <c r="B540" s="32"/>
      <c r="C540" s="501" t="s">
        <v>236</v>
      </c>
      <c r="D540" s="501"/>
      <c r="E540" s="501"/>
      <c r="F540" s="501"/>
      <c r="G540" s="501"/>
    </row>
    <row r="541" spans="2:7" ht="15.75">
      <c r="B541" s="32"/>
      <c r="C541" s="501" t="s">
        <v>237</v>
      </c>
      <c r="D541" s="501"/>
      <c r="E541" s="501"/>
      <c r="F541" s="501"/>
      <c r="G541" s="501"/>
    </row>
    <row r="542" spans="2:7" ht="15.75">
      <c r="B542" s="32"/>
      <c r="C542" s="502" t="s">
        <v>277</v>
      </c>
      <c r="D542" s="502"/>
      <c r="E542" s="502"/>
      <c r="F542" s="502"/>
      <c r="G542" s="502"/>
    </row>
    <row r="543" spans="2:7" ht="15.75">
      <c r="B543" s="32"/>
      <c r="C543" s="501" t="s">
        <v>239</v>
      </c>
      <c r="D543" s="501"/>
      <c r="E543" s="501"/>
      <c r="F543" s="501"/>
      <c r="G543" s="501"/>
    </row>
    <row r="544" spans="2:7" ht="15.75">
      <c r="B544" s="501" t="s">
        <v>240</v>
      </c>
      <c r="C544" s="501"/>
      <c r="D544" s="501"/>
      <c r="E544" s="501"/>
      <c r="F544" s="501"/>
      <c r="G544" s="501"/>
    </row>
    <row r="545" spans="2:7" ht="15.75">
      <c r="B545" s="32" t="s">
        <v>241</v>
      </c>
      <c r="C545" s="503" t="s">
        <v>242</v>
      </c>
      <c r="D545" s="504"/>
      <c r="E545" s="37" t="s">
        <v>243</v>
      </c>
      <c r="F545" s="501">
        <v>1246</v>
      </c>
      <c r="G545" s="501"/>
    </row>
    <row r="546" spans="2:7" ht="15.75">
      <c r="B546" s="32" t="s">
        <v>244</v>
      </c>
      <c r="C546" s="503" t="s">
        <v>351</v>
      </c>
      <c r="D546" s="504"/>
      <c r="E546" s="32" t="s">
        <v>246</v>
      </c>
      <c r="F546" s="501">
        <v>27</v>
      </c>
      <c r="G546" s="501"/>
    </row>
    <row r="547" spans="2:7" ht="15.75">
      <c r="B547" s="32" t="s">
        <v>247</v>
      </c>
      <c r="C547" s="35" t="s">
        <v>352</v>
      </c>
      <c r="D547" s="36"/>
      <c r="E547" s="32" t="s">
        <v>249</v>
      </c>
      <c r="F547" s="33"/>
      <c r="G547" s="33" t="s">
        <v>353</v>
      </c>
    </row>
    <row r="548" spans="2:7" ht="15.75">
      <c r="B548" s="33" t="s">
        <v>251</v>
      </c>
      <c r="C548" s="33" t="s">
        <v>252</v>
      </c>
      <c r="D548" s="33" t="s">
        <v>253</v>
      </c>
      <c r="E548" s="33" t="s">
        <v>254</v>
      </c>
      <c r="F548" s="501" t="s">
        <v>255</v>
      </c>
      <c r="G548" s="501"/>
    </row>
    <row r="549" spans="2:7" ht="15.75">
      <c r="B549" s="33">
        <v>1</v>
      </c>
      <c r="C549" s="34" t="s">
        <v>256</v>
      </c>
      <c r="D549" s="33">
        <v>11</v>
      </c>
      <c r="E549" s="38" t="str">
        <f>IF(D549&gt;=18,"A1",IF(D549&gt;=16,"A2",IF(D549&gt;=14,"B1",IF(D549&gt;=12,"B2",IF(D549&gt;=10,"C1",IF(D549&gt;=8,"C2",IF(D549&gt;=6.5,"D","E")))))))</f>
        <v>C1</v>
      </c>
      <c r="F549" s="488" t="s">
        <v>290</v>
      </c>
      <c r="G549" s="489"/>
    </row>
    <row r="550" spans="2:7" ht="15.75">
      <c r="B550" s="33">
        <v>2</v>
      </c>
      <c r="C550" s="34" t="s">
        <v>258</v>
      </c>
      <c r="D550" s="33">
        <v>12</v>
      </c>
      <c r="E550" s="38" t="str">
        <f t="shared" ref="E550:E554" si="48">IF(D550&gt;=18,"A1",IF(D550&gt;=16,"A2",IF(D550&gt;=14,"B1",IF(D550&gt;=12,"B2",IF(D550&gt;=10,"C1",IF(D550&gt;=8,"C2",IF(D550&gt;=6.5,"D","E")))))))</f>
        <v>B2</v>
      </c>
      <c r="F550" s="490"/>
      <c r="G550" s="491"/>
    </row>
    <row r="551" spans="2:7" ht="15.75">
      <c r="B551" s="33">
        <v>3</v>
      </c>
      <c r="C551" s="34" t="s">
        <v>259</v>
      </c>
      <c r="D551" s="33">
        <v>14.5</v>
      </c>
      <c r="E551" s="38" t="str">
        <f t="shared" si="48"/>
        <v>B1</v>
      </c>
      <c r="F551" s="490"/>
      <c r="G551" s="491"/>
    </row>
    <row r="552" spans="2:7" ht="15.75">
      <c r="B552" s="33">
        <v>4</v>
      </c>
      <c r="C552" s="34" t="s">
        <v>260</v>
      </c>
      <c r="D552" s="33">
        <v>13</v>
      </c>
      <c r="E552" s="38" t="str">
        <f t="shared" si="48"/>
        <v>B2</v>
      </c>
      <c r="F552" s="490"/>
      <c r="G552" s="491"/>
    </row>
    <row r="553" spans="2:7" ht="15.75">
      <c r="B553" s="33">
        <v>5</v>
      </c>
      <c r="C553" s="34" t="s">
        <v>261</v>
      </c>
      <c r="D553" s="33">
        <v>12.5</v>
      </c>
      <c r="E553" s="38" t="str">
        <f t="shared" si="48"/>
        <v>B2</v>
      </c>
      <c r="F553" s="490"/>
      <c r="G553" s="491"/>
    </row>
    <row r="554" spans="2:7" ht="15.75">
      <c r="B554" s="33">
        <v>6</v>
      </c>
      <c r="C554" s="34" t="s">
        <v>262</v>
      </c>
      <c r="D554" s="33">
        <v>10</v>
      </c>
      <c r="E554" s="38" t="str">
        <f t="shared" si="48"/>
        <v>C1</v>
      </c>
      <c r="F554" s="490"/>
      <c r="G554" s="491"/>
    </row>
    <row r="555" spans="2:7" ht="15.75">
      <c r="B555" s="32"/>
      <c r="C555" s="32"/>
      <c r="D555" s="33"/>
      <c r="E555" s="32"/>
      <c r="F555" s="490"/>
      <c r="G555" s="491"/>
    </row>
    <row r="556" spans="2:7" ht="15.75">
      <c r="B556" s="32"/>
      <c r="C556" s="33" t="s">
        <v>230</v>
      </c>
      <c r="D556" s="33">
        <f>SUM(D549:D554)</f>
        <v>73</v>
      </c>
      <c r="E556" s="32"/>
      <c r="F556" s="490"/>
      <c r="G556" s="491"/>
    </row>
    <row r="557" spans="2:7" ht="15.75">
      <c r="B557" s="32"/>
      <c r="C557" s="39" t="s">
        <v>263</v>
      </c>
      <c r="D557" s="40">
        <f>D556*100/120</f>
        <v>60.833333333333336</v>
      </c>
      <c r="E557" s="41" t="str">
        <f t="shared" ref="E557" si="49">IF(D557&gt;=91,"A1",IF(D557&gt;=81,"A2",IF(D557&gt;=71,"B1",IF(D557&gt;=61,"B2",IF(D557&gt;=51,"C1",IF(D557&gt;=41,"C2",IF(D557&gt;=33,"D","E")))))))</f>
        <v>C1</v>
      </c>
      <c r="F557" s="492"/>
      <c r="G557" s="493"/>
    </row>
    <row r="558" spans="2:7" ht="15">
      <c r="B558" s="494" t="s">
        <v>264</v>
      </c>
      <c r="C558" s="494" t="s">
        <v>222</v>
      </c>
      <c r="D558" s="494"/>
      <c r="E558" s="495" t="s">
        <v>265</v>
      </c>
      <c r="F558" s="496"/>
      <c r="G558" s="497"/>
    </row>
    <row r="559" spans="2:7" ht="15">
      <c r="B559" s="494"/>
      <c r="C559" s="494"/>
      <c r="D559" s="494"/>
      <c r="E559" s="498"/>
      <c r="F559" s="499"/>
      <c r="G559" s="500"/>
    </row>
    <row r="561" spans="2:7" ht="15.75">
      <c r="B561" s="32"/>
      <c r="C561" s="501" t="s">
        <v>235</v>
      </c>
      <c r="D561" s="501"/>
      <c r="E561" s="501"/>
      <c r="F561" s="501"/>
      <c r="G561" s="501"/>
    </row>
    <row r="562" spans="2:7" ht="15.75">
      <c r="B562" s="32"/>
      <c r="C562" s="501" t="s">
        <v>236</v>
      </c>
      <c r="D562" s="501"/>
      <c r="E562" s="501"/>
      <c r="F562" s="501"/>
      <c r="G562" s="501"/>
    </row>
    <row r="563" spans="2:7" ht="15.75">
      <c r="B563" s="32"/>
      <c r="C563" s="501" t="s">
        <v>237</v>
      </c>
      <c r="D563" s="501"/>
      <c r="E563" s="501"/>
      <c r="F563" s="501"/>
      <c r="G563" s="501"/>
    </row>
    <row r="564" spans="2:7" ht="15.75">
      <c r="B564" s="32"/>
      <c r="C564" s="502" t="s">
        <v>291</v>
      </c>
      <c r="D564" s="502"/>
      <c r="E564" s="502"/>
      <c r="F564" s="502"/>
      <c r="G564" s="502"/>
    </row>
    <row r="565" spans="2:7" ht="15.75">
      <c r="B565" s="32"/>
      <c r="C565" s="501" t="s">
        <v>239</v>
      </c>
      <c r="D565" s="501"/>
      <c r="E565" s="501"/>
      <c r="F565" s="501"/>
      <c r="G565" s="501"/>
    </row>
    <row r="566" spans="2:7" ht="15.75">
      <c r="B566" s="501" t="s">
        <v>240</v>
      </c>
      <c r="C566" s="501"/>
      <c r="D566" s="501"/>
      <c r="E566" s="501"/>
      <c r="F566" s="501"/>
      <c r="G566" s="501"/>
    </row>
    <row r="567" spans="2:7" ht="15.75">
      <c r="B567" s="32" t="s">
        <v>241</v>
      </c>
      <c r="C567" s="503" t="s">
        <v>242</v>
      </c>
      <c r="D567" s="504"/>
      <c r="E567" s="37" t="s">
        <v>243</v>
      </c>
      <c r="F567" s="501">
        <v>1248</v>
      </c>
      <c r="G567" s="501"/>
    </row>
    <row r="568" spans="2:7" ht="15.75">
      <c r="B568" s="32" t="s">
        <v>244</v>
      </c>
      <c r="C568" s="503" t="s">
        <v>354</v>
      </c>
      <c r="D568" s="504"/>
      <c r="E568" s="32" t="s">
        <v>246</v>
      </c>
      <c r="F568" s="501">
        <v>28</v>
      </c>
      <c r="G568" s="501"/>
    </row>
    <row r="569" spans="2:7" ht="15.75">
      <c r="B569" s="32" t="s">
        <v>247</v>
      </c>
      <c r="C569" s="35" t="s">
        <v>355</v>
      </c>
      <c r="D569" s="36"/>
      <c r="E569" s="32" t="s">
        <v>249</v>
      </c>
      <c r="F569" s="33"/>
      <c r="G569" s="33" t="s">
        <v>356</v>
      </c>
    </row>
    <row r="570" spans="2:7" ht="15.75">
      <c r="B570" s="33" t="s">
        <v>251</v>
      </c>
      <c r="C570" s="33" t="s">
        <v>252</v>
      </c>
      <c r="D570" s="33" t="s">
        <v>253</v>
      </c>
      <c r="E570" s="33" t="s">
        <v>254</v>
      </c>
      <c r="F570" s="501" t="s">
        <v>255</v>
      </c>
      <c r="G570" s="501"/>
    </row>
    <row r="571" spans="2:7" ht="15.75">
      <c r="B571" s="33">
        <v>1</v>
      </c>
      <c r="C571" s="34" t="s">
        <v>256</v>
      </c>
      <c r="D571" s="33">
        <v>14</v>
      </c>
      <c r="E571" s="38" t="str">
        <f>IF(D571&gt;=18,"A1",IF(D571&gt;=16,"A2",IF(D571&gt;=14,"B1",IF(D571&gt;=12,"B2",IF(D571&gt;=10,"C1",IF(D571&gt;=8,"C2",IF(D571&gt;=6.5,"D","E")))))))</f>
        <v>B1</v>
      </c>
      <c r="F571" s="488" t="s">
        <v>290</v>
      </c>
      <c r="G571" s="489"/>
    </row>
    <row r="572" spans="2:7" ht="15.75">
      <c r="B572" s="33">
        <v>2</v>
      </c>
      <c r="C572" s="34" t="s">
        <v>258</v>
      </c>
      <c r="D572" s="33">
        <v>13</v>
      </c>
      <c r="E572" s="38" t="str">
        <f t="shared" ref="E572:E576" si="50">IF(D572&gt;=18,"A1",IF(D572&gt;=16,"A2",IF(D572&gt;=14,"B1",IF(D572&gt;=12,"B2",IF(D572&gt;=10,"C1",IF(D572&gt;=8,"C2",IF(D572&gt;=6.5,"D","E")))))))</f>
        <v>B2</v>
      </c>
      <c r="F572" s="490"/>
      <c r="G572" s="491"/>
    </row>
    <row r="573" spans="2:7" ht="15.75">
      <c r="B573" s="33">
        <v>3</v>
      </c>
      <c r="C573" s="34" t="s">
        <v>259</v>
      </c>
      <c r="D573" s="33">
        <v>17.5</v>
      </c>
      <c r="E573" s="38" t="str">
        <f t="shared" si="50"/>
        <v>A2</v>
      </c>
      <c r="F573" s="490"/>
      <c r="G573" s="491"/>
    </row>
    <row r="574" spans="2:7" ht="15.75">
      <c r="B574" s="33">
        <v>4</v>
      </c>
      <c r="C574" s="34" t="s">
        <v>260</v>
      </c>
      <c r="D574" s="33">
        <v>14</v>
      </c>
      <c r="E574" s="38" t="str">
        <f t="shared" si="50"/>
        <v>B1</v>
      </c>
      <c r="F574" s="490"/>
      <c r="G574" s="491"/>
    </row>
    <row r="575" spans="2:7" ht="15.75">
      <c r="B575" s="33">
        <v>5</v>
      </c>
      <c r="C575" s="34" t="s">
        <v>261</v>
      </c>
      <c r="D575" s="33">
        <v>10</v>
      </c>
      <c r="E575" s="38" t="str">
        <f t="shared" si="50"/>
        <v>C1</v>
      </c>
      <c r="F575" s="490"/>
      <c r="G575" s="491"/>
    </row>
    <row r="576" spans="2:7" ht="15.75">
      <c r="B576" s="33">
        <v>6</v>
      </c>
      <c r="C576" s="34" t="s">
        <v>262</v>
      </c>
      <c r="D576" s="33">
        <v>10.5</v>
      </c>
      <c r="E576" s="38" t="str">
        <f t="shared" si="50"/>
        <v>C1</v>
      </c>
      <c r="F576" s="490"/>
      <c r="G576" s="491"/>
    </row>
    <row r="577" spans="2:7" ht="15.75">
      <c r="B577" s="32"/>
      <c r="C577" s="32"/>
      <c r="D577" s="33"/>
      <c r="E577" s="32"/>
      <c r="F577" s="490"/>
      <c r="G577" s="491"/>
    </row>
    <row r="578" spans="2:7" ht="15.75">
      <c r="B578" s="32"/>
      <c r="C578" s="33" t="s">
        <v>230</v>
      </c>
      <c r="D578" s="33">
        <f>SUM(D571:D576)</f>
        <v>79</v>
      </c>
      <c r="E578" s="32"/>
      <c r="F578" s="490"/>
      <c r="G578" s="491"/>
    </row>
    <row r="579" spans="2:7" ht="15.75">
      <c r="B579" s="32"/>
      <c r="C579" s="39" t="s">
        <v>263</v>
      </c>
      <c r="D579" s="40">
        <f>D578*100/120</f>
        <v>65.833333333333329</v>
      </c>
      <c r="E579" s="41" t="str">
        <f t="shared" ref="E579" si="51">IF(D579&gt;=91,"A1",IF(D579&gt;=81,"A2",IF(D579&gt;=71,"B1",IF(D579&gt;=61,"B2",IF(D579&gt;=51,"C1",IF(D579&gt;=41,"C2",IF(D579&gt;=33,"D","E")))))))</f>
        <v>B2</v>
      </c>
      <c r="F579" s="492"/>
      <c r="G579" s="493"/>
    </row>
    <row r="580" spans="2:7" ht="15">
      <c r="B580" s="494" t="s">
        <v>264</v>
      </c>
      <c r="C580" s="494" t="s">
        <v>222</v>
      </c>
      <c r="D580" s="494"/>
      <c r="E580" s="495" t="s">
        <v>265</v>
      </c>
      <c r="F580" s="496"/>
      <c r="G580" s="497"/>
    </row>
    <row r="581" spans="2:7" ht="15">
      <c r="B581" s="494"/>
      <c r="C581" s="494"/>
      <c r="D581" s="494"/>
      <c r="E581" s="498"/>
      <c r="F581" s="499"/>
      <c r="G581" s="500"/>
    </row>
    <row r="583" spans="2:7" ht="15.75">
      <c r="B583" s="32"/>
      <c r="C583" s="501" t="s">
        <v>235</v>
      </c>
      <c r="D583" s="501"/>
      <c r="E583" s="501"/>
      <c r="F583" s="501"/>
      <c r="G583" s="501"/>
    </row>
    <row r="584" spans="2:7" ht="15.75">
      <c r="B584" s="32"/>
      <c r="C584" s="501" t="s">
        <v>236</v>
      </c>
      <c r="D584" s="501"/>
      <c r="E584" s="501"/>
      <c r="F584" s="501"/>
      <c r="G584" s="501"/>
    </row>
    <row r="585" spans="2:7" ht="15.75">
      <c r="B585" s="32"/>
      <c r="C585" s="501" t="s">
        <v>237</v>
      </c>
      <c r="D585" s="501"/>
      <c r="E585" s="501"/>
      <c r="F585" s="501"/>
      <c r="G585" s="501"/>
    </row>
    <row r="586" spans="2:7" ht="15.75">
      <c r="B586" s="32"/>
      <c r="C586" s="502" t="s">
        <v>277</v>
      </c>
      <c r="D586" s="502"/>
      <c r="E586" s="502"/>
      <c r="F586" s="502"/>
      <c r="G586" s="502"/>
    </row>
    <row r="587" spans="2:7" ht="15.75">
      <c r="B587" s="32"/>
      <c r="C587" s="501" t="s">
        <v>239</v>
      </c>
      <c r="D587" s="501"/>
      <c r="E587" s="501"/>
      <c r="F587" s="501"/>
      <c r="G587" s="501"/>
    </row>
    <row r="588" spans="2:7" ht="15.75">
      <c r="B588" s="501" t="s">
        <v>240</v>
      </c>
      <c r="C588" s="501"/>
      <c r="D588" s="501"/>
      <c r="E588" s="501"/>
      <c r="F588" s="501"/>
      <c r="G588" s="501"/>
    </row>
    <row r="589" spans="2:7" ht="15.75">
      <c r="B589" s="32" t="s">
        <v>241</v>
      </c>
      <c r="C589" s="503" t="s">
        <v>242</v>
      </c>
      <c r="D589" s="504"/>
      <c r="E589" s="37" t="s">
        <v>243</v>
      </c>
      <c r="F589" s="501">
        <v>1286</v>
      </c>
      <c r="G589" s="501"/>
    </row>
    <row r="590" spans="2:7" ht="15.75">
      <c r="B590" s="32" t="s">
        <v>244</v>
      </c>
      <c r="C590" s="503" t="s">
        <v>357</v>
      </c>
      <c r="D590" s="504"/>
      <c r="E590" s="32" t="s">
        <v>246</v>
      </c>
      <c r="F590" s="501">
        <v>29</v>
      </c>
      <c r="G590" s="501"/>
    </row>
    <row r="591" spans="2:7" ht="15.75">
      <c r="B591" s="32" t="s">
        <v>247</v>
      </c>
      <c r="C591" s="35" t="s">
        <v>358</v>
      </c>
      <c r="D591" s="36"/>
      <c r="E591" s="32" t="s">
        <v>249</v>
      </c>
      <c r="F591" s="33"/>
      <c r="G591" s="33" t="s">
        <v>359</v>
      </c>
    </row>
    <row r="592" spans="2:7" ht="15.75">
      <c r="B592" s="33" t="s">
        <v>251</v>
      </c>
      <c r="C592" s="33" t="s">
        <v>252</v>
      </c>
      <c r="D592" s="33" t="s">
        <v>253</v>
      </c>
      <c r="E592" s="33" t="s">
        <v>254</v>
      </c>
      <c r="F592" s="501" t="s">
        <v>255</v>
      </c>
      <c r="G592" s="501"/>
    </row>
    <row r="593" spans="2:7" ht="15.75">
      <c r="B593" s="33">
        <v>1</v>
      </c>
      <c r="C593" s="34" t="s">
        <v>256</v>
      </c>
      <c r="D593" s="33">
        <v>18.5</v>
      </c>
      <c r="E593" s="38" t="str">
        <f>IF(D593&gt;=18,"A1",IF(D593&gt;=16,"A2",IF(D593&gt;=14,"B1",IF(D593&gt;=12,"B2",IF(D593&gt;=10,"C1",IF(D593&gt;=8,"C2",IF(D593&gt;=6.5,"D","E")))))))</f>
        <v>A1</v>
      </c>
      <c r="F593" s="488" t="s">
        <v>276</v>
      </c>
      <c r="G593" s="489"/>
    </row>
    <row r="594" spans="2:7" ht="15.75">
      <c r="B594" s="33">
        <v>2</v>
      </c>
      <c r="C594" s="34" t="s">
        <v>258</v>
      </c>
      <c r="D594" s="33">
        <v>16.5</v>
      </c>
      <c r="E594" s="38" t="str">
        <f t="shared" ref="E594:E598" si="52">IF(D594&gt;=18,"A1",IF(D594&gt;=16,"A2",IF(D594&gt;=14,"B1",IF(D594&gt;=12,"B2",IF(D594&gt;=10,"C1",IF(D594&gt;=8,"C2",IF(D594&gt;=6.5,"D","E")))))))</f>
        <v>A2</v>
      </c>
      <c r="F594" s="490"/>
      <c r="G594" s="491"/>
    </row>
    <row r="595" spans="2:7" ht="15.75">
      <c r="B595" s="33">
        <v>3</v>
      </c>
      <c r="C595" s="34" t="s">
        <v>259</v>
      </c>
      <c r="D595" s="33">
        <v>18</v>
      </c>
      <c r="E595" s="38" t="str">
        <f t="shared" si="52"/>
        <v>A1</v>
      </c>
      <c r="F595" s="490"/>
      <c r="G595" s="491"/>
    </row>
    <row r="596" spans="2:7" ht="15.75">
      <c r="B596" s="33">
        <v>4</v>
      </c>
      <c r="C596" s="34" t="s">
        <v>260</v>
      </c>
      <c r="D596" s="33">
        <v>12.5</v>
      </c>
      <c r="E596" s="38" t="str">
        <f t="shared" si="52"/>
        <v>B2</v>
      </c>
      <c r="F596" s="490"/>
      <c r="G596" s="491"/>
    </row>
    <row r="597" spans="2:7" ht="15.75">
      <c r="B597" s="33">
        <v>5</v>
      </c>
      <c r="C597" s="34" t="s">
        <v>261</v>
      </c>
      <c r="D597" s="33">
        <v>18</v>
      </c>
      <c r="E597" s="38" t="str">
        <f t="shared" si="52"/>
        <v>A1</v>
      </c>
      <c r="F597" s="490"/>
      <c r="G597" s="491"/>
    </row>
    <row r="598" spans="2:7" ht="15.75">
      <c r="B598" s="33">
        <v>6</v>
      </c>
      <c r="C598" s="34" t="s">
        <v>262</v>
      </c>
      <c r="D598" s="33">
        <v>19.5</v>
      </c>
      <c r="E598" s="38" t="str">
        <f t="shared" si="52"/>
        <v>A1</v>
      </c>
      <c r="F598" s="490"/>
      <c r="G598" s="491"/>
    </row>
    <row r="599" spans="2:7" ht="15.75">
      <c r="B599" s="32"/>
      <c r="C599" s="32"/>
      <c r="D599" s="33"/>
      <c r="E599" s="32"/>
      <c r="F599" s="490"/>
      <c r="G599" s="491"/>
    </row>
    <row r="600" spans="2:7" ht="15.75">
      <c r="B600" s="32"/>
      <c r="C600" s="33" t="s">
        <v>230</v>
      </c>
      <c r="D600" s="33">
        <f>SUM(D593:D598)</f>
        <v>103</v>
      </c>
      <c r="E600" s="32"/>
      <c r="F600" s="490"/>
      <c r="G600" s="491"/>
    </row>
    <row r="601" spans="2:7" ht="15.75">
      <c r="B601" s="32"/>
      <c r="C601" s="39" t="s">
        <v>263</v>
      </c>
      <c r="D601" s="40">
        <f>D600*100/120</f>
        <v>85.833333333333329</v>
      </c>
      <c r="E601" s="41" t="str">
        <f t="shared" ref="E601" si="53">IF(D601&gt;=91,"A1",IF(D601&gt;=81,"A2",IF(D601&gt;=71,"B1",IF(D601&gt;=61,"B2",IF(D601&gt;=51,"C1",IF(D601&gt;=41,"C2",IF(D601&gt;=33,"D","E")))))))</f>
        <v>A2</v>
      </c>
      <c r="F601" s="492"/>
      <c r="G601" s="493"/>
    </row>
    <row r="602" spans="2:7" ht="15">
      <c r="B602" s="494" t="s">
        <v>264</v>
      </c>
      <c r="C602" s="494" t="s">
        <v>222</v>
      </c>
      <c r="D602" s="494"/>
      <c r="E602" s="495" t="s">
        <v>265</v>
      </c>
      <c r="F602" s="496"/>
      <c r="G602" s="497"/>
    </row>
    <row r="603" spans="2:7" ht="15">
      <c r="B603" s="494"/>
      <c r="C603" s="494"/>
      <c r="D603" s="494"/>
      <c r="E603" s="498"/>
      <c r="F603" s="499"/>
      <c r="G603" s="500"/>
    </row>
    <row r="605" spans="2:7" ht="15.75">
      <c r="B605" s="32"/>
      <c r="C605" s="501" t="s">
        <v>235</v>
      </c>
      <c r="D605" s="501"/>
      <c r="E605" s="501"/>
      <c r="F605" s="501"/>
      <c r="G605" s="501"/>
    </row>
    <row r="606" spans="2:7" ht="15.75">
      <c r="B606" s="32"/>
      <c r="C606" s="501" t="s">
        <v>236</v>
      </c>
      <c r="D606" s="501"/>
      <c r="E606" s="501"/>
      <c r="F606" s="501"/>
      <c r="G606" s="501"/>
    </row>
    <row r="607" spans="2:7" ht="15.75">
      <c r="B607" s="32"/>
      <c r="C607" s="501" t="s">
        <v>237</v>
      </c>
      <c r="D607" s="501"/>
      <c r="E607" s="501"/>
      <c r="F607" s="501"/>
      <c r="G607" s="501"/>
    </row>
    <row r="608" spans="2:7" ht="15.75">
      <c r="B608" s="32"/>
      <c r="C608" s="502" t="s">
        <v>277</v>
      </c>
      <c r="D608" s="502"/>
      <c r="E608" s="502"/>
      <c r="F608" s="502"/>
      <c r="G608" s="502"/>
    </row>
    <row r="609" spans="2:7" ht="15.75">
      <c r="B609" s="32"/>
      <c r="C609" s="501" t="s">
        <v>239</v>
      </c>
      <c r="D609" s="501"/>
      <c r="E609" s="501"/>
      <c r="F609" s="501"/>
      <c r="G609" s="501"/>
    </row>
    <row r="610" spans="2:7" ht="15.75">
      <c r="B610" s="501" t="s">
        <v>240</v>
      </c>
      <c r="C610" s="501"/>
      <c r="D610" s="501"/>
      <c r="E610" s="501"/>
      <c r="F610" s="501"/>
      <c r="G610" s="501"/>
    </row>
    <row r="611" spans="2:7" ht="15.75">
      <c r="B611" s="32" t="s">
        <v>241</v>
      </c>
      <c r="C611" s="503" t="s">
        <v>242</v>
      </c>
      <c r="D611" s="504"/>
      <c r="E611" s="37" t="s">
        <v>243</v>
      </c>
      <c r="F611" s="501">
        <v>1692</v>
      </c>
      <c r="G611" s="501"/>
    </row>
    <row r="612" spans="2:7" ht="15.75">
      <c r="B612" s="32" t="s">
        <v>244</v>
      </c>
      <c r="C612" s="503" t="s">
        <v>360</v>
      </c>
      <c r="D612" s="504"/>
      <c r="E612" s="32" t="s">
        <v>246</v>
      </c>
      <c r="F612" s="501">
        <v>30</v>
      </c>
      <c r="G612" s="501"/>
    </row>
    <row r="613" spans="2:7" ht="15.75">
      <c r="B613" s="32" t="s">
        <v>247</v>
      </c>
      <c r="C613" s="35" t="s">
        <v>361</v>
      </c>
      <c r="D613" s="36"/>
      <c r="E613" s="32" t="s">
        <v>249</v>
      </c>
      <c r="F613" s="33"/>
      <c r="G613" s="33" t="s">
        <v>362</v>
      </c>
    </row>
    <row r="614" spans="2:7" ht="15.75">
      <c r="B614" s="33" t="s">
        <v>251</v>
      </c>
      <c r="C614" s="33" t="s">
        <v>252</v>
      </c>
      <c r="D614" s="33" t="s">
        <v>253</v>
      </c>
      <c r="E614" s="33" t="s">
        <v>254</v>
      </c>
      <c r="F614" s="501" t="s">
        <v>255</v>
      </c>
      <c r="G614" s="501"/>
    </row>
    <row r="615" spans="2:7" ht="15.75">
      <c r="B615" s="33">
        <v>1</v>
      </c>
      <c r="C615" s="34" t="s">
        <v>256</v>
      </c>
      <c r="D615" s="33">
        <v>10.5</v>
      </c>
      <c r="E615" s="38" t="str">
        <f>IF(D615&gt;=18,"A1",IF(D615&gt;=16,"A2",IF(D615&gt;=14,"B1",IF(D615&gt;=12,"B2",IF(D615&gt;=10,"C1",IF(D615&gt;=8,"C2",IF(D615&gt;=6.5,"D","E")))))))</f>
        <v>C1</v>
      </c>
      <c r="F615" s="488" t="s">
        <v>290</v>
      </c>
      <c r="G615" s="489"/>
    </row>
    <row r="616" spans="2:7" ht="15.75">
      <c r="B616" s="33">
        <v>2</v>
      </c>
      <c r="C616" s="34" t="s">
        <v>258</v>
      </c>
      <c r="D616" s="33">
        <v>12.5</v>
      </c>
      <c r="E616" s="38" t="str">
        <f t="shared" ref="E616:E620" si="54">IF(D616&gt;=18,"A1",IF(D616&gt;=16,"A2",IF(D616&gt;=14,"B1",IF(D616&gt;=12,"B2",IF(D616&gt;=10,"C1",IF(D616&gt;=8,"C2",IF(D616&gt;=6.5,"D","E")))))))</f>
        <v>B2</v>
      </c>
      <c r="F616" s="490"/>
      <c r="G616" s="491"/>
    </row>
    <row r="617" spans="2:7" ht="15.75">
      <c r="B617" s="33">
        <v>3</v>
      </c>
      <c r="C617" s="34" t="s">
        <v>259</v>
      </c>
      <c r="D617" s="33">
        <v>10.5</v>
      </c>
      <c r="E617" s="38" t="str">
        <f t="shared" si="54"/>
        <v>C1</v>
      </c>
      <c r="F617" s="490"/>
      <c r="G617" s="491"/>
    </row>
    <row r="618" spans="2:7" ht="15.75">
      <c r="B618" s="33">
        <v>4</v>
      </c>
      <c r="C618" s="34" t="s">
        <v>260</v>
      </c>
      <c r="D618" s="33">
        <v>18</v>
      </c>
      <c r="E618" s="38" t="str">
        <f t="shared" si="54"/>
        <v>A1</v>
      </c>
      <c r="F618" s="490"/>
      <c r="G618" s="491"/>
    </row>
    <row r="619" spans="2:7" ht="15.75">
      <c r="B619" s="33">
        <v>5</v>
      </c>
      <c r="C619" s="34" t="s">
        <v>261</v>
      </c>
      <c r="D619" s="33">
        <v>11.5</v>
      </c>
      <c r="E619" s="38" t="str">
        <f t="shared" si="54"/>
        <v>C1</v>
      </c>
      <c r="F619" s="490"/>
      <c r="G619" s="491"/>
    </row>
    <row r="620" spans="2:7" ht="15.75">
      <c r="B620" s="33">
        <v>6</v>
      </c>
      <c r="C620" s="34" t="s">
        <v>262</v>
      </c>
      <c r="D620" s="33">
        <v>17</v>
      </c>
      <c r="E620" s="38" t="str">
        <f t="shared" si="54"/>
        <v>A2</v>
      </c>
      <c r="F620" s="490"/>
      <c r="G620" s="491"/>
    </row>
    <row r="621" spans="2:7" ht="15.75">
      <c r="B621" s="32"/>
      <c r="C621" s="32"/>
      <c r="D621" s="33"/>
      <c r="E621" s="32"/>
      <c r="F621" s="490"/>
      <c r="G621" s="491"/>
    </row>
    <row r="622" spans="2:7" ht="15.75">
      <c r="B622" s="32"/>
      <c r="C622" s="33" t="s">
        <v>230</v>
      </c>
      <c r="D622" s="33">
        <f>SUM(D615:D620)</f>
        <v>80</v>
      </c>
      <c r="E622" s="32"/>
      <c r="F622" s="490"/>
      <c r="G622" s="491"/>
    </row>
    <row r="623" spans="2:7" ht="15.75">
      <c r="B623" s="32"/>
      <c r="C623" s="39" t="s">
        <v>263</v>
      </c>
      <c r="D623" s="40">
        <f>D622*100/120</f>
        <v>66.666666666666671</v>
      </c>
      <c r="E623" s="41" t="str">
        <f t="shared" ref="E623" si="55">IF(D623&gt;=91,"A1",IF(D623&gt;=81,"A2",IF(D623&gt;=71,"B1",IF(D623&gt;=61,"B2",IF(D623&gt;=51,"C1",IF(D623&gt;=41,"C2",IF(D623&gt;=33,"D","E")))))))</f>
        <v>B2</v>
      </c>
      <c r="F623" s="492"/>
      <c r="G623" s="493"/>
    </row>
    <row r="624" spans="2:7" ht="15">
      <c r="B624" s="494" t="s">
        <v>264</v>
      </c>
      <c r="C624" s="494" t="s">
        <v>222</v>
      </c>
      <c r="D624" s="494"/>
      <c r="E624" s="495" t="s">
        <v>265</v>
      </c>
      <c r="F624" s="496"/>
      <c r="G624" s="497"/>
    </row>
    <row r="625" spans="2:7" ht="15">
      <c r="B625" s="494"/>
      <c r="C625" s="494"/>
      <c r="D625" s="494"/>
      <c r="E625" s="498"/>
      <c r="F625" s="499"/>
      <c r="G625" s="500"/>
    </row>
    <row r="627" spans="2:7" ht="15.75">
      <c r="B627" s="32"/>
      <c r="C627" s="501" t="s">
        <v>235</v>
      </c>
      <c r="D627" s="501"/>
      <c r="E627" s="501"/>
      <c r="F627" s="501"/>
      <c r="G627" s="501"/>
    </row>
    <row r="628" spans="2:7" ht="15.75">
      <c r="B628" s="32"/>
      <c r="C628" s="501" t="s">
        <v>236</v>
      </c>
      <c r="D628" s="501"/>
      <c r="E628" s="501"/>
      <c r="F628" s="501"/>
      <c r="G628" s="501"/>
    </row>
    <row r="629" spans="2:7" ht="15.75">
      <c r="B629" s="32"/>
      <c r="C629" s="501" t="s">
        <v>237</v>
      </c>
      <c r="D629" s="501"/>
      <c r="E629" s="501"/>
      <c r="F629" s="501"/>
      <c r="G629" s="501"/>
    </row>
    <row r="630" spans="2:7" ht="15.75">
      <c r="B630" s="32"/>
      <c r="C630" s="502" t="s">
        <v>295</v>
      </c>
      <c r="D630" s="502"/>
      <c r="E630" s="502"/>
      <c r="F630" s="502"/>
      <c r="G630" s="502"/>
    </row>
    <row r="631" spans="2:7" ht="15.75">
      <c r="B631" s="32"/>
      <c r="C631" s="501" t="s">
        <v>239</v>
      </c>
      <c r="D631" s="501"/>
      <c r="E631" s="501"/>
      <c r="F631" s="501"/>
      <c r="G631" s="501"/>
    </row>
    <row r="632" spans="2:7" ht="15.75">
      <c r="B632" s="501" t="s">
        <v>240</v>
      </c>
      <c r="C632" s="501"/>
      <c r="D632" s="501"/>
      <c r="E632" s="501"/>
      <c r="F632" s="501"/>
      <c r="G632" s="501"/>
    </row>
    <row r="633" spans="2:7" ht="15.75">
      <c r="B633" s="32" t="s">
        <v>241</v>
      </c>
      <c r="C633" s="503" t="s">
        <v>242</v>
      </c>
      <c r="D633" s="504"/>
      <c r="E633" s="37" t="s">
        <v>243</v>
      </c>
      <c r="F633" s="501">
        <v>1217</v>
      </c>
      <c r="G633" s="501"/>
    </row>
    <row r="634" spans="2:7" ht="15.75">
      <c r="B634" s="32" t="s">
        <v>244</v>
      </c>
      <c r="C634" s="503" t="s">
        <v>363</v>
      </c>
      <c r="D634" s="504"/>
      <c r="E634" s="32" t="s">
        <v>246</v>
      </c>
      <c r="F634" s="501">
        <v>31</v>
      </c>
      <c r="G634" s="501"/>
    </row>
    <row r="635" spans="2:7" ht="15.75">
      <c r="B635" s="32" t="s">
        <v>247</v>
      </c>
      <c r="C635" s="35" t="s">
        <v>364</v>
      </c>
      <c r="D635" s="36"/>
      <c r="E635" s="32" t="s">
        <v>249</v>
      </c>
      <c r="F635" s="33"/>
      <c r="G635" s="33" t="s">
        <v>280</v>
      </c>
    </row>
    <row r="636" spans="2:7" ht="15.75">
      <c r="B636" s="33" t="s">
        <v>251</v>
      </c>
      <c r="C636" s="33" t="s">
        <v>252</v>
      </c>
      <c r="D636" s="33" t="s">
        <v>253</v>
      </c>
      <c r="E636" s="33" t="s">
        <v>254</v>
      </c>
      <c r="F636" s="501" t="s">
        <v>255</v>
      </c>
      <c r="G636" s="501"/>
    </row>
    <row r="637" spans="2:7" ht="15.75">
      <c r="B637" s="33">
        <v>1</v>
      </c>
      <c r="C637" s="34" t="s">
        <v>256</v>
      </c>
      <c r="D637" s="45">
        <v>17.5</v>
      </c>
      <c r="E637" s="38" t="str">
        <f>IF(D637&gt;=18,"A1",IF(D637&gt;=16,"A2",IF(D637&gt;=14,"B1",IF(D637&gt;=12,"B2",IF(D637&gt;=10,"C1",IF(D637&gt;=8,"C2",IF(D637&gt;=6.5,"D","E")))))))</f>
        <v>A2</v>
      </c>
      <c r="F637" s="488" t="s">
        <v>281</v>
      </c>
      <c r="G637" s="489"/>
    </row>
    <row r="638" spans="2:7" ht="15.75">
      <c r="B638" s="33">
        <v>2</v>
      </c>
      <c r="C638" s="34" t="s">
        <v>258</v>
      </c>
      <c r="D638" s="45">
        <v>17.5</v>
      </c>
      <c r="E638" s="38" t="str">
        <f t="shared" ref="E638:E642" si="56">IF(D638&gt;=18,"A1",IF(D638&gt;=16,"A2",IF(D638&gt;=14,"B1",IF(D638&gt;=12,"B2",IF(D638&gt;=10,"C1",IF(D638&gt;=8,"C2",IF(D638&gt;=6.5,"D","E")))))))</f>
        <v>A2</v>
      </c>
      <c r="F638" s="490"/>
      <c r="G638" s="491"/>
    </row>
    <row r="639" spans="2:7" ht="15.75">
      <c r="B639" s="33">
        <v>3</v>
      </c>
      <c r="C639" s="34" t="s">
        <v>259</v>
      </c>
      <c r="D639" s="45">
        <v>18.5</v>
      </c>
      <c r="E639" s="38" t="str">
        <f t="shared" si="56"/>
        <v>A1</v>
      </c>
      <c r="F639" s="490"/>
      <c r="G639" s="491"/>
    </row>
    <row r="640" spans="2:7" ht="15.75">
      <c r="B640" s="33">
        <v>4</v>
      </c>
      <c r="C640" s="34" t="s">
        <v>260</v>
      </c>
      <c r="D640" s="45">
        <v>20</v>
      </c>
      <c r="E640" s="38" t="str">
        <f t="shared" si="56"/>
        <v>A1</v>
      </c>
      <c r="F640" s="490"/>
      <c r="G640" s="491"/>
    </row>
    <row r="641" spans="2:7" ht="15.75">
      <c r="B641" s="33">
        <v>5</v>
      </c>
      <c r="C641" s="34" t="s">
        <v>261</v>
      </c>
      <c r="D641" s="45">
        <v>19.5</v>
      </c>
      <c r="E641" s="38" t="str">
        <f t="shared" si="56"/>
        <v>A1</v>
      </c>
      <c r="F641" s="490"/>
      <c r="G641" s="491"/>
    </row>
    <row r="642" spans="2:7" ht="15.75">
      <c r="B642" s="33">
        <v>6</v>
      </c>
      <c r="C642" s="34" t="s">
        <v>262</v>
      </c>
      <c r="D642" s="45">
        <v>20</v>
      </c>
      <c r="E642" s="38" t="str">
        <f t="shared" si="56"/>
        <v>A1</v>
      </c>
      <c r="F642" s="490"/>
      <c r="G642" s="491"/>
    </row>
    <row r="643" spans="2:7" ht="15.75">
      <c r="B643" s="32"/>
      <c r="C643" s="32"/>
      <c r="D643" s="33"/>
      <c r="E643" s="32"/>
      <c r="F643" s="490"/>
      <c r="G643" s="491"/>
    </row>
    <row r="644" spans="2:7" ht="15.75">
      <c r="B644" s="32"/>
      <c r="C644" s="33" t="s">
        <v>230</v>
      </c>
      <c r="D644" s="33">
        <f>SUM(D637:D642)</f>
        <v>113</v>
      </c>
      <c r="E644" s="32"/>
      <c r="F644" s="490"/>
      <c r="G644" s="491"/>
    </row>
    <row r="645" spans="2:7" ht="15.75">
      <c r="B645" s="32"/>
      <c r="C645" s="39" t="s">
        <v>263</v>
      </c>
      <c r="D645" s="40">
        <f>D644*100/120</f>
        <v>94.166666666666671</v>
      </c>
      <c r="E645" s="41" t="str">
        <f t="shared" ref="E645" si="57">IF(D645&gt;=91,"A1",IF(D645&gt;=81,"A2",IF(D645&gt;=71,"B1",IF(D645&gt;=61,"B2",IF(D645&gt;=51,"C1",IF(D645&gt;=41,"C2",IF(D645&gt;=33,"D","E")))))))</f>
        <v>A1</v>
      </c>
      <c r="F645" s="492"/>
      <c r="G645" s="493"/>
    </row>
    <row r="646" spans="2:7" ht="15">
      <c r="B646" s="494" t="s">
        <v>264</v>
      </c>
      <c r="C646" s="494" t="s">
        <v>222</v>
      </c>
      <c r="D646" s="494"/>
      <c r="E646" s="495" t="s">
        <v>265</v>
      </c>
      <c r="F646" s="496"/>
      <c r="G646" s="497"/>
    </row>
    <row r="647" spans="2:7" ht="15">
      <c r="B647" s="494"/>
      <c r="C647" s="494"/>
      <c r="D647" s="494"/>
      <c r="E647" s="498"/>
      <c r="F647" s="499"/>
      <c r="G647" s="500"/>
    </row>
    <row r="649" spans="2:7" ht="15.75">
      <c r="B649" s="32"/>
      <c r="C649" s="501" t="s">
        <v>235</v>
      </c>
      <c r="D649" s="501"/>
      <c r="E649" s="501"/>
      <c r="F649" s="501"/>
      <c r="G649" s="501"/>
    </row>
    <row r="650" spans="2:7" ht="15.75">
      <c r="B650" s="32"/>
      <c r="C650" s="501" t="s">
        <v>236</v>
      </c>
      <c r="D650" s="501"/>
      <c r="E650" s="501"/>
      <c r="F650" s="501"/>
      <c r="G650" s="501"/>
    </row>
    <row r="651" spans="2:7" ht="15.75">
      <c r="B651" s="32"/>
      <c r="C651" s="501" t="s">
        <v>237</v>
      </c>
      <c r="D651" s="501"/>
      <c r="E651" s="501"/>
      <c r="F651" s="501"/>
      <c r="G651" s="501"/>
    </row>
    <row r="652" spans="2:7" ht="15.75">
      <c r="B652" s="32"/>
      <c r="C652" s="502" t="s">
        <v>365</v>
      </c>
      <c r="D652" s="502"/>
      <c r="E652" s="502"/>
      <c r="F652" s="502"/>
      <c r="G652" s="502"/>
    </row>
    <row r="653" spans="2:7" ht="15.75">
      <c r="B653" s="32"/>
      <c r="C653" s="501" t="s">
        <v>239</v>
      </c>
      <c r="D653" s="501"/>
      <c r="E653" s="501"/>
      <c r="F653" s="501"/>
      <c r="G653" s="501"/>
    </row>
    <row r="654" spans="2:7" ht="15.75">
      <c r="B654" s="501" t="s">
        <v>240</v>
      </c>
      <c r="C654" s="501"/>
      <c r="D654" s="501"/>
      <c r="E654" s="501"/>
      <c r="F654" s="501"/>
      <c r="G654" s="501"/>
    </row>
    <row r="655" spans="2:7" ht="15.75">
      <c r="B655" s="32" t="s">
        <v>241</v>
      </c>
      <c r="C655" s="503" t="s">
        <v>242</v>
      </c>
      <c r="D655" s="504"/>
      <c r="E655" s="37" t="s">
        <v>243</v>
      </c>
      <c r="F655" s="501">
        <v>1302</v>
      </c>
      <c r="G655" s="501"/>
    </row>
    <row r="656" spans="2:7" ht="15.75">
      <c r="B656" s="32" t="s">
        <v>244</v>
      </c>
      <c r="C656" s="503" t="s">
        <v>366</v>
      </c>
      <c r="D656" s="504"/>
      <c r="E656" s="32" t="s">
        <v>246</v>
      </c>
      <c r="F656" s="501">
        <v>32</v>
      </c>
      <c r="G656" s="501"/>
    </row>
    <row r="657" spans="2:7" ht="15.75">
      <c r="B657" s="32" t="s">
        <v>247</v>
      </c>
      <c r="C657" s="35" t="s">
        <v>367</v>
      </c>
      <c r="D657" s="36"/>
      <c r="E657" s="32" t="s">
        <v>249</v>
      </c>
      <c r="F657" s="33"/>
      <c r="G657" s="33" t="s">
        <v>368</v>
      </c>
    </row>
    <row r="658" spans="2:7" ht="15.75">
      <c r="B658" s="33" t="s">
        <v>251</v>
      </c>
      <c r="C658" s="33" t="s">
        <v>252</v>
      </c>
      <c r="D658" s="33" t="s">
        <v>253</v>
      </c>
      <c r="E658" s="33" t="s">
        <v>254</v>
      </c>
      <c r="F658" s="501" t="s">
        <v>255</v>
      </c>
      <c r="G658" s="501"/>
    </row>
    <row r="659" spans="2:7" ht="15.75">
      <c r="B659" s="33">
        <v>1</v>
      </c>
      <c r="C659" s="34" t="s">
        <v>256</v>
      </c>
      <c r="D659" s="45">
        <v>19.5</v>
      </c>
      <c r="E659" s="38" t="str">
        <f>IF(D659&gt;=18,"A1",IF(D659&gt;=16,"A2",IF(D659&gt;=14,"B1",IF(D659&gt;=12,"B2",IF(D659&gt;=10,"C1",IF(D659&gt;=8,"C2",IF(D659&gt;=6.5,"D","E")))))))</f>
        <v>A1</v>
      </c>
      <c r="F659" s="488" t="s">
        <v>285</v>
      </c>
      <c r="G659" s="489"/>
    </row>
    <row r="660" spans="2:7" ht="15.75">
      <c r="B660" s="33">
        <v>2</v>
      </c>
      <c r="C660" s="34" t="s">
        <v>258</v>
      </c>
      <c r="D660" s="45">
        <v>19</v>
      </c>
      <c r="E660" s="38" t="str">
        <f t="shared" ref="E660:E664" si="58">IF(D660&gt;=18,"A1",IF(D660&gt;=16,"A2",IF(D660&gt;=14,"B1",IF(D660&gt;=12,"B2",IF(D660&gt;=10,"C1",IF(D660&gt;=8,"C2",IF(D660&gt;=6.5,"D","E")))))))</f>
        <v>A1</v>
      </c>
      <c r="F660" s="490"/>
      <c r="G660" s="491"/>
    </row>
    <row r="661" spans="2:7" ht="15.75">
      <c r="B661" s="33">
        <v>3</v>
      </c>
      <c r="C661" s="34" t="s">
        <v>259</v>
      </c>
      <c r="D661" s="45">
        <v>20</v>
      </c>
      <c r="E661" s="38" t="str">
        <f t="shared" si="58"/>
        <v>A1</v>
      </c>
      <c r="F661" s="490"/>
      <c r="G661" s="491"/>
    </row>
    <row r="662" spans="2:7" ht="15.75">
      <c r="B662" s="33">
        <v>4</v>
      </c>
      <c r="C662" s="34" t="s">
        <v>260</v>
      </c>
      <c r="D662" s="45">
        <v>19.5</v>
      </c>
      <c r="E662" s="38" t="str">
        <f t="shared" si="58"/>
        <v>A1</v>
      </c>
      <c r="F662" s="490"/>
      <c r="G662" s="491"/>
    </row>
    <row r="663" spans="2:7" ht="15.75">
      <c r="B663" s="33">
        <v>5</v>
      </c>
      <c r="C663" s="34" t="s">
        <v>261</v>
      </c>
      <c r="D663" s="45">
        <v>19</v>
      </c>
      <c r="E663" s="38" t="str">
        <f t="shared" si="58"/>
        <v>A1</v>
      </c>
      <c r="F663" s="490"/>
      <c r="G663" s="491"/>
    </row>
    <row r="664" spans="2:7" ht="15.75">
      <c r="B664" s="33">
        <v>6</v>
      </c>
      <c r="C664" s="34" t="s">
        <v>262</v>
      </c>
      <c r="D664" s="45">
        <v>20</v>
      </c>
      <c r="E664" s="38" t="str">
        <f t="shared" si="58"/>
        <v>A1</v>
      </c>
      <c r="F664" s="490"/>
      <c r="G664" s="491"/>
    </row>
    <row r="665" spans="2:7" ht="15.75">
      <c r="B665" s="32"/>
      <c r="C665" s="32"/>
      <c r="D665" s="33"/>
      <c r="E665" s="32"/>
      <c r="F665" s="490"/>
      <c r="G665" s="491"/>
    </row>
    <row r="666" spans="2:7" ht="15.75">
      <c r="B666" s="32"/>
      <c r="C666" s="33" t="s">
        <v>230</v>
      </c>
      <c r="D666" s="33">
        <f>SUM(D659:D664)</f>
        <v>117</v>
      </c>
      <c r="E666" s="32"/>
      <c r="F666" s="490"/>
      <c r="G666" s="491"/>
    </row>
    <row r="667" spans="2:7" ht="15.75">
      <c r="B667" s="32"/>
      <c r="C667" s="39" t="s">
        <v>263</v>
      </c>
      <c r="D667" s="40">
        <f>D666*100/120</f>
        <v>97.5</v>
      </c>
      <c r="E667" s="41" t="str">
        <f t="shared" ref="E667" si="59">IF(D667&gt;=91,"A1",IF(D667&gt;=81,"A2",IF(D667&gt;=71,"B1",IF(D667&gt;=61,"B2",IF(D667&gt;=51,"C1",IF(D667&gt;=41,"C2",IF(D667&gt;=33,"D","E")))))))</f>
        <v>A1</v>
      </c>
      <c r="F667" s="492"/>
      <c r="G667" s="493"/>
    </row>
    <row r="668" spans="2:7" ht="15">
      <c r="B668" s="494" t="s">
        <v>264</v>
      </c>
      <c r="C668" s="494" t="s">
        <v>222</v>
      </c>
      <c r="D668" s="494"/>
      <c r="E668" s="495" t="s">
        <v>265</v>
      </c>
      <c r="F668" s="496"/>
      <c r="G668" s="497"/>
    </row>
    <row r="669" spans="2:7" ht="15">
      <c r="B669" s="494"/>
      <c r="C669" s="494"/>
      <c r="D669" s="494"/>
      <c r="E669" s="498"/>
      <c r="F669" s="499"/>
      <c r="G669" s="500"/>
    </row>
    <row r="671" spans="2:7" ht="15.75">
      <c r="B671" s="32"/>
      <c r="C671" s="501" t="s">
        <v>235</v>
      </c>
      <c r="D671" s="501"/>
      <c r="E671" s="501"/>
      <c r="F671" s="501"/>
      <c r="G671" s="501"/>
    </row>
    <row r="672" spans="2:7" ht="15.75">
      <c r="B672" s="32"/>
      <c r="C672" s="501" t="s">
        <v>236</v>
      </c>
      <c r="D672" s="501"/>
      <c r="E672" s="501"/>
      <c r="F672" s="501"/>
      <c r="G672" s="501"/>
    </row>
    <row r="673" spans="2:7" ht="15.75">
      <c r="B673" s="32"/>
      <c r="C673" s="501" t="s">
        <v>237</v>
      </c>
      <c r="D673" s="501"/>
      <c r="E673" s="501"/>
      <c r="F673" s="501"/>
      <c r="G673" s="501"/>
    </row>
    <row r="674" spans="2:7" ht="15.75">
      <c r="B674" s="32"/>
      <c r="C674" s="502" t="s">
        <v>295</v>
      </c>
      <c r="D674" s="502"/>
      <c r="E674" s="502"/>
      <c r="F674" s="502"/>
      <c r="G674" s="502"/>
    </row>
    <row r="675" spans="2:7" ht="15.75">
      <c r="B675" s="32"/>
      <c r="C675" s="501" t="s">
        <v>239</v>
      </c>
      <c r="D675" s="501"/>
      <c r="E675" s="501"/>
      <c r="F675" s="501"/>
      <c r="G675" s="501"/>
    </row>
    <row r="676" spans="2:7" ht="15.75">
      <c r="B676" s="501" t="s">
        <v>240</v>
      </c>
      <c r="C676" s="501"/>
      <c r="D676" s="501"/>
      <c r="E676" s="501"/>
      <c r="F676" s="501"/>
      <c r="G676" s="501"/>
    </row>
    <row r="677" spans="2:7" ht="15.75">
      <c r="B677" s="32" t="s">
        <v>241</v>
      </c>
      <c r="C677" s="503" t="s">
        <v>242</v>
      </c>
      <c r="D677" s="504"/>
      <c r="E677" s="37" t="s">
        <v>243</v>
      </c>
      <c r="F677" s="501">
        <v>1285</v>
      </c>
      <c r="G677" s="501"/>
    </row>
    <row r="678" spans="2:7" ht="15.75">
      <c r="B678" s="32" t="s">
        <v>244</v>
      </c>
      <c r="C678" s="503" t="s">
        <v>369</v>
      </c>
      <c r="D678" s="504"/>
      <c r="E678" s="32" t="s">
        <v>246</v>
      </c>
      <c r="F678" s="501">
        <v>33</v>
      </c>
      <c r="G678" s="501"/>
    </row>
    <row r="679" spans="2:7" ht="15.75">
      <c r="B679" s="32" t="s">
        <v>247</v>
      </c>
      <c r="C679" s="35" t="s">
        <v>370</v>
      </c>
      <c r="D679" s="36"/>
      <c r="E679" s="32" t="s">
        <v>249</v>
      </c>
      <c r="F679" s="33"/>
      <c r="G679" s="33" t="s">
        <v>371</v>
      </c>
    </row>
    <row r="680" spans="2:7" ht="15.75">
      <c r="B680" s="33" t="s">
        <v>251</v>
      </c>
      <c r="C680" s="33" t="s">
        <v>252</v>
      </c>
      <c r="D680" s="33" t="s">
        <v>253</v>
      </c>
      <c r="E680" s="33" t="s">
        <v>254</v>
      </c>
      <c r="F680" s="501" t="s">
        <v>255</v>
      </c>
      <c r="G680" s="501"/>
    </row>
    <row r="681" spans="2:7" ht="15.75">
      <c r="B681" s="33">
        <v>1</v>
      </c>
      <c r="C681" s="34" t="s">
        <v>256</v>
      </c>
      <c r="D681" s="45">
        <v>14</v>
      </c>
      <c r="E681" s="38" t="str">
        <f>IF(D681&gt;=18,"A1",IF(D681&gt;=16,"A2",IF(D681&gt;=14,"B1",IF(D681&gt;=12,"B2",IF(D681&gt;=10,"C1",IF(D681&gt;=8,"C2",IF(D681&gt;=6.5,"D","E")))))))</f>
        <v>B1</v>
      </c>
      <c r="F681" s="488" t="s">
        <v>290</v>
      </c>
      <c r="G681" s="489"/>
    </row>
    <row r="682" spans="2:7" ht="15.75">
      <c r="B682" s="33">
        <v>2</v>
      </c>
      <c r="C682" s="34" t="s">
        <v>258</v>
      </c>
      <c r="D682" s="45">
        <v>14</v>
      </c>
      <c r="E682" s="38" t="str">
        <f t="shared" ref="E682:E686" si="60">IF(D682&gt;=18,"A1",IF(D682&gt;=16,"A2",IF(D682&gt;=14,"B1",IF(D682&gt;=12,"B2",IF(D682&gt;=10,"C1",IF(D682&gt;=8,"C2",IF(D682&gt;=6.5,"D","E")))))))</f>
        <v>B1</v>
      </c>
      <c r="F682" s="490"/>
      <c r="G682" s="491"/>
    </row>
    <row r="683" spans="2:7" ht="15.75">
      <c r="B683" s="33">
        <v>3</v>
      </c>
      <c r="C683" s="34" t="s">
        <v>259</v>
      </c>
      <c r="D683" s="45">
        <v>13.5</v>
      </c>
      <c r="E683" s="38" t="str">
        <f t="shared" si="60"/>
        <v>B2</v>
      </c>
      <c r="F683" s="490"/>
      <c r="G683" s="491"/>
    </row>
    <row r="684" spans="2:7" ht="15.75">
      <c r="B684" s="33">
        <v>4</v>
      </c>
      <c r="C684" s="34" t="s">
        <v>260</v>
      </c>
      <c r="D684" s="45">
        <v>9.5</v>
      </c>
      <c r="E684" s="38" t="str">
        <f t="shared" si="60"/>
        <v>C2</v>
      </c>
      <c r="F684" s="490"/>
      <c r="G684" s="491"/>
    </row>
    <row r="685" spans="2:7" ht="15.75">
      <c r="B685" s="33">
        <v>5</v>
      </c>
      <c r="C685" s="34" t="s">
        <v>261</v>
      </c>
      <c r="D685" s="45">
        <v>10</v>
      </c>
      <c r="E685" s="38" t="str">
        <f t="shared" si="60"/>
        <v>C1</v>
      </c>
      <c r="F685" s="490"/>
      <c r="G685" s="491"/>
    </row>
    <row r="686" spans="2:7" ht="15.75">
      <c r="B686" s="33">
        <v>6</v>
      </c>
      <c r="C686" s="34" t="s">
        <v>262</v>
      </c>
      <c r="D686" s="45">
        <v>18.5</v>
      </c>
      <c r="E686" s="38" t="str">
        <f t="shared" si="60"/>
        <v>A1</v>
      </c>
      <c r="F686" s="490"/>
      <c r="G686" s="491"/>
    </row>
    <row r="687" spans="2:7" ht="15.75">
      <c r="B687" s="32"/>
      <c r="C687" s="32"/>
      <c r="D687" s="33"/>
      <c r="E687" s="32"/>
      <c r="F687" s="490"/>
      <c r="G687" s="491"/>
    </row>
    <row r="688" spans="2:7" ht="15.75">
      <c r="B688" s="32"/>
      <c r="C688" s="33" t="s">
        <v>230</v>
      </c>
      <c r="D688" s="33">
        <f>SUM(D681:D686)</f>
        <v>79.5</v>
      </c>
      <c r="E688" s="32"/>
      <c r="F688" s="490"/>
      <c r="G688" s="491"/>
    </row>
    <row r="689" spans="2:7" ht="15.75">
      <c r="B689" s="32"/>
      <c r="C689" s="39" t="s">
        <v>263</v>
      </c>
      <c r="D689" s="40">
        <f>D688*100/120</f>
        <v>66.25</v>
      </c>
      <c r="E689" s="41" t="str">
        <f t="shared" ref="E689" si="61">IF(D689&gt;=91,"A1",IF(D689&gt;=81,"A2",IF(D689&gt;=71,"B1",IF(D689&gt;=61,"B2",IF(D689&gt;=51,"C1",IF(D689&gt;=41,"C2",IF(D689&gt;=33,"D","E")))))))</f>
        <v>B2</v>
      </c>
      <c r="F689" s="492"/>
      <c r="G689" s="493"/>
    </row>
    <row r="690" spans="2:7" ht="15">
      <c r="B690" s="494" t="s">
        <v>264</v>
      </c>
      <c r="C690" s="494" t="s">
        <v>222</v>
      </c>
      <c r="D690" s="494"/>
      <c r="E690" s="495" t="s">
        <v>265</v>
      </c>
      <c r="F690" s="496"/>
      <c r="G690" s="497"/>
    </row>
    <row r="691" spans="2:7" ht="15">
      <c r="B691" s="494"/>
      <c r="C691" s="494"/>
      <c r="D691" s="494"/>
      <c r="E691" s="498"/>
      <c r="F691" s="499"/>
      <c r="G691" s="500"/>
    </row>
    <row r="693" spans="2:7" ht="15.75">
      <c r="B693" s="32"/>
      <c r="C693" s="501" t="s">
        <v>235</v>
      </c>
      <c r="D693" s="501"/>
      <c r="E693" s="501"/>
      <c r="F693" s="501"/>
      <c r="G693" s="501"/>
    </row>
    <row r="694" spans="2:7" ht="15.75">
      <c r="B694" s="32"/>
      <c r="C694" s="501" t="s">
        <v>236</v>
      </c>
      <c r="D694" s="501"/>
      <c r="E694" s="501"/>
      <c r="F694" s="501"/>
      <c r="G694" s="501"/>
    </row>
    <row r="695" spans="2:7" ht="15.75">
      <c r="B695" s="32"/>
      <c r="C695" s="501" t="s">
        <v>237</v>
      </c>
      <c r="D695" s="501"/>
      <c r="E695" s="501"/>
      <c r="F695" s="501"/>
      <c r="G695" s="501"/>
    </row>
    <row r="696" spans="2:7" ht="15.75">
      <c r="B696" s="32"/>
      <c r="C696" s="502" t="s">
        <v>372</v>
      </c>
      <c r="D696" s="502"/>
      <c r="E696" s="502"/>
      <c r="F696" s="502"/>
      <c r="G696" s="502"/>
    </row>
    <row r="697" spans="2:7" ht="15.75">
      <c r="B697" s="32"/>
      <c r="C697" s="501" t="s">
        <v>239</v>
      </c>
      <c r="D697" s="501"/>
      <c r="E697" s="501"/>
      <c r="F697" s="501"/>
      <c r="G697" s="501"/>
    </row>
    <row r="698" spans="2:7" ht="15.75">
      <c r="B698" s="501" t="s">
        <v>240</v>
      </c>
      <c r="C698" s="501"/>
      <c r="D698" s="501"/>
      <c r="E698" s="501"/>
      <c r="F698" s="501"/>
      <c r="G698" s="501"/>
    </row>
    <row r="699" spans="2:7" ht="15.75">
      <c r="B699" s="32" t="s">
        <v>241</v>
      </c>
      <c r="C699" s="503" t="s">
        <v>242</v>
      </c>
      <c r="D699" s="504"/>
      <c r="E699" s="37" t="s">
        <v>243</v>
      </c>
      <c r="F699" s="501">
        <v>1557</v>
      </c>
      <c r="G699" s="501"/>
    </row>
    <row r="700" spans="2:7" ht="15.75">
      <c r="B700" s="32" t="s">
        <v>244</v>
      </c>
      <c r="C700" s="503" t="s">
        <v>373</v>
      </c>
      <c r="D700" s="504"/>
      <c r="E700" s="32" t="s">
        <v>246</v>
      </c>
      <c r="F700" s="501">
        <v>34</v>
      </c>
      <c r="G700" s="501"/>
    </row>
    <row r="701" spans="2:7" ht="15.75">
      <c r="B701" s="32" t="s">
        <v>247</v>
      </c>
      <c r="C701" s="35" t="s">
        <v>374</v>
      </c>
      <c r="D701" s="36"/>
      <c r="E701" s="32" t="s">
        <v>249</v>
      </c>
      <c r="F701" s="33"/>
      <c r="G701" s="33" t="s">
        <v>375</v>
      </c>
    </row>
    <row r="702" spans="2:7" ht="15.75">
      <c r="B702" s="33" t="s">
        <v>251</v>
      </c>
      <c r="C702" s="33" t="s">
        <v>252</v>
      </c>
      <c r="D702" s="33" t="s">
        <v>253</v>
      </c>
      <c r="E702" s="33" t="s">
        <v>254</v>
      </c>
      <c r="F702" s="501" t="s">
        <v>255</v>
      </c>
      <c r="G702" s="501"/>
    </row>
    <row r="703" spans="2:7" ht="15.75">
      <c r="B703" s="33">
        <v>1</v>
      </c>
      <c r="C703" s="34" t="s">
        <v>256</v>
      </c>
      <c r="D703" s="45">
        <v>8.5</v>
      </c>
      <c r="E703" s="38" t="str">
        <f>IF(D703&gt;=18,"A1",IF(D703&gt;=16,"A2",IF(D703&gt;=14,"B1",IF(D703&gt;=12,"B2",IF(D703&gt;=10,"C1",IF(D703&gt;=8,"C2",IF(D703&gt;=6.5,"D","E")))))))</f>
        <v>C2</v>
      </c>
      <c r="F703" s="488" t="s">
        <v>290</v>
      </c>
      <c r="G703" s="489"/>
    </row>
    <row r="704" spans="2:7" ht="15.75">
      <c r="B704" s="33">
        <v>2</v>
      </c>
      <c r="C704" s="34" t="s">
        <v>258</v>
      </c>
      <c r="D704" s="45">
        <v>13.5</v>
      </c>
      <c r="E704" s="38" t="str">
        <f t="shared" ref="E704:E708" si="62">IF(D704&gt;=18,"A1",IF(D704&gt;=16,"A2",IF(D704&gt;=14,"B1",IF(D704&gt;=12,"B2",IF(D704&gt;=10,"C1",IF(D704&gt;=8,"C2",IF(D704&gt;=6.5,"D","E")))))))</f>
        <v>B2</v>
      </c>
      <c r="F704" s="490"/>
      <c r="G704" s="491"/>
    </row>
    <row r="705" spans="2:7" ht="15.75">
      <c r="B705" s="33">
        <v>3</v>
      </c>
      <c r="C705" s="34" t="s">
        <v>259</v>
      </c>
      <c r="D705" s="45">
        <v>15</v>
      </c>
      <c r="E705" s="38" t="str">
        <f t="shared" si="62"/>
        <v>B1</v>
      </c>
      <c r="F705" s="490"/>
      <c r="G705" s="491"/>
    </row>
    <row r="706" spans="2:7" ht="15.75">
      <c r="B706" s="33">
        <v>4</v>
      </c>
      <c r="C706" s="34" t="s">
        <v>260</v>
      </c>
      <c r="D706" s="45">
        <v>14.5</v>
      </c>
      <c r="E706" s="38" t="str">
        <f t="shared" si="62"/>
        <v>B1</v>
      </c>
      <c r="F706" s="490"/>
      <c r="G706" s="491"/>
    </row>
    <row r="707" spans="2:7" ht="15.75">
      <c r="B707" s="33">
        <v>5</v>
      </c>
      <c r="C707" s="34" t="s">
        <v>261</v>
      </c>
      <c r="D707" s="45">
        <v>11.5</v>
      </c>
      <c r="E707" s="38" t="str">
        <f t="shared" si="62"/>
        <v>C1</v>
      </c>
      <c r="F707" s="490"/>
      <c r="G707" s="491"/>
    </row>
    <row r="708" spans="2:7" ht="15.75">
      <c r="B708" s="33">
        <v>6</v>
      </c>
      <c r="C708" s="34" t="s">
        <v>262</v>
      </c>
      <c r="D708" s="45">
        <v>19</v>
      </c>
      <c r="E708" s="38" t="str">
        <f t="shared" si="62"/>
        <v>A1</v>
      </c>
      <c r="F708" s="490"/>
      <c r="G708" s="491"/>
    </row>
    <row r="709" spans="2:7" ht="15.75">
      <c r="B709" s="32"/>
      <c r="C709" s="32"/>
      <c r="D709" s="33"/>
      <c r="E709" s="32"/>
      <c r="F709" s="490"/>
      <c r="G709" s="491"/>
    </row>
    <row r="710" spans="2:7" ht="15.75">
      <c r="B710" s="32"/>
      <c r="C710" s="33" t="s">
        <v>230</v>
      </c>
      <c r="D710" s="33">
        <f>SUM(D703:D708)</f>
        <v>82</v>
      </c>
      <c r="E710" s="32"/>
      <c r="F710" s="490"/>
      <c r="G710" s="491"/>
    </row>
    <row r="711" spans="2:7" ht="15.75">
      <c r="B711" s="32"/>
      <c r="C711" s="39" t="s">
        <v>263</v>
      </c>
      <c r="D711" s="40">
        <f>D710*100/120</f>
        <v>68.333333333333329</v>
      </c>
      <c r="E711" s="41" t="str">
        <f t="shared" ref="E711" si="63">IF(D711&gt;=91,"A1",IF(D711&gt;=81,"A2",IF(D711&gt;=71,"B1",IF(D711&gt;=61,"B2",IF(D711&gt;=51,"C1",IF(D711&gt;=41,"C2",IF(D711&gt;=33,"D","E")))))))</f>
        <v>B2</v>
      </c>
      <c r="F711" s="492"/>
      <c r="G711" s="493"/>
    </row>
    <row r="712" spans="2:7" ht="15">
      <c r="B712" s="494" t="s">
        <v>264</v>
      </c>
      <c r="C712" s="494" t="s">
        <v>222</v>
      </c>
      <c r="D712" s="494"/>
      <c r="E712" s="495" t="s">
        <v>265</v>
      </c>
      <c r="F712" s="496"/>
      <c r="G712" s="497"/>
    </row>
    <row r="713" spans="2:7" ht="15">
      <c r="B713" s="494"/>
      <c r="C713" s="494"/>
      <c r="D713" s="494"/>
      <c r="E713" s="498"/>
      <c r="F713" s="499"/>
      <c r="G713" s="500"/>
    </row>
    <row r="715" spans="2:7" ht="15.75">
      <c r="B715" s="32"/>
      <c r="C715" s="501" t="s">
        <v>235</v>
      </c>
      <c r="D715" s="501"/>
      <c r="E715" s="501"/>
      <c r="F715" s="501"/>
      <c r="G715" s="501"/>
    </row>
    <row r="716" spans="2:7" ht="15.75">
      <c r="B716" s="32"/>
      <c r="C716" s="501" t="s">
        <v>236</v>
      </c>
      <c r="D716" s="501"/>
      <c r="E716" s="501"/>
      <c r="F716" s="501"/>
      <c r="G716" s="501"/>
    </row>
    <row r="717" spans="2:7" ht="15.75">
      <c r="B717" s="32"/>
      <c r="C717" s="501" t="s">
        <v>237</v>
      </c>
      <c r="D717" s="501"/>
      <c r="E717" s="501"/>
      <c r="F717" s="501"/>
      <c r="G717" s="501"/>
    </row>
    <row r="718" spans="2:7" ht="15.75">
      <c r="B718" s="32"/>
      <c r="C718" s="502" t="s">
        <v>326</v>
      </c>
      <c r="D718" s="502"/>
      <c r="E718" s="502"/>
      <c r="F718" s="502"/>
      <c r="G718" s="502"/>
    </row>
    <row r="719" spans="2:7" ht="15.75">
      <c r="B719" s="32"/>
      <c r="C719" s="501" t="s">
        <v>239</v>
      </c>
      <c r="D719" s="501"/>
      <c r="E719" s="501"/>
      <c r="F719" s="501"/>
      <c r="G719" s="501"/>
    </row>
    <row r="720" spans="2:7" ht="15.75">
      <c r="B720" s="501" t="s">
        <v>240</v>
      </c>
      <c r="C720" s="501"/>
      <c r="D720" s="501"/>
      <c r="E720" s="501"/>
      <c r="F720" s="501"/>
      <c r="G720" s="501"/>
    </row>
    <row r="721" spans="2:7" ht="15.75">
      <c r="B721" s="32" t="s">
        <v>241</v>
      </c>
      <c r="C721" s="503" t="s">
        <v>242</v>
      </c>
      <c r="D721" s="504"/>
      <c r="E721" s="37" t="s">
        <v>243</v>
      </c>
      <c r="F721" s="501">
        <v>1277</v>
      </c>
      <c r="G721" s="501"/>
    </row>
    <row r="722" spans="2:7" ht="15.75">
      <c r="B722" s="32" t="s">
        <v>244</v>
      </c>
      <c r="C722" s="503" t="s">
        <v>376</v>
      </c>
      <c r="D722" s="504"/>
      <c r="E722" s="32" t="s">
        <v>246</v>
      </c>
      <c r="F722" s="501">
        <v>35</v>
      </c>
      <c r="G722" s="501"/>
    </row>
    <row r="723" spans="2:7" ht="15.75">
      <c r="B723" s="32" t="s">
        <v>247</v>
      </c>
      <c r="C723" s="35" t="s">
        <v>377</v>
      </c>
      <c r="D723" s="36"/>
      <c r="E723" s="32" t="s">
        <v>249</v>
      </c>
      <c r="F723" s="33"/>
      <c r="G723" s="33" t="s">
        <v>378</v>
      </c>
    </row>
    <row r="724" spans="2:7" ht="15.75">
      <c r="B724" s="33" t="s">
        <v>251</v>
      </c>
      <c r="C724" s="33" t="s">
        <v>252</v>
      </c>
      <c r="D724" s="33" t="s">
        <v>253</v>
      </c>
      <c r="E724" s="33" t="s">
        <v>254</v>
      </c>
      <c r="F724" s="501" t="s">
        <v>255</v>
      </c>
      <c r="G724" s="501"/>
    </row>
    <row r="725" spans="2:7" ht="15.75">
      <c r="B725" s="33">
        <v>1</v>
      </c>
      <c r="C725" s="34" t="s">
        <v>256</v>
      </c>
      <c r="D725" s="45">
        <v>19.5</v>
      </c>
      <c r="E725" s="38" t="str">
        <f>IF(D725&gt;=18,"A1",IF(D725&gt;=16,"A2",IF(D725&gt;=14,"B1",IF(D725&gt;=12,"B2",IF(D725&gt;=10,"C1",IF(D725&gt;=8,"C2",IF(D725&gt;=6.5,"D","E")))))))</f>
        <v>A1</v>
      </c>
      <c r="F725" s="488" t="s">
        <v>281</v>
      </c>
      <c r="G725" s="489"/>
    </row>
    <row r="726" spans="2:7" ht="15.75">
      <c r="B726" s="33">
        <v>2</v>
      </c>
      <c r="C726" s="34" t="s">
        <v>258</v>
      </c>
      <c r="D726" s="45">
        <v>17.5</v>
      </c>
      <c r="E726" s="38" t="str">
        <f t="shared" ref="E726:E730" si="64">IF(D726&gt;=18,"A1",IF(D726&gt;=16,"A2",IF(D726&gt;=14,"B1",IF(D726&gt;=12,"B2",IF(D726&gt;=10,"C1",IF(D726&gt;=8,"C2",IF(D726&gt;=6.5,"D","E")))))))</f>
        <v>A2</v>
      </c>
      <c r="F726" s="490"/>
      <c r="G726" s="491"/>
    </row>
    <row r="727" spans="2:7" ht="15.75">
      <c r="B727" s="33">
        <v>3</v>
      </c>
      <c r="C727" s="34" t="s">
        <v>259</v>
      </c>
      <c r="D727" s="45">
        <v>18</v>
      </c>
      <c r="E727" s="38" t="str">
        <f t="shared" si="64"/>
        <v>A1</v>
      </c>
      <c r="F727" s="490"/>
      <c r="G727" s="491"/>
    </row>
    <row r="728" spans="2:7" ht="15.75">
      <c r="B728" s="33">
        <v>4</v>
      </c>
      <c r="C728" s="34" t="s">
        <v>260</v>
      </c>
      <c r="D728" s="45">
        <v>19.5</v>
      </c>
      <c r="E728" s="38" t="str">
        <f t="shared" si="64"/>
        <v>A1</v>
      </c>
      <c r="F728" s="490"/>
      <c r="G728" s="491"/>
    </row>
    <row r="729" spans="2:7" ht="15.75">
      <c r="B729" s="33">
        <v>5</v>
      </c>
      <c r="C729" s="34" t="s">
        <v>261</v>
      </c>
      <c r="D729" s="45">
        <v>19</v>
      </c>
      <c r="E729" s="38" t="str">
        <f t="shared" si="64"/>
        <v>A1</v>
      </c>
      <c r="F729" s="490"/>
      <c r="G729" s="491"/>
    </row>
    <row r="730" spans="2:7" ht="15.75">
      <c r="B730" s="33">
        <v>6</v>
      </c>
      <c r="C730" s="34" t="s">
        <v>262</v>
      </c>
      <c r="D730" s="45">
        <v>20</v>
      </c>
      <c r="E730" s="38" t="str">
        <f t="shared" si="64"/>
        <v>A1</v>
      </c>
      <c r="F730" s="490"/>
      <c r="G730" s="491"/>
    </row>
    <row r="731" spans="2:7" ht="15.75">
      <c r="B731" s="32"/>
      <c r="C731" s="32"/>
      <c r="D731" s="33"/>
      <c r="E731" s="32"/>
      <c r="F731" s="490"/>
      <c r="G731" s="491"/>
    </row>
    <row r="732" spans="2:7" ht="15.75">
      <c r="B732" s="32"/>
      <c r="C732" s="33" t="s">
        <v>230</v>
      </c>
      <c r="D732" s="33">
        <f>SUM(D725:D730)</f>
        <v>113.5</v>
      </c>
      <c r="E732" s="32"/>
      <c r="F732" s="490"/>
      <c r="G732" s="491"/>
    </row>
    <row r="733" spans="2:7" ht="15.75">
      <c r="B733" s="32"/>
      <c r="C733" s="39" t="s">
        <v>263</v>
      </c>
      <c r="D733" s="40">
        <f>D732*100/120</f>
        <v>94.583333333333329</v>
      </c>
      <c r="E733" s="41" t="str">
        <f t="shared" ref="E733" si="65">IF(D733&gt;=91,"A1",IF(D733&gt;=81,"A2",IF(D733&gt;=71,"B1",IF(D733&gt;=61,"B2",IF(D733&gt;=51,"C1",IF(D733&gt;=41,"C2",IF(D733&gt;=33,"D","E")))))))</f>
        <v>A1</v>
      </c>
      <c r="F733" s="492"/>
      <c r="G733" s="493"/>
    </row>
    <row r="734" spans="2:7" ht="15">
      <c r="B734" s="494" t="s">
        <v>264</v>
      </c>
      <c r="C734" s="494" t="s">
        <v>222</v>
      </c>
      <c r="D734" s="494"/>
      <c r="E734" s="495" t="s">
        <v>265</v>
      </c>
      <c r="F734" s="496"/>
      <c r="G734" s="497"/>
    </row>
    <row r="735" spans="2:7" ht="15">
      <c r="B735" s="494"/>
      <c r="C735" s="494"/>
      <c r="D735" s="494"/>
      <c r="E735" s="498"/>
      <c r="F735" s="499"/>
      <c r="G735" s="500"/>
    </row>
    <row r="737" spans="2:7" ht="15.75">
      <c r="B737" s="32"/>
      <c r="C737" s="501" t="s">
        <v>235</v>
      </c>
      <c r="D737" s="501"/>
      <c r="E737" s="501"/>
      <c r="F737" s="501"/>
      <c r="G737" s="501"/>
    </row>
    <row r="738" spans="2:7" ht="15.75">
      <c r="B738" s="32"/>
      <c r="C738" s="501" t="s">
        <v>236</v>
      </c>
      <c r="D738" s="501"/>
      <c r="E738" s="501"/>
      <c r="F738" s="501"/>
      <c r="G738" s="501"/>
    </row>
    <row r="739" spans="2:7" ht="15.75">
      <c r="B739" s="32"/>
      <c r="C739" s="501" t="s">
        <v>237</v>
      </c>
      <c r="D739" s="501"/>
      <c r="E739" s="501"/>
      <c r="F739" s="501"/>
      <c r="G739" s="501"/>
    </row>
    <row r="740" spans="2:7" ht="15.75">
      <c r="B740" s="32"/>
      <c r="C740" s="502" t="s">
        <v>277</v>
      </c>
      <c r="D740" s="502"/>
      <c r="E740" s="502"/>
      <c r="F740" s="502"/>
      <c r="G740" s="502"/>
    </row>
    <row r="741" spans="2:7" ht="15.75">
      <c r="B741" s="32"/>
      <c r="C741" s="501" t="s">
        <v>239</v>
      </c>
      <c r="D741" s="501"/>
      <c r="E741" s="501"/>
      <c r="F741" s="501"/>
      <c r="G741" s="501"/>
    </row>
    <row r="742" spans="2:7" ht="15.75">
      <c r="B742" s="501" t="s">
        <v>240</v>
      </c>
      <c r="C742" s="501"/>
      <c r="D742" s="501"/>
      <c r="E742" s="501"/>
      <c r="F742" s="501"/>
      <c r="G742" s="501"/>
    </row>
    <row r="743" spans="2:7" ht="15.75">
      <c r="B743" s="32" t="s">
        <v>241</v>
      </c>
      <c r="C743" s="503" t="s">
        <v>242</v>
      </c>
      <c r="D743" s="504"/>
      <c r="E743" s="37" t="s">
        <v>243</v>
      </c>
      <c r="F743" s="505">
        <v>1306</v>
      </c>
      <c r="G743" s="506"/>
    </row>
    <row r="744" spans="2:7" ht="15.75">
      <c r="B744" s="32" t="s">
        <v>244</v>
      </c>
      <c r="C744" s="503" t="s">
        <v>379</v>
      </c>
      <c r="D744" s="504"/>
      <c r="E744" s="32" t="s">
        <v>246</v>
      </c>
      <c r="F744" s="501">
        <v>36</v>
      </c>
      <c r="G744" s="501"/>
    </row>
    <row r="745" spans="2:7" ht="15.75">
      <c r="B745" s="32" t="s">
        <v>247</v>
      </c>
      <c r="C745" s="35" t="s">
        <v>380</v>
      </c>
      <c r="D745" s="36"/>
      <c r="E745" s="32" t="s">
        <v>249</v>
      </c>
      <c r="F745" s="33"/>
      <c r="G745" s="33" t="s">
        <v>381</v>
      </c>
    </row>
    <row r="746" spans="2:7" ht="15.75">
      <c r="B746" s="33" t="s">
        <v>251</v>
      </c>
      <c r="C746" s="33" t="s">
        <v>252</v>
      </c>
      <c r="D746" s="33" t="s">
        <v>253</v>
      </c>
      <c r="E746" s="33" t="s">
        <v>254</v>
      </c>
      <c r="F746" s="501" t="s">
        <v>255</v>
      </c>
      <c r="G746" s="501"/>
    </row>
    <row r="747" spans="2:7" ht="15.75">
      <c r="B747" s="33">
        <v>1</v>
      </c>
      <c r="C747" s="34" t="s">
        <v>256</v>
      </c>
      <c r="D747" s="45">
        <v>19</v>
      </c>
      <c r="E747" s="38" t="str">
        <f>IF(D747&gt;=18,"A1",IF(D747&gt;=16,"A2",IF(D747&gt;=14,"B1",IF(D747&gt;=12,"B2",IF(D747&gt;=10,"C1",IF(D747&gt;=8,"C2",IF(D747&gt;=6.5,"D","E")))))))</f>
        <v>A1</v>
      </c>
      <c r="F747" s="488" t="s">
        <v>285</v>
      </c>
      <c r="G747" s="489"/>
    </row>
    <row r="748" spans="2:7" ht="15.75">
      <c r="B748" s="33">
        <v>2</v>
      </c>
      <c r="C748" s="34" t="s">
        <v>258</v>
      </c>
      <c r="D748" s="45">
        <v>17.5</v>
      </c>
      <c r="E748" s="38" t="str">
        <f t="shared" ref="E748:E752" si="66">IF(D748&gt;=18,"A1",IF(D748&gt;=16,"A2",IF(D748&gt;=14,"B1",IF(D748&gt;=12,"B2",IF(D748&gt;=10,"C1",IF(D748&gt;=8,"C2",IF(D748&gt;=6.5,"D","E")))))))</f>
        <v>A2</v>
      </c>
      <c r="F748" s="490"/>
      <c r="G748" s="491"/>
    </row>
    <row r="749" spans="2:7" ht="15.75">
      <c r="B749" s="33">
        <v>3</v>
      </c>
      <c r="C749" s="34" t="s">
        <v>259</v>
      </c>
      <c r="D749" s="45">
        <v>20</v>
      </c>
      <c r="E749" s="38" t="str">
        <f t="shared" si="66"/>
        <v>A1</v>
      </c>
      <c r="F749" s="490"/>
      <c r="G749" s="491"/>
    </row>
    <row r="750" spans="2:7" ht="15.75">
      <c r="B750" s="33">
        <v>4</v>
      </c>
      <c r="C750" s="34" t="s">
        <v>260</v>
      </c>
      <c r="D750" s="45">
        <v>19</v>
      </c>
      <c r="E750" s="38" t="str">
        <f t="shared" si="66"/>
        <v>A1</v>
      </c>
      <c r="F750" s="490"/>
      <c r="G750" s="491"/>
    </row>
    <row r="751" spans="2:7" ht="15.75">
      <c r="B751" s="33">
        <v>5</v>
      </c>
      <c r="C751" s="34" t="s">
        <v>261</v>
      </c>
      <c r="D751" s="45">
        <v>19.5</v>
      </c>
      <c r="E751" s="38" t="str">
        <f t="shared" si="66"/>
        <v>A1</v>
      </c>
      <c r="F751" s="490"/>
      <c r="G751" s="491"/>
    </row>
    <row r="752" spans="2:7" ht="15.75">
      <c r="B752" s="33">
        <v>6</v>
      </c>
      <c r="C752" s="34" t="s">
        <v>262</v>
      </c>
      <c r="D752" s="45">
        <v>20</v>
      </c>
      <c r="E752" s="38" t="str">
        <f t="shared" si="66"/>
        <v>A1</v>
      </c>
      <c r="F752" s="490"/>
      <c r="G752" s="491"/>
    </row>
    <row r="753" spans="2:7" ht="15.75">
      <c r="B753" s="32"/>
      <c r="C753" s="32"/>
      <c r="D753" s="33"/>
      <c r="E753" s="32"/>
      <c r="F753" s="490"/>
      <c r="G753" s="491"/>
    </row>
    <row r="754" spans="2:7" ht="15.75">
      <c r="B754" s="32"/>
      <c r="C754" s="33" t="s">
        <v>230</v>
      </c>
      <c r="D754" s="33">
        <f>SUM(D747:D752)</f>
        <v>115</v>
      </c>
      <c r="E754" s="32"/>
      <c r="F754" s="490"/>
      <c r="G754" s="491"/>
    </row>
    <row r="755" spans="2:7" ht="15.75">
      <c r="B755" s="32"/>
      <c r="C755" s="39" t="s">
        <v>263</v>
      </c>
      <c r="D755" s="40">
        <f>D754*100/120</f>
        <v>95.833333333333329</v>
      </c>
      <c r="E755" s="41" t="str">
        <f t="shared" ref="E755" si="67">IF(D755&gt;=91,"A1",IF(D755&gt;=81,"A2",IF(D755&gt;=71,"B1",IF(D755&gt;=61,"B2",IF(D755&gt;=51,"C1",IF(D755&gt;=41,"C2",IF(D755&gt;=33,"D","E")))))))</f>
        <v>A1</v>
      </c>
      <c r="F755" s="492"/>
      <c r="G755" s="493"/>
    </row>
    <row r="756" spans="2:7" ht="15">
      <c r="B756" s="494" t="s">
        <v>264</v>
      </c>
      <c r="C756" s="494" t="s">
        <v>222</v>
      </c>
      <c r="D756" s="494"/>
      <c r="E756" s="495" t="s">
        <v>265</v>
      </c>
      <c r="F756" s="496"/>
      <c r="G756" s="497"/>
    </row>
    <row r="757" spans="2:7" ht="15">
      <c r="B757" s="494"/>
      <c r="C757" s="494"/>
      <c r="D757" s="494"/>
      <c r="E757" s="498"/>
      <c r="F757" s="499"/>
      <c r="G757" s="500"/>
    </row>
    <row r="759" spans="2:7" ht="15.75">
      <c r="B759" s="32"/>
      <c r="C759" s="501" t="s">
        <v>235</v>
      </c>
      <c r="D759" s="501"/>
      <c r="E759" s="501"/>
      <c r="F759" s="501"/>
      <c r="G759" s="501"/>
    </row>
    <row r="760" spans="2:7" ht="15.75">
      <c r="B760" s="32"/>
      <c r="C760" s="501" t="s">
        <v>236</v>
      </c>
      <c r="D760" s="501"/>
      <c r="E760" s="501"/>
      <c r="F760" s="501"/>
      <c r="G760" s="501"/>
    </row>
    <row r="761" spans="2:7" ht="15.75">
      <c r="B761" s="32"/>
      <c r="C761" s="501" t="s">
        <v>237</v>
      </c>
      <c r="D761" s="501"/>
      <c r="E761" s="501"/>
      <c r="F761" s="501"/>
      <c r="G761" s="501"/>
    </row>
    <row r="762" spans="2:7" ht="15.75">
      <c r="B762" s="32"/>
      <c r="C762" s="502" t="s">
        <v>315</v>
      </c>
      <c r="D762" s="502"/>
      <c r="E762" s="502"/>
      <c r="F762" s="502"/>
      <c r="G762" s="502"/>
    </row>
    <row r="763" spans="2:7" ht="15.75">
      <c r="B763" s="32"/>
      <c r="C763" s="501" t="s">
        <v>239</v>
      </c>
      <c r="D763" s="501"/>
      <c r="E763" s="501"/>
      <c r="F763" s="501"/>
      <c r="G763" s="501"/>
    </row>
    <row r="764" spans="2:7" ht="15.75">
      <c r="B764" s="501" t="s">
        <v>240</v>
      </c>
      <c r="C764" s="501"/>
      <c r="D764" s="501"/>
      <c r="E764" s="501"/>
      <c r="F764" s="501"/>
      <c r="G764" s="501"/>
    </row>
    <row r="765" spans="2:7" ht="15.75">
      <c r="B765" s="32" t="s">
        <v>241</v>
      </c>
      <c r="C765" s="503" t="s">
        <v>242</v>
      </c>
      <c r="D765" s="504"/>
      <c r="E765" s="37" t="s">
        <v>243</v>
      </c>
      <c r="F765" s="501">
        <v>1278</v>
      </c>
      <c r="G765" s="501"/>
    </row>
    <row r="766" spans="2:7" ht="15.75">
      <c r="B766" s="32" t="s">
        <v>244</v>
      </c>
      <c r="C766" s="503" t="s">
        <v>382</v>
      </c>
      <c r="D766" s="504"/>
      <c r="E766" s="32" t="s">
        <v>246</v>
      </c>
      <c r="F766" s="501">
        <v>37</v>
      </c>
      <c r="G766" s="501"/>
    </row>
    <row r="767" spans="2:7" ht="15.75">
      <c r="B767" s="32" t="s">
        <v>247</v>
      </c>
      <c r="C767" s="35" t="s">
        <v>383</v>
      </c>
      <c r="D767" s="36"/>
      <c r="E767" s="32" t="s">
        <v>249</v>
      </c>
      <c r="F767" s="33"/>
      <c r="G767" s="33" t="s">
        <v>384</v>
      </c>
    </row>
    <row r="768" spans="2:7" ht="15.75">
      <c r="B768" s="33" t="s">
        <v>251</v>
      </c>
      <c r="C768" s="33" t="s">
        <v>252</v>
      </c>
      <c r="D768" s="33" t="s">
        <v>253</v>
      </c>
      <c r="E768" s="33" t="s">
        <v>254</v>
      </c>
      <c r="F768" s="501" t="s">
        <v>255</v>
      </c>
      <c r="G768" s="501"/>
    </row>
    <row r="769" spans="2:7" ht="15.75">
      <c r="B769" s="33">
        <v>1</v>
      </c>
      <c r="C769" s="34" t="s">
        <v>256</v>
      </c>
      <c r="D769" s="45">
        <v>18.5</v>
      </c>
      <c r="E769" s="38" t="str">
        <f>IF(D769&gt;=18,"A1",IF(D769&gt;=16,"A2",IF(D769&gt;=14,"B1",IF(D769&gt;=12,"B2",IF(D769&gt;=10,"C1",IF(D769&gt;=8,"C2",IF(D769&gt;=6.5,"D","E")))))))</f>
        <v>A1</v>
      </c>
      <c r="F769" s="488" t="s">
        <v>281</v>
      </c>
      <c r="G769" s="489"/>
    </row>
    <row r="770" spans="2:7" ht="15.75">
      <c r="B770" s="33">
        <v>2</v>
      </c>
      <c r="C770" s="34" t="s">
        <v>258</v>
      </c>
      <c r="D770" s="45">
        <v>17</v>
      </c>
      <c r="E770" s="38" t="str">
        <f t="shared" ref="E770:E774" si="68">IF(D770&gt;=18,"A1",IF(D770&gt;=16,"A2",IF(D770&gt;=14,"B1",IF(D770&gt;=12,"B2",IF(D770&gt;=10,"C1",IF(D770&gt;=8,"C2",IF(D770&gt;=6.5,"D","E")))))))</f>
        <v>A2</v>
      </c>
      <c r="F770" s="490"/>
      <c r="G770" s="491"/>
    </row>
    <row r="771" spans="2:7" ht="15.75">
      <c r="B771" s="33">
        <v>3</v>
      </c>
      <c r="C771" s="34" t="s">
        <v>259</v>
      </c>
      <c r="D771" s="45">
        <v>19.5</v>
      </c>
      <c r="E771" s="38" t="str">
        <f t="shared" si="68"/>
        <v>A1</v>
      </c>
      <c r="F771" s="490"/>
      <c r="G771" s="491"/>
    </row>
    <row r="772" spans="2:7" ht="15.75">
      <c r="B772" s="33">
        <v>4</v>
      </c>
      <c r="C772" s="34" t="s">
        <v>260</v>
      </c>
      <c r="D772" s="45">
        <v>19.5</v>
      </c>
      <c r="E772" s="38" t="str">
        <f t="shared" si="68"/>
        <v>A1</v>
      </c>
      <c r="F772" s="490"/>
      <c r="G772" s="491"/>
    </row>
    <row r="773" spans="2:7" ht="15.75">
      <c r="B773" s="33">
        <v>5</v>
      </c>
      <c r="C773" s="34" t="s">
        <v>261</v>
      </c>
      <c r="D773" s="45">
        <v>18</v>
      </c>
      <c r="E773" s="38" t="str">
        <f t="shared" si="68"/>
        <v>A1</v>
      </c>
      <c r="F773" s="490"/>
      <c r="G773" s="491"/>
    </row>
    <row r="774" spans="2:7" ht="15.75">
      <c r="B774" s="33">
        <v>6</v>
      </c>
      <c r="C774" s="34" t="s">
        <v>262</v>
      </c>
      <c r="D774" s="45">
        <v>19.5</v>
      </c>
      <c r="E774" s="38" t="str">
        <f t="shared" si="68"/>
        <v>A1</v>
      </c>
      <c r="F774" s="490"/>
      <c r="G774" s="491"/>
    </row>
    <row r="775" spans="2:7" ht="15.75">
      <c r="B775" s="32"/>
      <c r="C775" s="32"/>
      <c r="D775" s="33"/>
      <c r="E775" s="32"/>
      <c r="F775" s="490"/>
      <c r="G775" s="491"/>
    </row>
    <row r="776" spans="2:7" ht="15.75">
      <c r="B776" s="32"/>
      <c r="C776" s="33" t="s">
        <v>230</v>
      </c>
      <c r="D776" s="33">
        <f>SUM(D769:D774)</f>
        <v>112</v>
      </c>
      <c r="E776" s="32"/>
      <c r="F776" s="490"/>
      <c r="G776" s="491"/>
    </row>
    <row r="777" spans="2:7" ht="15.75">
      <c r="B777" s="32"/>
      <c r="C777" s="39" t="s">
        <v>263</v>
      </c>
      <c r="D777" s="40">
        <f>D776*100/120</f>
        <v>93.333333333333329</v>
      </c>
      <c r="E777" s="41" t="str">
        <f t="shared" ref="E777" si="69">IF(D777&gt;=91,"A1",IF(D777&gt;=81,"A2",IF(D777&gt;=71,"B1",IF(D777&gt;=61,"B2",IF(D777&gt;=51,"C1",IF(D777&gt;=41,"C2",IF(D777&gt;=33,"D","E")))))))</f>
        <v>A1</v>
      </c>
      <c r="F777" s="492"/>
      <c r="G777" s="493"/>
    </row>
    <row r="778" spans="2:7" ht="15">
      <c r="B778" s="494" t="s">
        <v>264</v>
      </c>
      <c r="C778" s="494" t="s">
        <v>222</v>
      </c>
      <c r="D778" s="494"/>
      <c r="E778" s="495" t="s">
        <v>265</v>
      </c>
      <c r="F778" s="496"/>
      <c r="G778" s="497"/>
    </row>
    <row r="779" spans="2:7" ht="15">
      <c r="B779" s="494"/>
      <c r="C779" s="494"/>
      <c r="D779" s="494"/>
      <c r="E779" s="498"/>
      <c r="F779" s="499"/>
      <c r="G779" s="500"/>
    </row>
  </sheetData>
  <mergeCells count="525">
    <mergeCell ref="C1:G1"/>
    <mergeCell ref="C2:G2"/>
    <mergeCell ref="C3:G3"/>
    <mergeCell ref="C4:G4"/>
    <mergeCell ref="C5:G5"/>
    <mergeCell ref="B6:G6"/>
    <mergeCell ref="C7:D7"/>
    <mergeCell ref="F7:G7"/>
    <mergeCell ref="C8:D8"/>
    <mergeCell ref="F8:G8"/>
    <mergeCell ref="F10:G10"/>
    <mergeCell ref="C24:G24"/>
    <mergeCell ref="C25:G25"/>
    <mergeCell ref="C26:G26"/>
    <mergeCell ref="C27:G27"/>
    <mergeCell ref="C28:G28"/>
    <mergeCell ref="B29:G29"/>
    <mergeCell ref="C30:D30"/>
    <mergeCell ref="F30:G30"/>
    <mergeCell ref="B20:B21"/>
    <mergeCell ref="F11:G19"/>
    <mergeCell ref="C20:D21"/>
    <mergeCell ref="E20:G21"/>
    <mergeCell ref="C31:D31"/>
    <mergeCell ref="F31:G31"/>
    <mergeCell ref="F33:G33"/>
    <mergeCell ref="C47:G47"/>
    <mergeCell ref="C48:G48"/>
    <mergeCell ref="C49:G49"/>
    <mergeCell ref="C50:G50"/>
    <mergeCell ref="C51:G51"/>
    <mergeCell ref="B52:G52"/>
    <mergeCell ref="B43:B44"/>
    <mergeCell ref="F34:G42"/>
    <mergeCell ref="C43:D44"/>
    <mergeCell ref="E43:G44"/>
    <mergeCell ref="C53:D53"/>
    <mergeCell ref="F53:G53"/>
    <mergeCell ref="C54:D54"/>
    <mergeCell ref="F54:G54"/>
    <mergeCell ref="F56:G56"/>
    <mergeCell ref="C69:G69"/>
    <mergeCell ref="C70:G70"/>
    <mergeCell ref="C71:G71"/>
    <mergeCell ref="C72:G72"/>
    <mergeCell ref="F57:G65"/>
    <mergeCell ref="C66:D67"/>
    <mergeCell ref="E66:G67"/>
    <mergeCell ref="C73:G73"/>
    <mergeCell ref="B74:G74"/>
    <mergeCell ref="C75:D75"/>
    <mergeCell ref="F75:G75"/>
    <mergeCell ref="C76:D76"/>
    <mergeCell ref="F76:G76"/>
    <mergeCell ref="F78:G78"/>
    <mergeCell ref="C93:G93"/>
    <mergeCell ref="C94:G94"/>
    <mergeCell ref="F79:G87"/>
    <mergeCell ref="C88:D89"/>
    <mergeCell ref="E88:G89"/>
    <mergeCell ref="C95:G95"/>
    <mergeCell ref="C96:G96"/>
    <mergeCell ref="C97:G97"/>
    <mergeCell ref="B98:G98"/>
    <mergeCell ref="C99:D99"/>
    <mergeCell ref="F99:G99"/>
    <mergeCell ref="C100:D100"/>
    <mergeCell ref="F100:G100"/>
    <mergeCell ref="F102:G102"/>
    <mergeCell ref="C160:G160"/>
    <mergeCell ref="C161:G161"/>
    <mergeCell ref="C162:G162"/>
    <mergeCell ref="C163:G163"/>
    <mergeCell ref="C164:G164"/>
    <mergeCell ref="B165:G165"/>
    <mergeCell ref="F124:G124"/>
    <mergeCell ref="C137:G137"/>
    <mergeCell ref="C138:G138"/>
    <mergeCell ref="C139:G139"/>
    <mergeCell ref="C140:G140"/>
    <mergeCell ref="C141:G141"/>
    <mergeCell ref="B142:G142"/>
    <mergeCell ref="C143:D143"/>
    <mergeCell ref="F143:G143"/>
    <mergeCell ref="B187:G187"/>
    <mergeCell ref="C188:D188"/>
    <mergeCell ref="F188:G188"/>
    <mergeCell ref="C189:D189"/>
    <mergeCell ref="F189:G189"/>
    <mergeCell ref="F191:G191"/>
    <mergeCell ref="C204:G204"/>
    <mergeCell ref="C205:G205"/>
    <mergeCell ref="C166:D166"/>
    <mergeCell ref="F166:G166"/>
    <mergeCell ref="C167:D167"/>
    <mergeCell ref="F167:G167"/>
    <mergeCell ref="F169:G169"/>
    <mergeCell ref="C182:G182"/>
    <mergeCell ref="C183:G183"/>
    <mergeCell ref="C184:G184"/>
    <mergeCell ref="C185:G185"/>
    <mergeCell ref="C271:G271"/>
    <mergeCell ref="C272:G272"/>
    <mergeCell ref="C273:G273"/>
    <mergeCell ref="C274:G274"/>
    <mergeCell ref="C275:G275"/>
    <mergeCell ref="B276:G276"/>
    <mergeCell ref="B268:B269"/>
    <mergeCell ref="F236:G236"/>
    <mergeCell ref="C249:G249"/>
    <mergeCell ref="C250:G250"/>
    <mergeCell ref="C251:G251"/>
    <mergeCell ref="C252:G252"/>
    <mergeCell ref="C253:G253"/>
    <mergeCell ref="B254:G254"/>
    <mergeCell ref="C255:D255"/>
    <mergeCell ref="F255:G255"/>
    <mergeCell ref="C277:D277"/>
    <mergeCell ref="F277:G277"/>
    <mergeCell ref="C278:D278"/>
    <mergeCell ref="F278:G278"/>
    <mergeCell ref="F280:G280"/>
    <mergeCell ref="C293:G293"/>
    <mergeCell ref="C294:G294"/>
    <mergeCell ref="C295:G295"/>
    <mergeCell ref="C296:G296"/>
    <mergeCell ref="C297:G297"/>
    <mergeCell ref="B298:G298"/>
    <mergeCell ref="C299:D299"/>
    <mergeCell ref="F299:G299"/>
    <mergeCell ref="C300:D300"/>
    <mergeCell ref="F300:G300"/>
    <mergeCell ref="F302:G302"/>
    <mergeCell ref="C316:G316"/>
    <mergeCell ref="C317:G317"/>
    <mergeCell ref="C318:G318"/>
    <mergeCell ref="C319:G319"/>
    <mergeCell ref="C320:G320"/>
    <mergeCell ref="B321:G321"/>
    <mergeCell ref="C322:D322"/>
    <mergeCell ref="F322:G322"/>
    <mergeCell ref="C323:D323"/>
    <mergeCell ref="F323:G323"/>
    <mergeCell ref="F325:G325"/>
    <mergeCell ref="C383:G383"/>
    <mergeCell ref="C384:G384"/>
    <mergeCell ref="C385:G385"/>
    <mergeCell ref="C386:G386"/>
    <mergeCell ref="C387:G387"/>
    <mergeCell ref="B388:G388"/>
    <mergeCell ref="F348:G348"/>
    <mergeCell ref="C361:G361"/>
    <mergeCell ref="C362:G362"/>
    <mergeCell ref="C363:G363"/>
    <mergeCell ref="C364:G364"/>
    <mergeCell ref="C365:G365"/>
    <mergeCell ref="B366:G366"/>
    <mergeCell ref="C367:D367"/>
    <mergeCell ref="F367:G367"/>
    <mergeCell ref="B411:G411"/>
    <mergeCell ref="C412:D412"/>
    <mergeCell ref="F412:G412"/>
    <mergeCell ref="C413:D413"/>
    <mergeCell ref="F413:G413"/>
    <mergeCell ref="F415:G415"/>
    <mergeCell ref="C428:G428"/>
    <mergeCell ref="C429:G429"/>
    <mergeCell ref="C389:D389"/>
    <mergeCell ref="F389:G389"/>
    <mergeCell ref="C390:D390"/>
    <mergeCell ref="F390:G390"/>
    <mergeCell ref="F392:G392"/>
    <mergeCell ref="C406:G406"/>
    <mergeCell ref="C407:G407"/>
    <mergeCell ref="C408:G408"/>
    <mergeCell ref="C409:G409"/>
    <mergeCell ref="C495:G495"/>
    <mergeCell ref="C496:G496"/>
    <mergeCell ref="C497:G497"/>
    <mergeCell ref="C498:G498"/>
    <mergeCell ref="C499:G499"/>
    <mergeCell ref="B500:G500"/>
    <mergeCell ref="B492:B493"/>
    <mergeCell ref="F460:G460"/>
    <mergeCell ref="C473:G473"/>
    <mergeCell ref="C474:G474"/>
    <mergeCell ref="C475:G475"/>
    <mergeCell ref="C476:G476"/>
    <mergeCell ref="C477:G477"/>
    <mergeCell ref="B478:G478"/>
    <mergeCell ref="C479:D479"/>
    <mergeCell ref="F479:G479"/>
    <mergeCell ref="C501:D501"/>
    <mergeCell ref="F501:G501"/>
    <mergeCell ref="C502:D502"/>
    <mergeCell ref="F502:G502"/>
    <mergeCell ref="F504:G504"/>
    <mergeCell ref="C517:G517"/>
    <mergeCell ref="C518:G518"/>
    <mergeCell ref="C519:G519"/>
    <mergeCell ref="C520:G520"/>
    <mergeCell ref="B522:G522"/>
    <mergeCell ref="C523:D523"/>
    <mergeCell ref="F523:G523"/>
    <mergeCell ref="C524:D524"/>
    <mergeCell ref="F524:G524"/>
    <mergeCell ref="F526:G526"/>
    <mergeCell ref="C539:G539"/>
    <mergeCell ref="C540:G540"/>
    <mergeCell ref="F527:G535"/>
    <mergeCell ref="C536:D537"/>
    <mergeCell ref="E536:G537"/>
    <mergeCell ref="C605:G605"/>
    <mergeCell ref="C606:G606"/>
    <mergeCell ref="C607:G607"/>
    <mergeCell ref="C608:G608"/>
    <mergeCell ref="C609:G609"/>
    <mergeCell ref="B610:G610"/>
    <mergeCell ref="F570:G570"/>
    <mergeCell ref="C583:G583"/>
    <mergeCell ref="C584:G584"/>
    <mergeCell ref="C585:G585"/>
    <mergeCell ref="C586:G586"/>
    <mergeCell ref="C587:G587"/>
    <mergeCell ref="B588:G588"/>
    <mergeCell ref="C589:D589"/>
    <mergeCell ref="F589:G589"/>
    <mergeCell ref="C611:D611"/>
    <mergeCell ref="F611:G611"/>
    <mergeCell ref="C612:D612"/>
    <mergeCell ref="F612:G612"/>
    <mergeCell ref="F614:G614"/>
    <mergeCell ref="C627:G627"/>
    <mergeCell ref="C628:G628"/>
    <mergeCell ref="C629:G629"/>
    <mergeCell ref="C630:G630"/>
    <mergeCell ref="F615:G623"/>
    <mergeCell ref="C624:D625"/>
    <mergeCell ref="E624:G625"/>
    <mergeCell ref="C631:G631"/>
    <mergeCell ref="B632:G632"/>
    <mergeCell ref="C633:D633"/>
    <mergeCell ref="F633:G633"/>
    <mergeCell ref="C634:D634"/>
    <mergeCell ref="F634:G634"/>
    <mergeCell ref="F636:G636"/>
    <mergeCell ref="C649:G649"/>
    <mergeCell ref="C650:G650"/>
    <mergeCell ref="F637:G645"/>
    <mergeCell ref="C646:D647"/>
    <mergeCell ref="E646:G647"/>
    <mergeCell ref="C651:G651"/>
    <mergeCell ref="C652:G652"/>
    <mergeCell ref="C653:G653"/>
    <mergeCell ref="B654:G654"/>
    <mergeCell ref="C655:D655"/>
    <mergeCell ref="F655:G655"/>
    <mergeCell ref="C656:D656"/>
    <mergeCell ref="F656:G656"/>
    <mergeCell ref="F658:G658"/>
    <mergeCell ref="C671:G671"/>
    <mergeCell ref="C672:G672"/>
    <mergeCell ref="C673:G673"/>
    <mergeCell ref="C674:G674"/>
    <mergeCell ref="C675:G675"/>
    <mergeCell ref="B676:G676"/>
    <mergeCell ref="C677:D677"/>
    <mergeCell ref="F677:G677"/>
    <mergeCell ref="C678:D678"/>
    <mergeCell ref="F678:G678"/>
    <mergeCell ref="F680:G680"/>
    <mergeCell ref="C693:G693"/>
    <mergeCell ref="C694:G694"/>
    <mergeCell ref="C695:G695"/>
    <mergeCell ref="C696:G696"/>
    <mergeCell ref="C697:G697"/>
    <mergeCell ref="B698:G698"/>
    <mergeCell ref="C699:D699"/>
    <mergeCell ref="F699:G699"/>
    <mergeCell ref="C700:D700"/>
    <mergeCell ref="F700:G700"/>
    <mergeCell ref="F702:G702"/>
    <mergeCell ref="C715:G715"/>
    <mergeCell ref="C716:G716"/>
    <mergeCell ref="C717:G717"/>
    <mergeCell ref="C718:G718"/>
    <mergeCell ref="C719:G719"/>
    <mergeCell ref="B720:G720"/>
    <mergeCell ref="B712:B713"/>
    <mergeCell ref="C721:D721"/>
    <mergeCell ref="F721:G721"/>
    <mergeCell ref="C722:D722"/>
    <mergeCell ref="F722:G722"/>
    <mergeCell ref="F724:G724"/>
    <mergeCell ref="C737:G737"/>
    <mergeCell ref="C738:G738"/>
    <mergeCell ref="C739:G739"/>
    <mergeCell ref="C740:G740"/>
    <mergeCell ref="F725:G733"/>
    <mergeCell ref="C734:D735"/>
    <mergeCell ref="E734:G735"/>
    <mergeCell ref="F743:G743"/>
    <mergeCell ref="C744:D744"/>
    <mergeCell ref="F744:G744"/>
    <mergeCell ref="F746:G746"/>
    <mergeCell ref="C759:G759"/>
    <mergeCell ref="C760:G760"/>
    <mergeCell ref="F747:G755"/>
    <mergeCell ref="C756:D757"/>
    <mergeCell ref="E756:G757"/>
    <mergeCell ref="B66:B67"/>
    <mergeCell ref="B88:B89"/>
    <mergeCell ref="B112:B113"/>
    <mergeCell ref="B134:B135"/>
    <mergeCell ref="B156:B157"/>
    <mergeCell ref="B179:B180"/>
    <mergeCell ref="B201:B202"/>
    <mergeCell ref="B223:B224"/>
    <mergeCell ref="B246:B247"/>
    <mergeCell ref="B232:G232"/>
    <mergeCell ref="C233:D233"/>
    <mergeCell ref="F233:G233"/>
    <mergeCell ref="C234:D234"/>
    <mergeCell ref="F234:G234"/>
    <mergeCell ref="C206:G206"/>
    <mergeCell ref="C207:G207"/>
    <mergeCell ref="C208:G208"/>
    <mergeCell ref="B209:G209"/>
    <mergeCell ref="C210:D210"/>
    <mergeCell ref="F210:G210"/>
    <mergeCell ref="C211:D211"/>
    <mergeCell ref="F211:G211"/>
    <mergeCell ref="F213:G213"/>
    <mergeCell ref="C186:G186"/>
    <mergeCell ref="B290:B291"/>
    <mergeCell ref="B312:B313"/>
    <mergeCell ref="B335:B336"/>
    <mergeCell ref="B358:B359"/>
    <mergeCell ref="B380:B381"/>
    <mergeCell ref="B402:B403"/>
    <mergeCell ref="B425:B426"/>
    <mergeCell ref="B447:B448"/>
    <mergeCell ref="B470:B471"/>
    <mergeCell ref="B456:G456"/>
    <mergeCell ref="C457:D457"/>
    <mergeCell ref="F457:G457"/>
    <mergeCell ref="C458:D458"/>
    <mergeCell ref="F458:G458"/>
    <mergeCell ref="C430:G430"/>
    <mergeCell ref="C431:G431"/>
    <mergeCell ref="C432:G432"/>
    <mergeCell ref="B433:G433"/>
    <mergeCell ref="C434:D434"/>
    <mergeCell ref="F434:G434"/>
    <mergeCell ref="C435:D435"/>
    <mergeCell ref="F435:G435"/>
    <mergeCell ref="F437:G437"/>
    <mergeCell ref="C410:G410"/>
    <mergeCell ref="B514:B515"/>
    <mergeCell ref="B536:B537"/>
    <mergeCell ref="B558:B559"/>
    <mergeCell ref="B580:B581"/>
    <mergeCell ref="B602:B603"/>
    <mergeCell ref="B624:B625"/>
    <mergeCell ref="B646:B647"/>
    <mergeCell ref="B668:B669"/>
    <mergeCell ref="B690:B691"/>
    <mergeCell ref="B566:G566"/>
    <mergeCell ref="C567:D567"/>
    <mergeCell ref="F567:G567"/>
    <mergeCell ref="C568:D568"/>
    <mergeCell ref="F568:G568"/>
    <mergeCell ref="C541:G541"/>
    <mergeCell ref="C542:G542"/>
    <mergeCell ref="C543:G543"/>
    <mergeCell ref="B544:G544"/>
    <mergeCell ref="C545:D545"/>
    <mergeCell ref="F545:G545"/>
    <mergeCell ref="C546:D546"/>
    <mergeCell ref="F546:G546"/>
    <mergeCell ref="F548:G548"/>
    <mergeCell ref="C521:G521"/>
    <mergeCell ref="B734:B735"/>
    <mergeCell ref="B756:B757"/>
    <mergeCell ref="B778:B779"/>
    <mergeCell ref="F170:G178"/>
    <mergeCell ref="C179:D180"/>
    <mergeCell ref="E179:G180"/>
    <mergeCell ref="F192:G200"/>
    <mergeCell ref="C201:D202"/>
    <mergeCell ref="E201:G202"/>
    <mergeCell ref="F281:G289"/>
    <mergeCell ref="C290:D291"/>
    <mergeCell ref="E290:G291"/>
    <mergeCell ref="F303:G311"/>
    <mergeCell ref="C312:D313"/>
    <mergeCell ref="E312:G313"/>
    <mergeCell ref="F393:G401"/>
    <mergeCell ref="C402:D403"/>
    <mergeCell ref="E402:G403"/>
    <mergeCell ref="F416:G424"/>
    <mergeCell ref="C425:D426"/>
    <mergeCell ref="E425:G426"/>
    <mergeCell ref="F505:G513"/>
    <mergeCell ref="C514:D515"/>
    <mergeCell ref="E514:G515"/>
    <mergeCell ref="F103:G111"/>
    <mergeCell ref="C112:D113"/>
    <mergeCell ref="E112:G113"/>
    <mergeCell ref="F125:G133"/>
    <mergeCell ref="C134:D135"/>
    <mergeCell ref="E134:G135"/>
    <mergeCell ref="F147:G155"/>
    <mergeCell ref="C156:D157"/>
    <mergeCell ref="E156:G157"/>
    <mergeCell ref="C144:D144"/>
    <mergeCell ref="F144:G144"/>
    <mergeCell ref="F146:G146"/>
    <mergeCell ref="C115:G115"/>
    <mergeCell ref="C116:G116"/>
    <mergeCell ref="C117:G117"/>
    <mergeCell ref="C118:G118"/>
    <mergeCell ref="C119:G119"/>
    <mergeCell ref="B120:G120"/>
    <mergeCell ref="C121:D121"/>
    <mergeCell ref="F121:G121"/>
    <mergeCell ref="C122:D122"/>
    <mergeCell ref="F122:G122"/>
    <mergeCell ref="F214:G222"/>
    <mergeCell ref="C223:D224"/>
    <mergeCell ref="E223:G224"/>
    <mergeCell ref="F237:G245"/>
    <mergeCell ref="C246:D247"/>
    <mergeCell ref="E246:G247"/>
    <mergeCell ref="F259:G267"/>
    <mergeCell ref="C268:D269"/>
    <mergeCell ref="E268:G269"/>
    <mergeCell ref="C256:D256"/>
    <mergeCell ref="F256:G256"/>
    <mergeCell ref="F258:G258"/>
    <mergeCell ref="C227:G227"/>
    <mergeCell ref="C228:G228"/>
    <mergeCell ref="C229:G229"/>
    <mergeCell ref="C230:G230"/>
    <mergeCell ref="C231:G231"/>
    <mergeCell ref="F326:G334"/>
    <mergeCell ref="C335:D336"/>
    <mergeCell ref="E335:G336"/>
    <mergeCell ref="F349:G357"/>
    <mergeCell ref="C358:D359"/>
    <mergeCell ref="E358:G359"/>
    <mergeCell ref="F371:G379"/>
    <mergeCell ref="C380:D381"/>
    <mergeCell ref="E380:G381"/>
    <mergeCell ref="C368:D368"/>
    <mergeCell ref="F368:G368"/>
    <mergeCell ref="F370:G370"/>
    <mergeCell ref="C339:G339"/>
    <mergeCell ref="C340:G340"/>
    <mergeCell ref="C341:G341"/>
    <mergeCell ref="C342:G342"/>
    <mergeCell ref="C343:G343"/>
    <mergeCell ref="B344:G344"/>
    <mergeCell ref="C345:D345"/>
    <mergeCell ref="F345:G345"/>
    <mergeCell ref="C346:D346"/>
    <mergeCell ref="F346:G346"/>
    <mergeCell ref="F438:G446"/>
    <mergeCell ref="C447:D448"/>
    <mergeCell ref="E447:G448"/>
    <mergeCell ref="F461:G469"/>
    <mergeCell ref="C470:D471"/>
    <mergeCell ref="E470:G471"/>
    <mergeCell ref="F483:G491"/>
    <mergeCell ref="C492:D493"/>
    <mergeCell ref="E492:G493"/>
    <mergeCell ref="C480:D480"/>
    <mergeCell ref="F480:G480"/>
    <mergeCell ref="F482:G482"/>
    <mergeCell ref="C451:G451"/>
    <mergeCell ref="C452:G452"/>
    <mergeCell ref="C453:G453"/>
    <mergeCell ref="C454:G454"/>
    <mergeCell ref="C455:G455"/>
    <mergeCell ref="F549:G557"/>
    <mergeCell ref="C558:D559"/>
    <mergeCell ref="E558:G559"/>
    <mergeCell ref="F571:G579"/>
    <mergeCell ref="C580:D581"/>
    <mergeCell ref="E580:G581"/>
    <mergeCell ref="F593:G601"/>
    <mergeCell ref="C602:D603"/>
    <mergeCell ref="E602:G603"/>
    <mergeCell ref="C590:D590"/>
    <mergeCell ref="F590:G590"/>
    <mergeCell ref="F592:G592"/>
    <mergeCell ref="C561:G561"/>
    <mergeCell ref="C562:G562"/>
    <mergeCell ref="C563:G563"/>
    <mergeCell ref="C564:G564"/>
    <mergeCell ref="C565:G565"/>
    <mergeCell ref="F769:G777"/>
    <mergeCell ref="C778:D779"/>
    <mergeCell ref="E778:G779"/>
    <mergeCell ref="F659:G667"/>
    <mergeCell ref="C668:D669"/>
    <mergeCell ref="E668:G669"/>
    <mergeCell ref="F681:G689"/>
    <mergeCell ref="C690:D691"/>
    <mergeCell ref="E690:G691"/>
    <mergeCell ref="F703:G711"/>
    <mergeCell ref="C712:D713"/>
    <mergeCell ref="E712:G713"/>
    <mergeCell ref="C761:G761"/>
    <mergeCell ref="C762:G762"/>
    <mergeCell ref="C763:G763"/>
    <mergeCell ref="B764:G764"/>
    <mergeCell ref="C765:D765"/>
    <mergeCell ref="F765:G765"/>
    <mergeCell ref="C766:D766"/>
    <mergeCell ref="F766:G766"/>
    <mergeCell ref="F768:G768"/>
    <mergeCell ref="C741:G741"/>
    <mergeCell ref="B742:G742"/>
    <mergeCell ref="C743:D743"/>
  </mergeCells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233"/>
  <sheetViews>
    <sheetView topLeftCell="AH4" zoomScale="110" zoomScaleNormal="110" workbookViewId="0">
      <selection activeCell="AP7" sqref="AP7:AP43"/>
    </sheetView>
  </sheetViews>
  <sheetFormatPr defaultColWidth="14.42578125" defaultRowHeight="15"/>
  <cols>
    <col min="1" max="1" width="8.5703125" customWidth="1"/>
    <col min="2" max="2" width="21.5703125" customWidth="1"/>
    <col min="3" max="3" width="8.5703125" customWidth="1"/>
    <col min="4" max="4" width="8.85546875" customWidth="1"/>
    <col min="5" max="5" width="10.42578125" customWidth="1"/>
    <col min="6" max="7" width="9.42578125" customWidth="1"/>
    <col min="8" max="8" width="10.42578125" customWidth="1"/>
    <col min="9" max="9" width="6.5703125" customWidth="1"/>
    <col min="10" max="10" width="7.5703125" customWidth="1"/>
    <col min="11" max="11" width="5.5703125" customWidth="1"/>
    <col min="12" max="12" width="9.42578125" customWidth="1"/>
    <col min="13" max="14" width="8.42578125" customWidth="1"/>
    <col min="15" max="15" width="7" customWidth="1"/>
    <col min="16" max="16" width="4.42578125" customWidth="1"/>
    <col min="17" max="17" width="8.5703125" customWidth="1"/>
    <col min="18" max="18" width="26.42578125" customWidth="1"/>
    <col min="19" max="19" width="7.42578125" customWidth="1"/>
    <col min="20" max="20" width="8" customWidth="1"/>
    <col min="21" max="21" width="10.42578125" customWidth="1"/>
    <col min="22" max="23" width="8.140625" customWidth="1"/>
    <col min="24" max="24" width="7.42578125" customWidth="1"/>
    <col min="25" max="25" width="5" customWidth="1"/>
    <col min="26" max="26" width="5.42578125" customWidth="1"/>
    <col min="27" max="27" width="6.5703125" customWidth="1"/>
    <col min="28" max="28" width="9.5703125" customWidth="1"/>
    <col min="29" max="30" width="7.42578125" customWidth="1"/>
    <col min="31" max="31" width="8" customWidth="1"/>
    <col min="32" max="32" width="4.140625" customWidth="1"/>
    <col min="33" max="33" width="8.5703125" customWidth="1"/>
    <col min="34" max="34" width="26.42578125" customWidth="1"/>
    <col min="35" max="35" width="7.140625" customWidth="1"/>
    <col min="36" max="36" width="7.42578125" customWidth="1"/>
    <col min="37" max="37" width="9.5703125" customWidth="1"/>
    <col min="38" max="39" width="8.42578125" customWidth="1"/>
    <col min="40" max="40" width="8" customWidth="1"/>
    <col min="41" max="41" width="6" customWidth="1"/>
    <col min="42" max="42" width="7.5703125" customWidth="1"/>
    <col min="43" max="43" width="11.5703125" customWidth="1"/>
    <col min="44" max="44" width="9.5703125" customWidth="1"/>
    <col min="45" max="45" width="12.42578125" customWidth="1"/>
    <col min="46" max="46" width="9" customWidth="1"/>
    <col min="47" max="47" width="11.85546875" customWidth="1"/>
  </cols>
  <sheetData>
    <row r="1" spans="1:48" ht="15.75" customHeight="1">
      <c r="A1" s="507" t="s">
        <v>235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 t="s">
        <v>235</v>
      </c>
      <c r="R1" s="507"/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7"/>
      <c r="AF1" s="507"/>
      <c r="AG1" s="507" t="s">
        <v>235</v>
      </c>
      <c r="AH1" s="507"/>
      <c r="AI1" s="507"/>
      <c r="AJ1" s="507"/>
      <c r="AK1" s="507"/>
      <c r="AL1" s="507"/>
      <c r="AM1" s="507"/>
      <c r="AN1" s="507"/>
      <c r="AO1" s="507"/>
      <c r="AP1" s="507"/>
      <c r="AQ1" s="509"/>
      <c r="AR1" s="509"/>
      <c r="AS1" s="509"/>
      <c r="AT1" s="509"/>
      <c r="AU1" s="509"/>
      <c r="AV1" s="509"/>
    </row>
    <row r="2" spans="1:48" ht="14.45" customHeight="1">
      <c r="A2" s="507" t="s">
        <v>385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 t="s">
        <v>385</v>
      </c>
      <c r="R2" s="507"/>
      <c r="S2" s="507"/>
      <c r="T2" s="507"/>
      <c r="U2" s="507"/>
      <c r="V2" s="507"/>
      <c r="W2" s="507"/>
      <c r="X2" s="507"/>
      <c r="Y2" s="507"/>
      <c r="Z2" s="507"/>
      <c r="AA2" s="507"/>
      <c r="AB2" s="507"/>
      <c r="AC2" s="507"/>
      <c r="AD2" s="507"/>
      <c r="AE2" s="507"/>
      <c r="AF2" s="507"/>
      <c r="AG2" s="507" t="s">
        <v>385</v>
      </c>
      <c r="AH2" s="507"/>
      <c r="AI2" s="507"/>
      <c r="AJ2" s="507"/>
      <c r="AK2" s="507"/>
      <c r="AL2" s="507"/>
      <c r="AM2" s="507"/>
      <c r="AN2" s="507"/>
      <c r="AO2" s="507"/>
      <c r="AP2" s="507"/>
      <c r="AQ2" s="509"/>
      <c r="AR2" s="509"/>
      <c r="AS2" s="509"/>
      <c r="AT2" s="509"/>
      <c r="AU2" s="509"/>
      <c r="AV2" s="509"/>
    </row>
    <row r="3" spans="1:48" ht="15.75" customHeight="1">
      <c r="A3" s="508" t="s">
        <v>386</v>
      </c>
      <c r="B3" s="508"/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  <c r="P3" s="508"/>
      <c r="Q3" s="508" t="s">
        <v>386</v>
      </c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  <c r="AF3" s="508"/>
      <c r="AG3" s="508" t="s">
        <v>386</v>
      </c>
      <c r="AH3" s="508"/>
      <c r="AI3" s="508"/>
      <c r="AJ3" s="508"/>
      <c r="AK3" s="508"/>
      <c r="AL3" s="508"/>
      <c r="AM3" s="508"/>
      <c r="AN3" s="508"/>
      <c r="AO3" s="508"/>
      <c r="AP3" s="508"/>
      <c r="AQ3" s="508"/>
      <c r="AR3" s="508"/>
      <c r="AS3" s="508"/>
      <c r="AT3" s="508"/>
      <c r="AU3" s="508"/>
      <c r="AV3" s="508"/>
    </row>
    <row r="4" spans="1:48" ht="12.6" customHeight="1">
      <c r="A4" s="507" t="s">
        <v>387</v>
      </c>
      <c r="B4" s="507"/>
      <c r="C4" s="507"/>
      <c r="D4" s="507"/>
      <c r="E4" s="507"/>
      <c r="F4" s="507"/>
      <c r="G4" s="507"/>
      <c r="H4" s="507"/>
      <c r="I4" s="507"/>
      <c r="J4" s="507"/>
      <c r="K4" s="507"/>
      <c r="L4" s="507"/>
      <c r="M4" s="507"/>
      <c r="N4" s="507"/>
      <c r="O4" s="507"/>
      <c r="P4" s="507"/>
      <c r="Q4" s="507" t="s">
        <v>387</v>
      </c>
      <c r="R4" s="507"/>
      <c r="S4" s="507"/>
      <c r="T4" s="507"/>
      <c r="U4" s="507"/>
      <c r="V4" s="507"/>
      <c r="W4" s="507"/>
      <c r="X4" s="507"/>
      <c r="Y4" s="507"/>
      <c r="Z4" s="507"/>
      <c r="AA4" s="507"/>
      <c r="AB4" s="507"/>
      <c r="AC4" s="507"/>
      <c r="AD4" s="507"/>
      <c r="AE4" s="507"/>
      <c r="AF4" s="507"/>
      <c r="AG4" s="507" t="s">
        <v>387</v>
      </c>
      <c r="AH4" s="507"/>
      <c r="AI4" s="507"/>
      <c r="AJ4" s="507"/>
      <c r="AK4" s="507"/>
      <c r="AL4" s="507"/>
      <c r="AM4" s="507"/>
      <c r="AN4" s="507"/>
      <c r="AO4" s="507"/>
      <c r="AP4" s="507"/>
      <c r="AQ4" s="507"/>
      <c r="AR4" s="507"/>
      <c r="AS4" s="507"/>
      <c r="AT4" s="507"/>
      <c r="AU4" s="507"/>
      <c r="AV4" s="507"/>
    </row>
    <row r="5" spans="1:48" ht="15.75" customHeight="1">
      <c r="A5" s="25" t="s">
        <v>388</v>
      </c>
      <c r="B5" s="25" t="s">
        <v>244</v>
      </c>
      <c r="C5" s="507" t="s">
        <v>256</v>
      </c>
      <c r="D5" s="507"/>
      <c r="E5" s="507"/>
      <c r="F5" s="507"/>
      <c r="G5" s="507"/>
      <c r="H5" s="507"/>
      <c r="I5" s="507"/>
      <c r="J5" s="507" t="s">
        <v>258</v>
      </c>
      <c r="K5" s="507"/>
      <c r="L5" s="507"/>
      <c r="M5" s="507"/>
      <c r="N5" s="507"/>
      <c r="O5" s="507"/>
      <c r="P5" s="507"/>
      <c r="Q5" s="25" t="s">
        <v>388</v>
      </c>
      <c r="R5" s="25" t="s">
        <v>244</v>
      </c>
      <c r="S5" s="507" t="s">
        <v>259</v>
      </c>
      <c r="T5" s="507"/>
      <c r="U5" s="507"/>
      <c r="V5" s="507"/>
      <c r="W5" s="507"/>
      <c r="X5" s="507"/>
      <c r="Y5" s="507"/>
      <c r="Z5" s="507" t="s">
        <v>260</v>
      </c>
      <c r="AA5" s="507"/>
      <c r="AB5" s="507"/>
      <c r="AC5" s="507"/>
      <c r="AD5" s="507"/>
      <c r="AE5" s="507"/>
      <c r="AF5" s="507"/>
      <c r="AG5" s="25" t="s">
        <v>388</v>
      </c>
      <c r="AH5" s="25" t="s">
        <v>244</v>
      </c>
      <c r="AI5" s="507" t="s">
        <v>261</v>
      </c>
      <c r="AJ5" s="507"/>
      <c r="AK5" s="507"/>
      <c r="AL5" s="507"/>
      <c r="AM5" s="507"/>
      <c r="AN5" s="507"/>
      <c r="AO5" s="507"/>
      <c r="AP5" s="25" t="s">
        <v>389</v>
      </c>
      <c r="AQ5" s="25"/>
      <c r="AR5" s="25"/>
      <c r="AS5" s="27"/>
      <c r="AT5" s="27"/>
      <c r="AU5" s="27"/>
      <c r="AV5" s="27"/>
    </row>
    <row r="6" spans="1:48" ht="30.6" customHeight="1">
      <c r="A6" s="25"/>
      <c r="B6" s="25"/>
      <c r="C6" s="86" t="s">
        <v>390</v>
      </c>
      <c r="D6" s="86" t="s">
        <v>391</v>
      </c>
      <c r="E6" s="86" t="s">
        <v>392</v>
      </c>
      <c r="F6" s="86" t="s">
        <v>393</v>
      </c>
      <c r="G6" s="86" t="s">
        <v>394</v>
      </c>
      <c r="H6" s="86" t="s">
        <v>395</v>
      </c>
      <c r="I6" s="86" t="s">
        <v>232</v>
      </c>
      <c r="J6" s="86" t="s">
        <v>390</v>
      </c>
      <c r="K6" s="86" t="s">
        <v>391</v>
      </c>
      <c r="L6" s="86" t="s">
        <v>392</v>
      </c>
      <c r="M6" s="86" t="s">
        <v>393</v>
      </c>
      <c r="N6" s="86" t="s">
        <v>394</v>
      </c>
      <c r="O6" s="86" t="s">
        <v>395</v>
      </c>
      <c r="P6" s="86" t="s">
        <v>232</v>
      </c>
      <c r="Q6" s="96"/>
      <c r="R6" s="96"/>
      <c r="S6" s="86" t="s">
        <v>390</v>
      </c>
      <c r="T6" s="86" t="s">
        <v>391</v>
      </c>
      <c r="U6" s="86" t="s">
        <v>392</v>
      </c>
      <c r="V6" s="86" t="s">
        <v>393</v>
      </c>
      <c r="W6" s="86" t="s">
        <v>394</v>
      </c>
      <c r="X6" s="86" t="s">
        <v>395</v>
      </c>
      <c r="Y6" s="86" t="s">
        <v>232</v>
      </c>
      <c r="Z6" s="86" t="s">
        <v>390</v>
      </c>
      <c r="AA6" s="86" t="s">
        <v>391</v>
      </c>
      <c r="AB6" s="86" t="s">
        <v>392</v>
      </c>
      <c r="AC6" s="86" t="s">
        <v>393</v>
      </c>
      <c r="AD6" s="86" t="s">
        <v>394</v>
      </c>
      <c r="AE6" s="86" t="s">
        <v>395</v>
      </c>
      <c r="AF6" s="86" t="s">
        <v>232</v>
      </c>
      <c r="AG6" s="96"/>
      <c r="AH6" s="96"/>
      <c r="AI6" s="86" t="s">
        <v>390</v>
      </c>
      <c r="AJ6" s="86" t="s">
        <v>391</v>
      </c>
      <c r="AK6" s="86" t="s">
        <v>392</v>
      </c>
      <c r="AL6" s="86" t="s">
        <v>393</v>
      </c>
      <c r="AM6" s="86" t="s">
        <v>394</v>
      </c>
      <c r="AN6" s="86" t="s">
        <v>395</v>
      </c>
      <c r="AO6" s="86" t="s">
        <v>232</v>
      </c>
      <c r="AP6" s="86" t="s">
        <v>396</v>
      </c>
      <c r="AQ6" s="2" t="s">
        <v>397</v>
      </c>
      <c r="AR6" s="97" t="s">
        <v>398</v>
      </c>
      <c r="AS6" s="97" t="s">
        <v>399</v>
      </c>
      <c r="AT6" s="98" t="s">
        <v>231</v>
      </c>
      <c r="AU6" s="97" t="s">
        <v>400</v>
      </c>
      <c r="AV6" s="99" t="s">
        <v>401</v>
      </c>
    </row>
    <row r="7" spans="1:48" ht="21.75" customHeight="1">
      <c r="A7" s="25">
        <v>1</v>
      </c>
      <c r="B7" s="87" t="s">
        <v>11</v>
      </c>
      <c r="C7" s="88">
        <v>9.75</v>
      </c>
      <c r="D7" s="26">
        <v>5</v>
      </c>
      <c r="E7" s="26">
        <v>5</v>
      </c>
      <c r="F7" s="88">
        <v>70.5</v>
      </c>
      <c r="G7" s="88">
        <v>35.25</v>
      </c>
      <c r="H7" s="89">
        <f>SUM(C7:F7)</f>
        <v>90.25</v>
      </c>
      <c r="I7" s="26" t="str">
        <f>IF(H7&gt;=91,"A1",IF(H7&gt;=81,"A2",IF(H7&gt;=71,"B1",IF(H7&gt;=61,"B2",IF(H7&gt;=51,"C1",IF(H7&gt;=41,"C2",IF(H7&gt;=33,"D","E")))))))</f>
        <v>A2</v>
      </c>
      <c r="J7" s="14">
        <v>9.25</v>
      </c>
      <c r="K7" s="26">
        <v>5</v>
      </c>
      <c r="L7" s="26">
        <v>5</v>
      </c>
      <c r="M7" s="26">
        <v>72.5</v>
      </c>
      <c r="N7" s="88">
        <v>36.25</v>
      </c>
      <c r="O7" s="24">
        <f>SUM(J7:M7)</f>
        <v>91.75</v>
      </c>
      <c r="P7" s="26" t="str">
        <f t="shared" ref="P7:P36" si="0">IF(O7&gt;=91,"A1",IF(O7&gt;=81,"A2",IF(O7&gt;=71,"B1",IF(O7&gt;=61,"B2",IF(O7&gt;=51,"C1",IF(O7&gt;=41,"C2",IF(O7&gt;=33,"D","E")))))))</f>
        <v>A1</v>
      </c>
      <c r="Q7" s="25">
        <v>1</v>
      </c>
      <c r="R7" s="87" t="s">
        <v>11</v>
      </c>
      <c r="S7" s="26">
        <v>9.75</v>
      </c>
      <c r="T7" s="26">
        <v>5</v>
      </c>
      <c r="U7" s="26">
        <v>5</v>
      </c>
      <c r="V7" s="26">
        <v>68.5</v>
      </c>
      <c r="W7" s="88">
        <v>34.25</v>
      </c>
      <c r="X7" s="26">
        <f>SUM(S7:V7)</f>
        <v>88.25</v>
      </c>
      <c r="Y7" s="26" t="str">
        <f t="shared" ref="Y7:Y36" si="1">IF(X7&gt;=91,"A1",IF(X7&gt;=81,"A2",IF(X7&gt;=71,"B1",IF(X7&gt;=61,"B2",IF(X7&gt;=51,"C1",IF(X7&gt;=41,"C2",IF(X7&gt;=33,"D","E")))))))</f>
        <v>A2</v>
      </c>
      <c r="Z7" s="26">
        <v>9.5</v>
      </c>
      <c r="AA7" s="26">
        <v>5</v>
      </c>
      <c r="AB7" s="26">
        <v>5</v>
      </c>
      <c r="AC7" s="26">
        <v>73</v>
      </c>
      <c r="AD7">
        <v>36.5</v>
      </c>
      <c r="AE7" s="26">
        <f>SUM(Z7:AC7)</f>
        <v>92.5</v>
      </c>
      <c r="AF7" s="26" t="str">
        <f t="shared" ref="AF7:AF36" si="2">IF(AE7&gt;=91,"A1",IF(AE7&gt;=81,"A2",IF(AE7&gt;=71,"B1",IF(AE7&gt;=61,"B2",IF(AE7&gt;=51,"C1",IF(AE7&gt;=41,"C2",IF(AE7&gt;=33,"D","E")))))))</f>
        <v>A1</v>
      </c>
      <c r="AG7" s="25">
        <v>1</v>
      </c>
      <c r="AH7" s="87" t="s">
        <v>11</v>
      </c>
      <c r="AI7" s="26">
        <v>9.5</v>
      </c>
      <c r="AJ7" s="26">
        <v>5</v>
      </c>
      <c r="AK7" s="26">
        <v>5</v>
      </c>
      <c r="AL7" s="26">
        <v>75</v>
      </c>
      <c r="AM7" s="88">
        <f>AL7/2</f>
        <v>37.5</v>
      </c>
      <c r="AN7" s="26">
        <f>SUM(AI7:AL7)</f>
        <v>94.5</v>
      </c>
      <c r="AO7" s="26" t="str">
        <f t="shared" ref="AO7:AO35" si="3">IF(AN7&gt;=91,"A1",IF(AN7&gt;=81,"A2",IF(AN7&gt;=71,"B1",IF(AN7&gt;=61,"B2",IF(AN7&gt;=51,"C1",IF(AN7&gt;=41,"C2",IF(AN7&gt;=33,"D","E")))))))</f>
        <v>A1</v>
      </c>
      <c r="AP7" s="26">
        <v>49</v>
      </c>
      <c r="AQ7" s="14">
        <v>50</v>
      </c>
      <c r="AR7" s="7">
        <v>47.5</v>
      </c>
      <c r="AS7" s="100">
        <f>(H7+O7+X7+AE7+AN7)</f>
        <v>457.25</v>
      </c>
      <c r="AT7" s="100">
        <f t="shared" ref="AT7:AT43" si="4">(AS7/550)*100</f>
        <v>83.13636363636364</v>
      </c>
      <c r="AU7" s="26" t="str">
        <f>IF(AT7&gt;=91,"A1",IF(AT7&gt;=81,"A2",IF(AT7&gt;=71,"B1",IF(AT7&gt;=61,"B2",IF(AT7&gt;=51,"C1",IF(AT7&gt;=41,"C2",IF(AT7&gt;=33,"D","E")))))))</f>
        <v>A2</v>
      </c>
      <c r="AV7" s="27">
        <v>76</v>
      </c>
    </row>
    <row r="8" spans="1:48" ht="15.75">
      <c r="A8" s="25">
        <v>2</v>
      </c>
      <c r="B8" s="90" t="s">
        <v>402</v>
      </c>
      <c r="C8" s="88" t="s">
        <v>272</v>
      </c>
      <c r="D8" s="26">
        <v>2</v>
      </c>
      <c r="E8" s="26">
        <v>2</v>
      </c>
      <c r="F8" s="88">
        <v>13.5</v>
      </c>
      <c r="G8" s="88">
        <v>6.75</v>
      </c>
      <c r="H8" s="89">
        <f t="shared" ref="H8:H43" si="5">SUM(C8:F8)</f>
        <v>17.5</v>
      </c>
      <c r="I8" s="26" t="str">
        <f t="shared" ref="I8:I43" si="6">IF(H8&gt;=91,"A1",IF(H8&gt;=81,"A2",IF(H8&gt;=71,"B1",IF(H8&gt;=61,"B2",IF(H8&gt;=51,"C1",IF(H8&gt;=41,"C2",IF(H8&gt;=33,"D","E")))))))</f>
        <v>E</v>
      </c>
      <c r="J8" s="14" t="s">
        <v>272</v>
      </c>
      <c r="K8" s="26">
        <v>3</v>
      </c>
      <c r="L8" s="26">
        <v>3</v>
      </c>
      <c r="M8" s="26">
        <v>61</v>
      </c>
      <c r="N8" s="88">
        <v>30.5</v>
      </c>
      <c r="O8" s="24">
        <f t="shared" ref="O8:O43" si="7">SUM(J8:M8)</f>
        <v>67</v>
      </c>
      <c r="P8" s="26" t="str">
        <f t="shared" si="0"/>
        <v>B2</v>
      </c>
      <c r="Q8" s="25">
        <v>2</v>
      </c>
      <c r="R8" s="90" t="s">
        <v>19</v>
      </c>
      <c r="S8" s="26" t="s">
        <v>272</v>
      </c>
      <c r="T8" s="26">
        <v>2</v>
      </c>
      <c r="U8" s="26">
        <v>2</v>
      </c>
      <c r="V8" s="26">
        <v>7</v>
      </c>
      <c r="W8" s="88">
        <v>3.5</v>
      </c>
      <c r="X8" s="26">
        <f t="shared" ref="X8:X36" si="8">SUM(S8:V8)</f>
        <v>11</v>
      </c>
      <c r="Y8" s="26" t="str">
        <f t="shared" si="1"/>
        <v>E</v>
      </c>
      <c r="Z8" s="26" t="s">
        <v>272</v>
      </c>
      <c r="AA8" s="26">
        <v>5</v>
      </c>
      <c r="AB8" s="26">
        <v>2</v>
      </c>
      <c r="AC8" s="26">
        <v>27</v>
      </c>
      <c r="AD8" s="88">
        <v>13.5</v>
      </c>
      <c r="AE8" s="26">
        <f t="shared" ref="AE8:AE36" si="9">SUM(Z8:AC8)</f>
        <v>34</v>
      </c>
      <c r="AF8" s="26" t="str">
        <f t="shared" si="2"/>
        <v>D</v>
      </c>
      <c r="AG8" s="25">
        <v>2</v>
      </c>
      <c r="AH8" s="90" t="s">
        <v>19</v>
      </c>
      <c r="AI8" s="26" t="s">
        <v>272</v>
      </c>
      <c r="AJ8" s="26">
        <v>5</v>
      </c>
      <c r="AK8" s="26">
        <v>3.5</v>
      </c>
      <c r="AL8" s="26">
        <v>24</v>
      </c>
      <c r="AM8" s="88">
        <f t="shared" ref="AM8:AM35" si="10">AL8/2</f>
        <v>12</v>
      </c>
      <c r="AN8" s="26">
        <f t="shared" ref="AN8:AN35" si="11">SUM(AI8:AL8)</f>
        <v>32.5</v>
      </c>
      <c r="AO8" s="26" t="str">
        <f t="shared" si="3"/>
        <v>E</v>
      </c>
      <c r="AP8" s="26">
        <v>23</v>
      </c>
      <c r="AQ8" s="7">
        <v>46</v>
      </c>
      <c r="AR8" s="7">
        <v>35.5</v>
      </c>
      <c r="AS8" s="100">
        <f t="shared" ref="AS8:AS43" si="12">(H8+O8+X8+AE8+AN8)</f>
        <v>162</v>
      </c>
      <c r="AT8" s="100">
        <f t="shared" si="4"/>
        <v>29.454545454545457</v>
      </c>
      <c r="AU8" s="26" t="str">
        <f>IF(AT8&gt;=91,"A1",IF(AT8&gt;=81,"A2",IF(AT8&gt;=71,"B1",IF(AT8&gt;=61,"B2",IF(AT8&gt;=51,"C1",IF(AT8&gt;=41,"C2",IF(AT8&gt;=33,"D","E")))))))</f>
        <v>E</v>
      </c>
      <c r="AV8" s="27">
        <v>56</v>
      </c>
    </row>
    <row r="9" spans="1:48" ht="15.75">
      <c r="A9" s="25">
        <v>3</v>
      </c>
      <c r="B9" s="87" t="s">
        <v>26</v>
      </c>
      <c r="C9" s="91">
        <v>6</v>
      </c>
      <c r="D9" s="26">
        <v>4</v>
      </c>
      <c r="E9" s="26">
        <v>4</v>
      </c>
      <c r="F9" s="91">
        <v>43.5</v>
      </c>
      <c r="G9" s="88">
        <v>21.75</v>
      </c>
      <c r="H9" s="89">
        <f t="shared" si="5"/>
        <v>57.5</v>
      </c>
      <c r="I9" s="26" t="str">
        <f t="shared" si="6"/>
        <v>C1</v>
      </c>
      <c r="J9" s="14" t="s">
        <v>272</v>
      </c>
      <c r="K9" s="26">
        <v>4</v>
      </c>
      <c r="L9" s="26">
        <v>4</v>
      </c>
      <c r="M9" s="26">
        <v>61.5</v>
      </c>
      <c r="N9" s="88">
        <v>30.75</v>
      </c>
      <c r="O9" s="24">
        <f t="shared" si="7"/>
        <v>69.5</v>
      </c>
      <c r="P9" s="26" t="str">
        <f t="shared" si="0"/>
        <v>B2</v>
      </c>
      <c r="Q9" s="25">
        <v>3</v>
      </c>
      <c r="R9" s="87" t="s">
        <v>26</v>
      </c>
      <c r="S9" s="26">
        <v>7.5</v>
      </c>
      <c r="T9" s="26">
        <v>4</v>
      </c>
      <c r="U9" s="26">
        <v>4</v>
      </c>
      <c r="V9" s="26">
        <v>48.5</v>
      </c>
      <c r="W9" s="88">
        <v>24.25</v>
      </c>
      <c r="X9" s="26">
        <f t="shared" si="8"/>
        <v>64</v>
      </c>
      <c r="Y9" s="26" t="str">
        <f t="shared" si="1"/>
        <v>B2</v>
      </c>
      <c r="Z9" s="26" t="s">
        <v>272</v>
      </c>
      <c r="AA9" s="26">
        <v>3.5</v>
      </c>
      <c r="AB9" s="26">
        <v>3</v>
      </c>
      <c r="AC9" s="26">
        <v>63.5</v>
      </c>
      <c r="AD9" s="88">
        <v>31.75</v>
      </c>
      <c r="AE9" s="26">
        <f t="shared" si="9"/>
        <v>70</v>
      </c>
      <c r="AF9" s="26" t="str">
        <f t="shared" si="2"/>
        <v>B2</v>
      </c>
      <c r="AG9" s="25">
        <v>3</v>
      </c>
      <c r="AH9" s="87" t="s">
        <v>26</v>
      </c>
      <c r="AI9" s="26" t="s">
        <v>272</v>
      </c>
      <c r="AJ9" s="26">
        <v>5</v>
      </c>
      <c r="AK9" s="26">
        <v>4.5</v>
      </c>
      <c r="AL9" s="26">
        <v>53.5</v>
      </c>
      <c r="AM9" s="88">
        <v>26.75</v>
      </c>
      <c r="AN9" s="26">
        <f>SUM(AI9:AM9)</f>
        <v>89.75</v>
      </c>
      <c r="AO9" s="26" t="str">
        <f t="shared" si="3"/>
        <v>A2</v>
      </c>
      <c r="AP9" s="26">
        <v>47.5</v>
      </c>
      <c r="AQ9" s="14">
        <v>42.5</v>
      </c>
      <c r="AR9" s="7">
        <v>40.5</v>
      </c>
      <c r="AS9" s="100">
        <f t="shared" si="12"/>
        <v>350.75</v>
      </c>
      <c r="AT9" s="100">
        <f t="shared" si="4"/>
        <v>63.772727272727266</v>
      </c>
      <c r="AU9" s="26" t="str">
        <f t="shared" ref="AU9:AU37" si="13">IF(AT9&gt;=91,"A1",IF(AT9&gt;=81,"A2",IF(AT9&gt;=71,"B1",IF(AT9&gt;=61,"B2",IF(AT9&gt;=51,"C1",IF(AT9&gt;=41,"C2",IF(AT9&gt;=33,"D","E")))))))</f>
        <v>B2</v>
      </c>
      <c r="AV9" s="27">
        <v>65</v>
      </c>
    </row>
    <row r="10" spans="1:48" ht="15.75">
      <c r="A10" s="25">
        <v>4</v>
      </c>
      <c r="B10" s="87" t="s">
        <v>31</v>
      </c>
      <c r="C10" s="91">
        <v>8.25</v>
      </c>
      <c r="D10" s="26">
        <v>5</v>
      </c>
      <c r="E10" s="26">
        <v>5</v>
      </c>
      <c r="F10" s="91">
        <v>66</v>
      </c>
      <c r="G10" s="88">
        <v>33</v>
      </c>
      <c r="H10" s="89">
        <f t="shared" si="5"/>
        <v>84.25</v>
      </c>
      <c r="I10" s="26" t="str">
        <f t="shared" si="6"/>
        <v>A2</v>
      </c>
      <c r="J10" s="14">
        <v>7.25</v>
      </c>
      <c r="K10" s="26">
        <v>4</v>
      </c>
      <c r="L10" s="26">
        <v>4</v>
      </c>
      <c r="M10" s="26">
        <v>64</v>
      </c>
      <c r="N10" s="88">
        <v>32</v>
      </c>
      <c r="O10" s="24">
        <f t="shared" si="7"/>
        <v>79.25</v>
      </c>
      <c r="P10" s="26" t="str">
        <f t="shared" si="0"/>
        <v>B1</v>
      </c>
      <c r="Q10" s="25">
        <v>4</v>
      </c>
      <c r="R10" s="87" t="s">
        <v>31</v>
      </c>
      <c r="S10" s="26">
        <v>8.5</v>
      </c>
      <c r="T10" s="26">
        <v>5</v>
      </c>
      <c r="U10" s="26">
        <v>5</v>
      </c>
      <c r="V10" s="26">
        <v>73.5</v>
      </c>
      <c r="W10" s="88">
        <v>36.75</v>
      </c>
      <c r="X10" s="26">
        <f t="shared" si="8"/>
        <v>92</v>
      </c>
      <c r="Y10" s="26" t="str">
        <f t="shared" si="1"/>
        <v>A1</v>
      </c>
      <c r="Z10" s="26">
        <v>9.25</v>
      </c>
      <c r="AA10" s="26">
        <v>5</v>
      </c>
      <c r="AB10" s="26">
        <v>5</v>
      </c>
      <c r="AC10" s="26">
        <v>75.5</v>
      </c>
      <c r="AD10" s="88">
        <v>37.75</v>
      </c>
      <c r="AE10" s="26">
        <f t="shared" si="9"/>
        <v>94.75</v>
      </c>
      <c r="AF10" s="26" t="str">
        <f t="shared" si="2"/>
        <v>A1</v>
      </c>
      <c r="AG10" s="25">
        <v>4</v>
      </c>
      <c r="AH10" s="87" t="s">
        <v>31</v>
      </c>
      <c r="AI10" s="26">
        <v>9</v>
      </c>
      <c r="AJ10" s="26">
        <v>5</v>
      </c>
      <c r="AK10" s="26">
        <v>5</v>
      </c>
      <c r="AL10" s="26">
        <v>68.5</v>
      </c>
      <c r="AM10" s="88">
        <f t="shared" si="10"/>
        <v>34.25</v>
      </c>
      <c r="AN10" s="26">
        <f t="shared" si="11"/>
        <v>87.5</v>
      </c>
      <c r="AO10" s="26" t="str">
        <f t="shared" si="3"/>
        <v>A2</v>
      </c>
      <c r="AP10" s="26">
        <v>48</v>
      </c>
      <c r="AQ10" s="7">
        <v>39</v>
      </c>
      <c r="AR10" s="7">
        <v>42.5</v>
      </c>
      <c r="AS10" s="100">
        <f t="shared" si="12"/>
        <v>437.75</v>
      </c>
      <c r="AT10" s="100">
        <f t="shared" si="4"/>
        <v>79.590909090909093</v>
      </c>
      <c r="AU10" s="26" t="str">
        <f t="shared" si="13"/>
        <v>B1</v>
      </c>
      <c r="AV10" s="27">
        <v>82</v>
      </c>
    </row>
    <row r="11" spans="1:48" ht="15.75">
      <c r="A11" s="25">
        <v>5</v>
      </c>
      <c r="B11" s="87" t="s">
        <v>39</v>
      </c>
      <c r="C11" s="91">
        <v>9.5</v>
      </c>
      <c r="D11" s="26">
        <v>5</v>
      </c>
      <c r="E11" s="26">
        <v>5</v>
      </c>
      <c r="F11" s="91">
        <v>49</v>
      </c>
      <c r="G11" s="88">
        <v>24.5</v>
      </c>
      <c r="H11" s="89">
        <f t="shared" si="5"/>
        <v>68.5</v>
      </c>
      <c r="I11" s="26" t="str">
        <f t="shared" si="6"/>
        <v>B2</v>
      </c>
      <c r="J11" s="14">
        <v>9</v>
      </c>
      <c r="K11" s="26">
        <v>5</v>
      </c>
      <c r="L11" s="26">
        <v>5</v>
      </c>
      <c r="M11" s="26">
        <v>72.5</v>
      </c>
      <c r="N11" s="88">
        <v>36.25</v>
      </c>
      <c r="O11" s="24">
        <f t="shared" si="7"/>
        <v>91.5</v>
      </c>
      <c r="P11" s="26" t="str">
        <f t="shared" si="0"/>
        <v>A1</v>
      </c>
      <c r="Q11" s="25">
        <v>5</v>
      </c>
      <c r="R11" s="87" t="s">
        <v>39</v>
      </c>
      <c r="S11" s="26">
        <v>9.75</v>
      </c>
      <c r="T11" s="26">
        <v>5</v>
      </c>
      <c r="U11" s="26">
        <v>5</v>
      </c>
      <c r="V11" s="26">
        <v>70</v>
      </c>
      <c r="W11" s="88">
        <v>35</v>
      </c>
      <c r="X11" s="26">
        <f t="shared" si="8"/>
        <v>89.75</v>
      </c>
      <c r="Y11" s="26" t="str">
        <f t="shared" si="1"/>
        <v>A2</v>
      </c>
      <c r="Z11" s="26">
        <v>8.5</v>
      </c>
      <c r="AA11" s="26">
        <v>5</v>
      </c>
      <c r="AB11" s="26">
        <v>4.5</v>
      </c>
      <c r="AC11" s="26">
        <v>76</v>
      </c>
      <c r="AD11" s="88">
        <v>38</v>
      </c>
      <c r="AE11" s="26">
        <f t="shared" si="9"/>
        <v>94</v>
      </c>
      <c r="AF11" s="26" t="str">
        <f t="shared" si="2"/>
        <v>A1</v>
      </c>
      <c r="AG11" s="25">
        <v>5</v>
      </c>
      <c r="AH11" s="87" t="s">
        <v>39</v>
      </c>
      <c r="AI11" s="26">
        <v>9</v>
      </c>
      <c r="AJ11" s="26">
        <v>5</v>
      </c>
      <c r="AK11" s="26">
        <v>5</v>
      </c>
      <c r="AL11" s="26">
        <v>66.5</v>
      </c>
      <c r="AM11" s="88">
        <f t="shared" si="10"/>
        <v>33.25</v>
      </c>
      <c r="AN11" s="26">
        <f t="shared" si="11"/>
        <v>85.5</v>
      </c>
      <c r="AO11" s="26" t="str">
        <f t="shared" si="3"/>
        <v>A2</v>
      </c>
      <c r="AP11" s="26">
        <v>50</v>
      </c>
      <c r="AQ11" s="7">
        <v>37</v>
      </c>
      <c r="AR11" s="7">
        <v>45</v>
      </c>
      <c r="AS11" s="100">
        <f t="shared" si="12"/>
        <v>429.25</v>
      </c>
      <c r="AT11" s="100">
        <f t="shared" si="4"/>
        <v>78.045454545454547</v>
      </c>
      <c r="AU11" s="26" t="str">
        <f t="shared" si="13"/>
        <v>B1</v>
      </c>
      <c r="AV11" s="27">
        <v>75</v>
      </c>
    </row>
    <row r="12" spans="1:48" ht="15.75">
      <c r="A12" s="25">
        <v>6</v>
      </c>
      <c r="B12" s="87" t="s">
        <v>43</v>
      </c>
      <c r="C12" s="91">
        <v>9.75</v>
      </c>
      <c r="D12" s="26">
        <v>5</v>
      </c>
      <c r="E12" s="26">
        <v>5</v>
      </c>
      <c r="F12" s="91">
        <v>62.5</v>
      </c>
      <c r="G12" s="88">
        <v>31.25</v>
      </c>
      <c r="H12" s="89">
        <f t="shared" si="5"/>
        <v>82.25</v>
      </c>
      <c r="I12" s="26" t="str">
        <f t="shared" si="6"/>
        <v>A2</v>
      </c>
      <c r="J12" s="14">
        <v>9.25</v>
      </c>
      <c r="K12" s="26">
        <v>5</v>
      </c>
      <c r="L12" s="26">
        <v>5</v>
      </c>
      <c r="M12" s="26">
        <v>73</v>
      </c>
      <c r="N12" s="88">
        <v>36.5</v>
      </c>
      <c r="O12" s="24">
        <f t="shared" si="7"/>
        <v>92.25</v>
      </c>
      <c r="P12" s="26" t="str">
        <f t="shared" si="0"/>
        <v>A1</v>
      </c>
      <c r="Q12" s="25">
        <v>6</v>
      </c>
      <c r="R12" s="87" t="s">
        <v>43</v>
      </c>
      <c r="S12" s="26">
        <v>10</v>
      </c>
      <c r="T12" s="26">
        <v>5</v>
      </c>
      <c r="U12" s="26">
        <v>5</v>
      </c>
      <c r="V12" s="26">
        <v>72</v>
      </c>
      <c r="W12" s="88">
        <v>36</v>
      </c>
      <c r="X12" s="26">
        <f t="shared" si="8"/>
        <v>92</v>
      </c>
      <c r="Y12" s="26" t="str">
        <f t="shared" si="1"/>
        <v>A1</v>
      </c>
      <c r="Z12" s="26">
        <v>10</v>
      </c>
      <c r="AA12" s="26">
        <v>5</v>
      </c>
      <c r="AB12" s="26">
        <v>4.5</v>
      </c>
      <c r="AC12" s="26">
        <v>68.5</v>
      </c>
      <c r="AD12" s="88">
        <v>34.25</v>
      </c>
      <c r="AE12" s="26">
        <f t="shared" si="9"/>
        <v>88</v>
      </c>
      <c r="AF12" s="26" t="str">
        <f t="shared" si="2"/>
        <v>A2</v>
      </c>
      <c r="AG12" s="25">
        <v>6</v>
      </c>
      <c r="AH12" s="87" t="s">
        <v>43</v>
      </c>
      <c r="AI12" s="26">
        <v>9.75</v>
      </c>
      <c r="AJ12" s="26">
        <v>5</v>
      </c>
      <c r="AK12" s="26">
        <v>5</v>
      </c>
      <c r="AL12" s="26">
        <v>79</v>
      </c>
      <c r="AM12" s="88">
        <f t="shared" si="10"/>
        <v>39.5</v>
      </c>
      <c r="AN12" s="26">
        <f t="shared" si="11"/>
        <v>98.75</v>
      </c>
      <c r="AO12" s="26" t="str">
        <f t="shared" si="3"/>
        <v>A1</v>
      </c>
      <c r="AP12" s="26">
        <v>47.5</v>
      </c>
      <c r="AQ12" s="7">
        <v>49</v>
      </c>
      <c r="AR12" s="7">
        <v>44.5</v>
      </c>
      <c r="AS12" s="100">
        <f t="shared" si="12"/>
        <v>453.25</v>
      </c>
      <c r="AT12" s="100">
        <f t="shared" si="4"/>
        <v>82.409090909090907</v>
      </c>
      <c r="AU12" s="26" t="str">
        <f t="shared" si="13"/>
        <v>A2</v>
      </c>
      <c r="AV12" s="27">
        <v>85</v>
      </c>
    </row>
    <row r="13" spans="1:48" ht="15.75">
      <c r="A13" s="25">
        <v>7</v>
      </c>
      <c r="B13" s="87" t="s">
        <v>50</v>
      </c>
      <c r="C13" s="91">
        <v>5.25</v>
      </c>
      <c r="D13" s="26">
        <v>4</v>
      </c>
      <c r="E13" s="26">
        <v>4</v>
      </c>
      <c r="F13" s="91">
        <v>33</v>
      </c>
      <c r="G13" s="88">
        <v>16.5</v>
      </c>
      <c r="H13" s="89">
        <f t="shared" si="5"/>
        <v>46.25</v>
      </c>
      <c r="I13" s="26" t="str">
        <f t="shared" si="6"/>
        <v>C2</v>
      </c>
      <c r="J13" s="47">
        <v>6.5</v>
      </c>
      <c r="K13" s="26">
        <v>3</v>
      </c>
      <c r="L13" s="26">
        <v>4</v>
      </c>
      <c r="M13" s="26">
        <v>46.5</v>
      </c>
      <c r="N13" s="88">
        <v>23.25</v>
      </c>
      <c r="O13" s="24">
        <f t="shared" si="7"/>
        <v>60</v>
      </c>
      <c r="P13" s="26" t="str">
        <f t="shared" si="0"/>
        <v>C1</v>
      </c>
      <c r="Q13" s="25">
        <v>7</v>
      </c>
      <c r="R13" s="87" t="s">
        <v>50</v>
      </c>
      <c r="S13" s="26">
        <v>9.25</v>
      </c>
      <c r="T13" s="26">
        <v>4</v>
      </c>
      <c r="U13" s="26">
        <v>4</v>
      </c>
      <c r="V13" s="26">
        <v>38.5</v>
      </c>
      <c r="W13" s="88">
        <v>19.25</v>
      </c>
      <c r="X13" s="26">
        <f t="shared" si="8"/>
        <v>55.75</v>
      </c>
      <c r="Y13" s="26" t="str">
        <f t="shared" si="1"/>
        <v>C1</v>
      </c>
      <c r="Z13" s="26">
        <v>6.5</v>
      </c>
      <c r="AA13" s="26">
        <v>5</v>
      </c>
      <c r="AB13" s="26">
        <v>4</v>
      </c>
      <c r="AC13" s="26">
        <v>40</v>
      </c>
      <c r="AD13" s="88">
        <v>20</v>
      </c>
      <c r="AE13" s="26">
        <f t="shared" si="9"/>
        <v>55.5</v>
      </c>
      <c r="AF13" s="26" t="str">
        <f t="shared" si="2"/>
        <v>C1</v>
      </c>
      <c r="AG13" s="25">
        <v>7</v>
      </c>
      <c r="AH13" s="87" t="s">
        <v>50</v>
      </c>
      <c r="AI13" s="26">
        <v>6.25</v>
      </c>
      <c r="AJ13" s="26">
        <v>5</v>
      </c>
      <c r="AK13" s="26">
        <v>5</v>
      </c>
      <c r="AL13" s="26">
        <v>27.5</v>
      </c>
      <c r="AM13" s="88">
        <f t="shared" si="10"/>
        <v>13.75</v>
      </c>
      <c r="AN13" s="26">
        <f t="shared" si="11"/>
        <v>43.75</v>
      </c>
      <c r="AO13" s="26" t="str">
        <f t="shared" si="3"/>
        <v>C2</v>
      </c>
      <c r="AP13" s="26">
        <v>39</v>
      </c>
      <c r="AQ13" s="7">
        <v>22</v>
      </c>
      <c r="AR13" s="7">
        <v>29.5</v>
      </c>
      <c r="AS13" s="100">
        <f t="shared" si="12"/>
        <v>261.25</v>
      </c>
      <c r="AT13" s="100">
        <f t="shared" si="4"/>
        <v>47.5</v>
      </c>
      <c r="AU13" s="26" t="str">
        <f t="shared" si="13"/>
        <v>C2</v>
      </c>
      <c r="AV13" s="27">
        <v>84</v>
      </c>
    </row>
    <row r="14" spans="1:48" ht="15.75">
      <c r="A14" s="25">
        <v>8</v>
      </c>
      <c r="B14" s="90" t="s">
        <v>56</v>
      </c>
      <c r="C14" s="91">
        <v>8.25</v>
      </c>
      <c r="D14" s="26">
        <v>5</v>
      </c>
      <c r="E14" s="26">
        <v>5</v>
      </c>
      <c r="F14" s="91">
        <v>67.5</v>
      </c>
      <c r="G14" s="88">
        <v>33.75</v>
      </c>
      <c r="H14" s="89">
        <f t="shared" si="5"/>
        <v>85.75</v>
      </c>
      <c r="I14" s="26" t="str">
        <f t="shared" si="6"/>
        <v>A2</v>
      </c>
      <c r="J14" s="14">
        <v>7.75</v>
      </c>
      <c r="K14" s="26">
        <v>4</v>
      </c>
      <c r="L14" s="26">
        <v>4</v>
      </c>
      <c r="M14" s="26">
        <v>71.5</v>
      </c>
      <c r="N14" s="88">
        <v>35.75</v>
      </c>
      <c r="O14" s="24">
        <f t="shared" si="7"/>
        <v>87.25</v>
      </c>
      <c r="P14" s="26" t="str">
        <f t="shared" si="0"/>
        <v>A2</v>
      </c>
      <c r="Q14" s="25">
        <v>8</v>
      </c>
      <c r="R14" s="90" t="s">
        <v>56</v>
      </c>
      <c r="S14" s="26">
        <v>8.5</v>
      </c>
      <c r="T14" s="26">
        <v>5</v>
      </c>
      <c r="U14" s="26">
        <v>4</v>
      </c>
      <c r="V14" s="26">
        <v>50.5</v>
      </c>
      <c r="W14" s="88">
        <v>25.324999999999999</v>
      </c>
      <c r="X14" s="26">
        <f t="shared" si="8"/>
        <v>68</v>
      </c>
      <c r="Y14" s="26" t="str">
        <f t="shared" si="1"/>
        <v>B2</v>
      </c>
      <c r="Z14" s="26">
        <v>8.25</v>
      </c>
      <c r="AA14" s="26">
        <v>5</v>
      </c>
      <c r="AB14" s="26">
        <v>5</v>
      </c>
      <c r="AC14" s="26">
        <v>70.5</v>
      </c>
      <c r="AD14" s="88">
        <v>35.25</v>
      </c>
      <c r="AE14" s="26">
        <f t="shared" si="9"/>
        <v>88.75</v>
      </c>
      <c r="AF14" s="26" t="str">
        <f t="shared" si="2"/>
        <v>A2</v>
      </c>
      <c r="AG14" s="25">
        <v>8</v>
      </c>
      <c r="AH14" s="90" t="s">
        <v>56</v>
      </c>
      <c r="AI14" s="26">
        <v>7.25</v>
      </c>
      <c r="AJ14" s="26">
        <v>5</v>
      </c>
      <c r="AK14" s="26">
        <v>5</v>
      </c>
      <c r="AL14" s="26">
        <v>58.5</v>
      </c>
      <c r="AM14" s="88">
        <f t="shared" si="10"/>
        <v>29.25</v>
      </c>
      <c r="AN14" s="26">
        <f t="shared" si="11"/>
        <v>75.75</v>
      </c>
      <c r="AO14" s="26" t="str">
        <f t="shared" si="3"/>
        <v>B1</v>
      </c>
      <c r="AP14" s="26">
        <v>48.5</v>
      </c>
      <c r="AQ14" s="7">
        <v>37.5</v>
      </c>
      <c r="AR14" s="7">
        <v>42</v>
      </c>
      <c r="AS14" s="100">
        <f t="shared" si="12"/>
        <v>405.5</v>
      </c>
      <c r="AT14" s="100">
        <f t="shared" si="4"/>
        <v>73.727272727272734</v>
      </c>
      <c r="AU14" s="26" t="str">
        <f t="shared" si="13"/>
        <v>B1</v>
      </c>
      <c r="AV14" s="27">
        <v>86</v>
      </c>
    </row>
    <row r="15" spans="1:48" ht="15.75">
      <c r="A15" s="25">
        <v>9</v>
      </c>
      <c r="B15" s="87" t="s">
        <v>61</v>
      </c>
      <c r="C15" s="91">
        <v>9.75</v>
      </c>
      <c r="D15" s="26">
        <v>5</v>
      </c>
      <c r="E15" s="26">
        <v>5</v>
      </c>
      <c r="F15" s="91">
        <v>58</v>
      </c>
      <c r="G15" s="88">
        <v>29</v>
      </c>
      <c r="H15" s="89">
        <f t="shared" si="5"/>
        <v>77.75</v>
      </c>
      <c r="I15" s="26" t="str">
        <f t="shared" si="6"/>
        <v>B1</v>
      </c>
      <c r="J15" s="14">
        <v>7.75</v>
      </c>
      <c r="K15" s="26">
        <v>4</v>
      </c>
      <c r="L15" s="26">
        <v>4</v>
      </c>
      <c r="M15" s="26">
        <v>52.5</v>
      </c>
      <c r="N15" s="88">
        <v>26.25</v>
      </c>
      <c r="O15" s="24">
        <f t="shared" si="7"/>
        <v>68.25</v>
      </c>
      <c r="P15" s="26" t="str">
        <f t="shared" si="0"/>
        <v>B2</v>
      </c>
      <c r="Q15" s="25">
        <v>9</v>
      </c>
      <c r="R15" s="87" t="s">
        <v>61</v>
      </c>
      <c r="S15" s="26">
        <v>9.25</v>
      </c>
      <c r="T15" s="26">
        <v>5</v>
      </c>
      <c r="U15" s="26">
        <v>5</v>
      </c>
      <c r="V15" s="26">
        <v>70</v>
      </c>
      <c r="W15" s="88">
        <v>35</v>
      </c>
      <c r="X15" s="26">
        <f t="shared" si="8"/>
        <v>89.25</v>
      </c>
      <c r="Y15" s="26" t="str">
        <f t="shared" si="1"/>
        <v>A2</v>
      </c>
      <c r="Z15" s="26">
        <v>9.25</v>
      </c>
      <c r="AA15" s="26">
        <v>5</v>
      </c>
      <c r="AB15" s="26">
        <v>5</v>
      </c>
      <c r="AC15" s="26">
        <v>64.5</v>
      </c>
      <c r="AD15" s="88">
        <v>32.25</v>
      </c>
      <c r="AE15" s="26">
        <f t="shared" si="9"/>
        <v>83.75</v>
      </c>
      <c r="AF15" s="26" t="str">
        <f t="shared" si="2"/>
        <v>A2</v>
      </c>
      <c r="AG15" s="25">
        <v>9</v>
      </c>
      <c r="AH15" s="87" t="s">
        <v>61</v>
      </c>
      <c r="AI15" s="26">
        <v>9.75</v>
      </c>
      <c r="AJ15" s="26">
        <v>5</v>
      </c>
      <c r="AK15" s="26">
        <v>5</v>
      </c>
      <c r="AL15" s="26">
        <v>62.5</v>
      </c>
      <c r="AM15" s="88">
        <f t="shared" si="10"/>
        <v>31.25</v>
      </c>
      <c r="AN15" s="26">
        <f t="shared" si="11"/>
        <v>82.25</v>
      </c>
      <c r="AO15" s="26" t="str">
        <f t="shared" si="3"/>
        <v>A2</v>
      </c>
      <c r="AP15" s="26">
        <v>48.5</v>
      </c>
      <c r="AQ15" s="7">
        <v>44.5</v>
      </c>
      <c r="AR15" s="7">
        <v>45</v>
      </c>
      <c r="AS15" s="100">
        <f t="shared" si="12"/>
        <v>401.25</v>
      </c>
      <c r="AT15" s="100">
        <f t="shared" si="4"/>
        <v>72.954545454545453</v>
      </c>
      <c r="AU15" s="26" t="str">
        <f t="shared" si="13"/>
        <v>B1</v>
      </c>
      <c r="AV15" s="27">
        <v>78</v>
      </c>
    </row>
    <row r="16" spans="1:48" ht="15.75">
      <c r="A16" s="25">
        <v>10</v>
      </c>
      <c r="B16" s="87" t="s">
        <v>67</v>
      </c>
      <c r="C16" s="91">
        <v>9</v>
      </c>
      <c r="D16" s="26">
        <v>5</v>
      </c>
      <c r="E16" s="26">
        <v>5</v>
      </c>
      <c r="F16" s="91">
        <v>69.5</v>
      </c>
      <c r="G16" s="88">
        <v>34.75</v>
      </c>
      <c r="H16" s="89">
        <f t="shared" si="5"/>
        <v>88.5</v>
      </c>
      <c r="I16" s="26" t="str">
        <f t="shared" si="6"/>
        <v>A2</v>
      </c>
      <c r="J16" s="14">
        <v>9</v>
      </c>
      <c r="K16" s="26">
        <v>4</v>
      </c>
      <c r="L16" s="26">
        <v>4</v>
      </c>
      <c r="M16" s="26">
        <v>74</v>
      </c>
      <c r="N16" s="88">
        <v>37</v>
      </c>
      <c r="O16" s="24">
        <f t="shared" si="7"/>
        <v>91</v>
      </c>
      <c r="P16" s="26" t="str">
        <f t="shared" si="0"/>
        <v>A1</v>
      </c>
      <c r="Q16" s="25">
        <v>10</v>
      </c>
      <c r="R16" s="87" t="s">
        <v>67</v>
      </c>
      <c r="S16" s="26">
        <v>9.25</v>
      </c>
      <c r="T16" s="26">
        <v>5</v>
      </c>
      <c r="U16" s="26">
        <v>5</v>
      </c>
      <c r="V16" s="26">
        <v>67</v>
      </c>
      <c r="W16" s="88">
        <v>33.5</v>
      </c>
      <c r="X16" s="26">
        <f t="shared" si="8"/>
        <v>86.25</v>
      </c>
      <c r="Y16" s="26" t="str">
        <f t="shared" si="1"/>
        <v>A2</v>
      </c>
      <c r="Z16" s="26">
        <v>9.5</v>
      </c>
      <c r="AA16" s="26">
        <v>5</v>
      </c>
      <c r="AB16" s="26">
        <v>4.5</v>
      </c>
      <c r="AC16" s="26">
        <v>75</v>
      </c>
      <c r="AD16" s="88">
        <v>37.5</v>
      </c>
      <c r="AE16" s="26">
        <f t="shared" si="9"/>
        <v>94</v>
      </c>
      <c r="AF16" s="26" t="str">
        <f t="shared" si="2"/>
        <v>A1</v>
      </c>
      <c r="AG16" s="25">
        <v>10</v>
      </c>
      <c r="AH16" s="87" t="s">
        <v>67</v>
      </c>
      <c r="AI16" s="26">
        <v>10</v>
      </c>
      <c r="AJ16" s="26">
        <v>5</v>
      </c>
      <c r="AK16" s="26">
        <v>5</v>
      </c>
      <c r="AL16" s="26">
        <v>69</v>
      </c>
      <c r="AM16" s="88">
        <f t="shared" si="10"/>
        <v>34.5</v>
      </c>
      <c r="AN16" s="26">
        <f t="shared" si="11"/>
        <v>89</v>
      </c>
      <c r="AO16" s="26" t="str">
        <f t="shared" si="3"/>
        <v>A2</v>
      </c>
      <c r="AP16" s="26">
        <v>50</v>
      </c>
      <c r="AQ16" s="7">
        <v>47.5</v>
      </c>
      <c r="AR16" s="7">
        <v>46</v>
      </c>
      <c r="AS16" s="100">
        <f t="shared" si="12"/>
        <v>448.75</v>
      </c>
      <c r="AT16" s="100">
        <f t="shared" si="4"/>
        <v>81.590909090909093</v>
      </c>
      <c r="AU16" s="26" t="str">
        <f t="shared" si="13"/>
        <v>A2</v>
      </c>
      <c r="AV16" s="27">
        <v>84</v>
      </c>
    </row>
    <row r="17" spans="1:48" ht="15.75">
      <c r="A17" s="25">
        <v>11</v>
      </c>
      <c r="B17" s="87" t="s">
        <v>73</v>
      </c>
      <c r="C17" s="91">
        <v>9.25</v>
      </c>
      <c r="D17" s="26">
        <v>5</v>
      </c>
      <c r="E17" s="26">
        <v>5</v>
      </c>
      <c r="F17" s="91">
        <v>67.5</v>
      </c>
      <c r="G17" s="88">
        <v>33.75</v>
      </c>
      <c r="H17" s="89">
        <f t="shared" si="5"/>
        <v>86.75</v>
      </c>
      <c r="I17" s="26" t="str">
        <f t="shared" si="6"/>
        <v>A2</v>
      </c>
      <c r="J17" s="14">
        <v>8.5</v>
      </c>
      <c r="K17" s="26">
        <v>4</v>
      </c>
      <c r="L17" s="26">
        <v>4</v>
      </c>
      <c r="M17" s="26">
        <v>72.5</v>
      </c>
      <c r="N17" s="88">
        <v>36.25</v>
      </c>
      <c r="O17" s="24">
        <f t="shared" si="7"/>
        <v>89</v>
      </c>
      <c r="P17" s="26" t="str">
        <f t="shared" si="0"/>
        <v>A2</v>
      </c>
      <c r="Q17" s="25">
        <v>11</v>
      </c>
      <c r="R17" s="87" t="s">
        <v>73</v>
      </c>
      <c r="S17" s="26">
        <v>10</v>
      </c>
      <c r="T17" s="26">
        <v>5</v>
      </c>
      <c r="U17" s="26">
        <v>5</v>
      </c>
      <c r="V17" s="26">
        <v>74.5</v>
      </c>
      <c r="W17" s="88">
        <v>37.25</v>
      </c>
      <c r="X17" s="26">
        <f t="shared" si="8"/>
        <v>94.5</v>
      </c>
      <c r="Y17" s="26" t="str">
        <f t="shared" si="1"/>
        <v>A1</v>
      </c>
      <c r="Z17" s="26">
        <v>9.5</v>
      </c>
      <c r="AA17" s="26">
        <v>5</v>
      </c>
      <c r="AB17" s="26">
        <v>4.5</v>
      </c>
      <c r="AC17" s="26">
        <v>75</v>
      </c>
      <c r="AD17" s="88">
        <v>37.5</v>
      </c>
      <c r="AE17" s="26">
        <f t="shared" si="9"/>
        <v>94</v>
      </c>
      <c r="AF17" s="26" t="str">
        <f t="shared" si="2"/>
        <v>A1</v>
      </c>
      <c r="AG17" s="25">
        <v>11</v>
      </c>
      <c r="AH17" s="87" t="s">
        <v>73</v>
      </c>
      <c r="AI17" s="26">
        <v>9.5</v>
      </c>
      <c r="AJ17" s="26">
        <v>5</v>
      </c>
      <c r="AK17" s="26">
        <v>5</v>
      </c>
      <c r="AL17" s="26">
        <v>75.5</v>
      </c>
      <c r="AM17" s="88">
        <f t="shared" si="10"/>
        <v>37.75</v>
      </c>
      <c r="AN17" s="26">
        <f t="shared" si="11"/>
        <v>95</v>
      </c>
      <c r="AO17" s="26" t="str">
        <f t="shared" si="3"/>
        <v>A1</v>
      </c>
      <c r="AP17" s="26">
        <v>49</v>
      </c>
      <c r="AQ17" s="7">
        <v>45</v>
      </c>
      <c r="AR17" s="7">
        <v>42</v>
      </c>
      <c r="AS17" s="100">
        <f t="shared" si="12"/>
        <v>459.25</v>
      </c>
      <c r="AT17" s="100">
        <f t="shared" si="4"/>
        <v>83.5</v>
      </c>
      <c r="AU17" s="26" t="str">
        <f t="shared" si="13"/>
        <v>A2</v>
      </c>
      <c r="AV17" s="27">
        <v>87</v>
      </c>
    </row>
    <row r="18" spans="1:48" ht="15.75">
      <c r="A18" s="25">
        <v>12</v>
      </c>
      <c r="B18" s="90" t="s">
        <v>80</v>
      </c>
      <c r="C18" s="91">
        <v>5.75</v>
      </c>
      <c r="D18" s="26">
        <v>5</v>
      </c>
      <c r="E18" s="26">
        <v>4</v>
      </c>
      <c r="F18" s="91">
        <v>48</v>
      </c>
      <c r="G18" s="88">
        <v>24</v>
      </c>
      <c r="H18" s="89">
        <f t="shared" si="5"/>
        <v>62.75</v>
      </c>
      <c r="I18" s="26" t="str">
        <f t="shared" si="6"/>
        <v>B2</v>
      </c>
      <c r="J18" s="14">
        <v>7.25</v>
      </c>
      <c r="K18" s="26">
        <v>4</v>
      </c>
      <c r="L18" s="26">
        <v>4</v>
      </c>
      <c r="M18" s="26">
        <v>61</v>
      </c>
      <c r="N18" s="88">
        <v>30.5</v>
      </c>
      <c r="O18" s="24">
        <f t="shared" si="7"/>
        <v>76.25</v>
      </c>
      <c r="P18" s="26" t="str">
        <f t="shared" si="0"/>
        <v>B1</v>
      </c>
      <c r="Q18" s="25">
        <v>12</v>
      </c>
      <c r="R18" s="90" t="s">
        <v>80</v>
      </c>
      <c r="S18" s="26">
        <v>9</v>
      </c>
      <c r="T18" s="26">
        <v>5</v>
      </c>
      <c r="U18" s="26">
        <v>5</v>
      </c>
      <c r="V18" s="26">
        <v>66</v>
      </c>
      <c r="W18" s="88">
        <v>33</v>
      </c>
      <c r="X18" s="26">
        <f t="shared" si="8"/>
        <v>85</v>
      </c>
      <c r="Y18" s="26" t="str">
        <f t="shared" si="1"/>
        <v>A2</v>
      </c>
      <c r="Z18" s="26">
        <v>8.75</v>
      </c>
      <c r="AA18" s="26">
        <v>5</v>
      </c>
      <c r="AB18" s="26">
        <v>4</v>
      </c>
      <c r="AC18" s="26">
        <v>70.5</v>
      </c>
      <c r="AD18" s="88">
        <v>35.25</v>
      </c>
      <c r="AE18" s="26">
        <f t="shared" si="9"/>
        <v>88.25</v>
      </c>
      <c r="AF18" s="26" t="str">
        <f t="shared" si="2"/>
        <v>A2</v>
      </c>
      <c r="AG18" s="25">
        <v>12</v>
      </c>
      <c r="AH18" s="90" t="s">
        <v>80</v>
      </c>
      <c r="AI18" s="26">
        <v>7.75</v>
      </c>
      <c r="AJ18" s="26">
        <v>4</v>
      </c>
      <c r="AK18" s="26">
        <v>5</v>
      </c>
      <c r="AL18" s="26">
        <v>38.5</v>
      </c>
      <c r="AM18" s="88">
        <f t="shared" si="10"/>
        <v>19.25</v>
      </c>
      <c r="AN18" s="26">
        <f t="shared" si="11"/>
        <v>55.25</v>
      </c>
      <c r="AO18" s="26" t="str">
        <f t="shared" si="3"/>
        <v>C1</v>
      </c>
      <c r="AP18" s="26">
        <v>43.5</v>
      </c>
      <c r="AQ18" s="7">
        <v>36.5</v>
      </c>
      <c r="AR18" s="7">
        <v>37</v>
      </c>
      <c r="AS18" s="100">
        <f t="shared" si="12"/>
        <v>367.5</v>
      </c>
      <c r="AT18" s="100">
        <f t="shared" si="4"/>
        <v>66.818181818181827</v>
      </c>
      <c r="AU18" s="26" t="str">
        <f t="shared" si="13"/>
        <v>B2</v>
      </c>
      <c r="AV18" s="27">
        <v>89</v>
      </c>
    </row>
    <row r="19" spans="1:48" ht="15.75">
      <c r="A19" s="25">
        <v>13</v>
      </c>
      <c r="B19" s="87" t="s">
        <v>86</v>
      </c>
      <c r="C19" s="91">
        <v>6</v>
      </c>
      <c r="D19" s="26">
        <v>3</v>
      </c>
      <c r="E19" s="26">
        <v>3</v>
      </c>
      <c r="F19" s="91">
        <v>27</v>
      </c>
      <c r="G19" s="88">
        <v>13.5</v>
      </c>
      <c r="H19" s="89">
        <f t="shared" si="5"/>
        <v>39</v>
      </c>
      <c r="I19" s="26" t="str">
        <f t="shared" si="6"/>
        <v>D</v>
      </c>
      <c r="J19" s="14">
        <v>7.75</v>
      </c>
      <c r="K19" s="26">
        <v>3</v>
      </c>
      <c r="L19" s="26">
        <v>4</v>
      </c>
      <c r="M19" s="26">
        <v>45</v>
      </c>
      <c r="N19" s="88">
        <v>22.5</v>
      </c>
      <c r="O19" s="24">
        <f t="shared" si="7"/>
        <v>59.75</v>
      </c>
      <c r="P19" s="26" t="str">
        <f t="shared" si="0"/>
        <v>C1</v>
      </c>
      <c r="Q19" s="25">
        <v>13</v>
      </c>
      <c r="R19" s="87" t="s">
        <v>86</v>
      </c>
      <c r="S19" s="26">
        <v>6.75</v>
      </c>
      <c r="T19" s="26">
        <v>3</v>
      </c>
      <c r="U19" s="26">
        <v>3</v>
      </c>
      <c r="V19" s="26">
        <v>27</v>
      </c>
      <c r="W19" s="88">
        <v>13.5</v>
      </c>
      <c r="X19" s="26">
        <f t="shared" si="8"/>
        <v>39.75</v>
      </c>
      <c r="Y19" s="26" t="str">
        <f t="shared" si="1"/>
        <v>D</v>
      </c>
      <c r="Z19" s="26">
        <v>6.25</v>
      </c>
      <c r="AA19" s="26">
        <v>4</v>
      </c>
      <c r="AB19" s="26">
        <v>3.5</v>
      </c>
      <c r="AC19" s="26">
        <v>37</v>
      </c>
      <c r="AD19" s="88">
        <v>18.5</v>
      </c>
      <c r="AE19" s="26">
        <f t="shared" si="9"/>
        <v>50.75</v>
      </c>
      <c r="AF19" s="26" t="str">
        <f t="shared" si="2"/>
        <v>C2</v>
      </c>
      <c r="AG19" s="25">
        <v>13</v>
      </c>
      <c r="AH19" s="87" t="s">
        <v>86</v>
      </c>
      <c r="AI19" s="26">
        <v>5.25</v>
      </c>
      <c r="AJ19" s="26">
        <v>4</v>
      </c>
      <c r="AK19" s="26">
        <v>4.5</v>
      </c>
      <c r="AL19" s="26">
        <v>22.5</v>
      </c>
      <c r="AM19" s="88">
        <f t="shared" si="10"/>
        <v>11.25</v>
      </c>
      <c r="AN19" s="26">
        <f t="shared" si="11"/>
        <v>36.25</v>
      </c>
      <c r="AO19" s="26" t="str">
        <f t="shared" si="3"/>
        <v>D</v>
      </c>
      <c r="AP19" s="26">
        <v>37</v>
      </c>
      <c r="AQ19" s="7">
        <v>29</v>
      </c>
      <c r="AR19" s="7">
        <v>39.5</v>
      </c>
      <c r="AS19" s="100">
        <f t="shared" si="12"/>
        <v>225.5</v>
      </c>
      <c r="AT19" s="100">
        <f t="shared" si="4"/>
        <v>41</v>
      </c>
      <c r="AU19" s="26" t="str">
        <f t="shared" si="13"/>
        <v>C2</v>
      </c>
      <c r="AV19" s="27">
        <v>79</v>
      </c>
    </row>
    <row r="20" spans="1:48" ht="15.75">
      <c r="A20" s="25">
        <v>14</v>
      </c>
      <c r="B20" s="87" t="s">
        <v>91</v>
      </c>
      <c r="C20" s="91">
        <v>7.75</v>
      </c>
      <c r="D20" s="26">
        <v>5</v>
      </c>
      <c r="E20" s="26">
        <v>5</v>
      </c>
      <c r="F20" s="91">
        <v>46.5</v>
      </c>
      <c r="G20" s="88">
        <v>23.25</v>
      </c>
      <c r="H20" s="89">
        <f t="shared" si="5"/>
        <v>64.25</v>
      </c>
      <c r="I20" s="26" t="str">
        <f t="shared" si="6"/>
        <v>B2</v>
      </c>
      <c r="J20" s="14">
        <v>7.75</v>
      </c>
      <c r="K20" s="26">
        <v>3</v>
      </c>
      <c r="L20" s="26">
        <v>4</v>
      </c>
      <c r="M20" s="26">
        <v>62</v>
      </c>
      <c r="N20" s="88">
        <v>31</v>
      </c>
      <c r="O20" s="24">
        <f t="shared" si="7"/>
        <v>76.75</v>
      </c>
      <c r="P20" s="26" t="str">
        <f t="shared" si="0"/>
        <v>B1</v>
      </c>
      <c r="Q20" s="25">
        <v>14</v>
      </c>
      <c r="R20" s="87" t="s">
        <v>91</v>
      </c>
      <c r="S20" s="26">
        <v>9</v>
      </c>
      <c r="T20" s="26">
        <v>4</v>
      </c>
      <c r="U20" s="26">
        <v>3</v>
      </c>
      <c r="V20" s="26">
        <v>31.5</v>
      </c>
      <c r="W20" s="88">
        <v>15.75</v>
      </c>
      <c r="X20" s="26">
        <f t="shared" si="8"/>
        <v>47.5</v>
      </c>
      <c r="Y20" s="26" t="str">
        <f t="shared" si="1"/>
        <v>C2</v>
      </c>
      <c r="Z20" s="26">
        <v>7.75</v>
      </c>
      <c r="AA20" s="26">
        <v>4</v>
      </c>
      <c r="AB20" s="26">
        <v>3.5</v>
      </c>
      <c r="AC20" s="26">
        <v>51.5</v>
      </c>
      <c r="AD20" s="88">
        <v>25.75</v>
      </c>
      <c r="AE20" s="26">
        <f t="shared" si="9"/>
        <v>66.75</v>
      </c>
      <c r="AF20" s="26" t="str">
        <f t="shared" si="2"/>
        <v>B2</v>
      </c>
      <c r="AG20" s="25">
        <v>14</v>
      </c>
      <c r="AH20" s="87" t="s">
        <v>91</v>
      </c>
      <c r="AI20" s="26">
        <v>7.25</v>
      </c>
      <c r="AJ20" s="26">
        <v>4.5</v>
      </c>
      <c r="AK20" s="26">
        <v>4</v>
      </c>
      <c r="AL20" s="26">
        <v>25.5</v>
      </c>
      <c r="AM20" s="88">
        <f t="shared" si="10"/>
        <v>12.75</v>
      </c>
      <c r="AN20" s="26">
        <f t="shared" si="11"/>
        <v>41.25</v>
      </c>
      <c r="AO20" s="26" t="str">
        <f t="shared" si="3"/>
        <v>C2</v>
      </c>
      <c r="AP20" s="26">
        <v>41.5</v>
      </c>
      <c r="AQ20" s="7">
        <v>34.5</v>
      </c>
      <c r="AR20" s="7">
        <v>34.5</v>
      </c>
      <c r="AS20" s="100">
        <f t="shared" si="12"/>
        <v>296.5</v>
      </c>
      <c r="AT20" s="100">
        <f t="shared" si="4"/>
        <v>53.909090909090907</v>
      </c>
      <c r="AU20" s="26" t="str">
        <f t="shared" si="13"/>
        <v>C1</v>
      </c>
      <c r="AV20" s="27">
        <v>81</v>
      </c>
    </row>
    <row r="21" spans="1:48" ht="15.75">
      <c r="A21" s="25">
        <v>15</v>
      </c>
      <c r="B21" s="90" t="s">
        <v>96</v>
      </c>
      <c r="C21" s="91">
        <v>3.25</v>
      </c>
      <c r="D21" s="26">
        <v>5</v>
      </c>
      <c r="E21" s="26">
        <v>5</v>
      </c>
      <c r="F21" s="91">
        <v>18.5</v>
      </c>
      <c r="G21" s="88">
        <v>9.25</v>
      </c>
      <c r="H21" s="89">
        <f t="shared" si="5"/>
        <v>31.75</v>
      </c>
      <c r="I21" s="26" t="str">
        <f t="shared" si="6"/>
        <v>E</v>
      </c>
      <c r="J21" s="14">
        <v>3.5</v>
      </c>
      <c r="K21" s="26">
        <v>3</v>
      </c>
      <c r="L21" s="26">
        <v>4</v>
      </c>
      <c r="M21" s="26">
        <v>32</v>
      </c>
      <c r="N21" s="88">
        <v>16</v>
      </c>
      <c r="O21" s="24">
        <f t="shared" si="7"/>
        <v>42.5</v>
      </c>
      <c r="P21" s="26" t="str">
        <f t="shared" si="0"/>
        <v>C2</v>
      </c>
      <c r="Q21" s="25">
        <v>15</v>
      </c>
      <c r="R21" s="90" t="s">
        <v>96</v>
      </c>
      <c r="S21" s="26">
        <v>1.5</v>
      </c>
      <c r="T21" s="26">
        <v>4</v>
      </c>
      <c r="U21" s="26">
        <v>2</v>
      </c>
      <c r="V21" s="26">
        <v>5</v>
      </c>
      <c r="W21" s="88">
        <v>2.5</v>
      </c>
      <c r="X21" s="26">
        <f t="shared" si="8"/>
        <v>12.5</v>
      </c>
      <c r="Y21" s="26" t="str">
        <f t="shared" si="1"/>
        <v>E</v>
      </c>
      <c r="Z21" s="26">
        <v>4</v>
      </c>
      <c r="AA21" s="26">
        <v>4</v>
      </c>
      <c r="AB21" s="26">
        <v>2</v>
      </c>
      <c r="AC21" s="26">
        <v>31.5</v>
      </c>
      <c r="AD21" s="88">
        <v>15.75</v>
      </c>
      <c r="AE21" s="26">
        <f t="shared" si="9"/>
        <v>41.5</v>
      </c>
      <c r="AF21" s="26" t="str">
        <f t="shared" si="2"/>
        <v>C2</v>
      </c>
      <c r="AG21" s="25">
        <v>15</v>
      </c>
      <c r="AH21" s="90" t="s">
        <v>96</v>
      </c>
      <c r="AI21" s="26">
        <v>2.75</v>
      </c>
      <c r="AJ21" s="26">
        <v>3</v>
      </c>
      <c r="AK21" s="26">
        <v>4.5</v>
      </c>
      <c r="AL21" s="26">
        <v>15</v>
      </c>
      <c r="AM21" s="88">
        <f t="shared" si="10"/>
        <v>7.5</v>
      </c>
      <c r="AN21" s="26">
        <f t="shared" si="11"/>
        <v>25.25</v>
      </c>
      <c r="AO21" s="26" t="str">
        <f t="shared" si="3"/>
        <v>E</v>
      </c>
      <c r="AP21" s="26">
        <v>26</v>
      </c>
      <c r="AQ21" s="7">
        <v>24</v>
      </c>
      <c r="AR21" s="7">
        <v>18</v>
      </c>
      <c r="AS21" s="100">
        <f t="shared" si="12"/>
        <v>153.5</v>
      </c>
      <c r="AT21" s="100">
        <f t="shared" si="4"/>
        <v>27.90909090909091</v>
      </c>
      <c r="AU21" s="26" t="str">
        <f t="shared" si="13"/>
        <v>E</v>
      </c>
      <c r="AV21" s="27">
        <v>88</v>
      </c>
    </row>
    <row r="22" spans="1:48" ht="15.75">
      <c r="A22" s="25">
        <v>16</v>
      </c>
      <c r="B22" s="87" t="s">
        <v>102</v>
      </c>
      <c r="C22" s="91">
        <v>6.75</v>
      </c>
      <c r="D22" s="26">
        <v>4</v>
      </c>
      <c r="E22" s="26">
        <v>5</v>
      </c>
      <c r="F22" s="91">
        <v>62</v>
      </c>
      <c r="G22" s="88">
        <v>31</v>
      </c>
      <c r="H22" s="89">
        <f t="shared" si="5"/>
        <v>77.75</v>
      </c>
      <c r="I22" s="26" t="str">
        <f t="shared" si="6"/>
        <v>B1</v>
      </c>
      <c r="J22" s="14">
        <v>7.75</v>
      </c>
      <c r="K22" s="26">
        <v>4</v>
      </c>
      <c r="L22" s="26">
        <v>4</v>
      </c>
      <c r="M22" s="26" t="s">
        <v>272</v>
      </c>
      <c r="N22" s="88" t="s">
        <v>272</v>
      </c>
      <c r="O22" s="24">
        <f t="shared" si="7"/>
        <v>15.75</v>
      </c>
      <c r="P22" s="26" t="str">
        <f t="shared" si="0"/>
        <v>E</v>
      </c>
      <c r="Q22" s="25">
        <v>16</v>
      </c>
      <c r="R22" s="87" t="s">
        <v>102</v>
      </c>
      <c r="S22" s="26">
        <v>8.25</v>
      </c>
      <c r="T22" s="26">
        <v>5</v>
      </c>
      <c r="U22" s="26">
        <v>4</v>
      </c>
      <c r="V22" s="26" t="s">
        <v>272</v>
      </c>
      <c r="W22" s="88" t="s">
        <v>403</v>
      </c>
      <c r="X22" s="26">
        <f t="shared" si="8"/>
        <v>17.25</v>
      </c>
      <c r="Y22" s="26" t="str">
        <f t="shared" si="1"/>
        <v>E</v>
      </c>
      <c r="Z22" s="26">
        <v>8.75</v>
      </c>
      <c r="AA22" s="26">
        <v>5</v>
      </c>
      <c r="AB22" s="26">
        <v>4.5</v>
      </c>
      <c r="AC22" s="26">
        <v>67</v>
      </c>
      <c r="AD22" s="88">
        <v>33.5</v>
      </c>
      <c r="AE22" s="26">
        <f t="shared" si="9"/>
        <v>85.25</v>
      </c>
      <c r="AF22" s="26" t="str">
        <f t="shared" si="2"/>
        <v>A2</v>
      </c>
      <c r="AG22" s="25">
        <v>16</v>
      </c>
      <c r="AH22" s="87" t="s">
        <v>102</v>
      </c>
      <c r="AI22" s="26">
        <v>8.75</v>
      </c>
      <c r="AJ22" s="26">
        <v>5</v>
      </c>
      <c r="AK22" s="26">
        <v>4.5</v>
      </c>
      <c r="AL22" s="26">
        <v>57.5</v>
      </c>
      <c r="AM22" s="88">
        <f t="shared" si="10"/>
        <v>28.75</v>
      </c>
      <c r="AN22" s="26">
        <f t="shared" si="11"/>
        <v>75.75</v>
      </c>
      <c r="AO22" s="26" t="str">
        <f t="shared" si="3"/>
        <v>B1</v>
      </c>
      <c r="AP22" s="26">
        <v>47.5</v>
      </c>
      <c r="AQ22" s="7">
        <v>48</v>
      </c>
      <c r="AR22" s="7">
        <v>43.5</v>
      </c>
      <c r="AS22" s="100">
        <f t="shared" si="12"/>
        <v>271.75</v>
      </c>
      <c r="AT22" s="100">
        <f t="shared" si="4"/>
        <v>49.409090909090907</v>
      </c>
      <c r="AU22" s="26" t="str">
        <f t="shared" si="13"/>
        <v>C2</v>
      </c>
      <c r="AV22" s="27">
        <v>75</v>
      </c>
    </row>
    <row r="23" spans="1:48" ht="15.75" customHeight="1">
      <c r="A23" s="25">
        <v>17</v>
      </c>
      <c r="B23" s="87" t="s">
        <v>107</v>
      </c>
      <c r="C23" s="91">
        <v>8.75</v>
      </c>
      <c r="D23" s="26">
        <v>4</v>
      </c>
      <c r="E23" s="26">
        <v>4</v>
      </c>
      <c r="F23" s="91">
        <v>52</v>
      </c>
      <c r="G23" s="88">
        <v>26</v>
      </c>
      <c r="H23" s="89">
        <f t="shared" si="5"/>
        <v>68.75</v>
      </c>
      <c r="I23" s="26" t="str">
        <f t="shared" si="6"/>
        <v>B2</v>
      </c>
      <c r="J23" s="14">
        <v>7.5</v>
      </c>
      <c r="K23" s="26">
        <v>4</v>
      </c>
      <c r="L23" s="26">
        <v>4</v>
      </c>
      <c r="M23" s="26">
        <v>57</v>
      </c>
      <c r="N23" s="88">
        <v>28.5</v>
      </c>
      <c r="O23" s="24">
        <f t="shared" si="7"/>
        <v>72.5</v>
      </c>
      <c r="P23" s="26" t="str">
        <f t="shared" si="0"/>
        <v>B1</v>
      </c>
      <c r="Q23" s="25">
        <v>17</v>
      </c>
      <c r="R23" s="87" t="s">
        <v>107</v>
      </c>
      <c r="S23" s="26">
        <v>9.5</v>
      </c>
      <c r="T23" s="26">
        <v>5</v>
      </c>
      <c r="U23" s="26">
        <v>4</v>
      </c>
      <c r="V23" s="26">
        <v>41.5</v>
      </c>
      <c r="W23" s="88">
        <v>20.75</v>
      </c>
      <c r="X23" s="26">
        <f t="shared" si="8"/>
        <v>60</v>
      </c>
      <c r="Y23" s="26" t="str">
        <f t="shared" si="1"/>
        <v>C1</v>
      </c>
      <c r="Z23" s="26">
        <v>7.25</v>
      </c>
      <c r="AA23" s="26">
        <v>4.5</v>
      </c>
      <c r="AB23" s="26">
        <v>5</v>
      </c>
      <c r="AC23" s="26">
        <v>51.5</v>
      </c>
      <c r="AD23" s="88">
        <v>25.75</v>
      </c>
      <c r="AE23" s="26">
        <f t="shared" si="9"/>
        <v>68.25</v>
      </c>
      <c r="AF23" s="26" t="str">
        <f t="shared" si="2"/>
        <v>B2</v>
      </c>
      <c r="AG23" s="25">
        <v>17</v>
      </c>
      <c r="AH23" s="87" t="s">
        <v>107</v>
      </c>
      <c r="AI23" s="26">
        <v>7.5</v>
      </c>
      <c r="AJ23" s="26">
        <v>5</v>
      </c>
      <c r="AK23" s="26">
        <v>5</v>
      </c>
      <c r="AL23" s="26">
        <v>45.5</v>
      </c>
      <c r="AM23" s="88">
        <f t="shared" si="10"/>
        <v>22.75</v>
      </c>
      <c r="AN23" s="26">
        <f t="shared" si="11"/>
        <v>63</v>
      </c>
      <c r="AO23" s="26" t="str">
        <f t="shared" si="3"/>
        <v>B2</v>
      </c>
      <c r="AP23" s="26">
        <v>37.5</v>
      </c>
      <c r="AQ23" s="7" t="s">
        <v>272</v>
      </c>
      <c r="AR23" s="7" t="s">
        <v>272</v>
      </c>
      <c r="AS23" s="100">
        <f t="shared" si="12"/>
        <v>332.5</v>
      </c>
      <c r="AT23" s="100">
        <f t="shared" si="4"/>
        <v>60.454545454545453</v>
      </c>
      <c r="AU23" s="26" t="str">
        <f t="shared" si="13"/>
        <v>C1</v>
      </c>
      <c r="AV23" s="27">
        <v>70</v>
      </c>
    </row>
    <row r="24" spans="1:48" ht="15.75" customHeight="1">
      <c r="A24" s="25">
        <v>18</v>
      </c>
      <c r="B24" s="87" t="s">
        <v>113</v>
      </c>
      <c r="C24" s="91" t="s">
        <v>272</v>
      </c>
      <c r="D24" s="26">
        <v>4</v>
      </c>
      <c r="E24" s="26">
        <v>3</v>
      </c>
      <c r="F24" s="91">
        <v>39.5</v>
      </c>
      <c r="G24" s="88">
        <v>19.75</v>
      </c>
      <c r="H24" s="89">
        <f t="shared" si="5"/>
        <v>46.5</v>
      </c>
      <c r="I24" s="26" t="str">
        <f t="shared" si="6"/>
        <v>C2</v>
      </c>
      <c r="J24" s="47" t="s">
        <v>272</v>
      </c>
      <c r="K24" s="26">
        <v>4</v>
      </c>
      <c r="L24" s="26">
        <v>4</v>
      </c>
      <c r="M24" s="26">
        <v>54.5</v>
      </c>
      <c r="N24" s="88">
        <v>27.25</v>
      </c>
      <c r="O24" s="24">
        <f t="shared" si="7"/>
        <v>62.5</v>
      </c>
      <c r="P24" s="26" t="str">
        <f t="shared" si="0"/>
        <v>B2</v>
      </c>
      <c r="Q24" s="25">
        <v>18</v>
      </c>
      <c r="R24" s="87" t="s">
        <v>113</v>
      </c>
      <c r="S24" s="26" t="s">
        <v>272</v>
      </c>
      <c r="T24" s="26">
        <v>4</v>
      </c>
      <c r="U24" s="26">
        <v>3</v>
      </c>
      <c r="V24" s="26">
        <v>27.5</v>
      </c>
      <c r="W24" s="88">
        <v>13.75</v>
      </c>
      <c r="X24" s="26">
        <f t="shared" si="8"/>
        <v>34.5</v>
      </c>
      <c r="Y24" s="26" t="str">
        <f t="shared" si="1"/>
        <v>D</v>
      </c>
      <c r="Z24" s="26" t="s">
        <v>272</v>
      </c>
      <c r="AA24" s="26">
        <v>4</v>
      </c>
      <c r="AB24" s="26">
        <v>3</v>
      </c>
      <c r="AC24" s="26">
        <v>44</v>
      </c>
      <c r="AD24" s="88">
        <v>22</v>
      </c>
      <c r="AE24" s="26">
        <f t="shared" si="9"/>
        <v>51</v>
      </c>
      <c r="AF24" s="26" t="str">
        <f t="shared" si="2"/>
        <v>C1</v>
      </c>
      <c r="AG24" s="25">
        <v>18</v>
      </c>
      <c r="AH24" s="87" t="s">
        <v>113</v>
      </c>
      <c r="AI24" s="26" t="s">
        <v>272</v>
      </c>
      <c r="AJ24" s="26">
        <v>5</v>
      </c>
      <c r="AK24" s="26">
        <v>4</v>
      </c>
      <c r="AL24" s="26">
        <v>34.5</v>
      </c>
      <c r="AM24" s="88">
        <f t="shared" si="10"/>
        <v>17.25</v>
      </c>
      <c r="AN24" s="26">
        <f t="shared" si="11"/>
        <v>43.5</v>
      </c>
      <c r="AO24" s="26" t="str">
        <f t="shared" si="3"/>
        <v>C2</v>
      </c>
      <c r="AP24" s="26">
        <v>30.5</v>
      </c>
      <c r="AQ24" s="7">
        <v>38</v>
      </c>
      <c r="AR24" s="7">
        <v>31</v>
      </c>
      <c r="AS24" s="100">
        <f t="shared" si="12"/>
        <v>238</v>
      </c>
      <c r="AT24" s="100">
        <f t="shared" si="4"/>
        <v>43.272727272727273</v>
      </c>
      <c r="AU24" s="26" t="str">
        <f t="shared" si="13"/>
        <v>C2</v>
      </c>
      <c r="AV24" s="27">
        <v>68</v>
      </c>
    </row>
    <row r="25" spans="1:48" ht="15.75" customHeight="1">
      <c r="A25" s="25">
        <v>19</v>
      </c>
      <c r="B25" s="90" t="s">
        <v>119</v>
      </c>
      <c r="C25" s="91">
        <v>5</v>
      </c>
      <c r="D25" s="26">
        <v>3</v>
      </c>
      <c r="E25" s="26">
        <v>3</v>
      </c>
      <c r="F25" s="91">
        <v>13.5</v>
      </c>
      <c r="G25" s="88">
        <v>6.75</v>
      </c>
      <c r="H25" s="89">
        <f t="shared" si="5"/>
        <v>24.5</v>
      </c>
      <c r="I25" s="26" t="str">
        <f t="shared" si="6"/>
        <v>E</v>
      </c>
      <c r="J25" s="14">
        <v>6</v>
      </c>
      <c r="K25" s="26">
        <v>3</v>
      </c>
      <c r="L25" s="26">
        <v>4</v>
      </c>
      <c r="M25" s="26">
        <v>46.5</v>
      </c>
      <c r="N25" s="88">
        <v>23.25</v>
      </c>
      <c r="O25" s="24">
        <f t="shared" si="7"/>
        <v>59.5</v>
      </c>
      <c r="P25" s="26" t="str">
        <f t="shared" si="0"/>
        <v>C1</v>
      </c>
      <c r="Q25" s="25">
        <v>19</v>
      </c>
      <c r="R25" s="90" t="s">
        <v>119</v>
      </c>
      <c r="S25" s="26">
        <v>5</v>
      </c>
      <c r="T25" s="26">
        <v>3</v>
      </c>
      <c r="U25" s="26">
        <v>3</v>
      </c>
      <c r="V25" s="26">
        <v>12.5</v>
      </c>
      <c r="W25" s="88">
        <v>6.25</v>
      </c>
      <c r="X25" s="26">
        <f t="shared" si="8"/>
        <v>23.5</v>
      </c>
      <c r="Y25" s="26" t="str">
        <f t="shared" si="1"/>
        <v>E</v>
      </c>
      <c r="Z25" s="26">
        <v>4.5</v>
      </c>
      <c r="AA25" s="26">
        <v>4</v>
      </c>
      <c r="AB25" s="26">
        <v>3</v>
      </c>
      <c r="AC25" s="26">
        <v>28.5</v>
      </c>
      <c r="AD25" s="88">
        <v>14.25</v>
      </c>
      <c r="AE25" s="26">
        <f t="shared" si="9"/>
        <v>40</v>
      </c>
      <c r="AF25" s="26" t="str">
        <f t="shared" si="2"/>
        <v>D</v>
      </c>
      <c r="AG25" s="25">
        <v>19</v>
      </c>
      <c r="AH25" s="90" t="s">
        <v>119</v>
      </c>
      <c r="AI25" s="26">
        <v>1.75</v>
      </c>
      <c r="AJ25" s="26">
        <v>4</v>
      </c>
      <c r="AK25" s="26">
        <v>4</v>
      </c>
      <c r="AL25" s="26">
        <v>17.5</v>
      </c>
      <c r="AM25" s="88">
        <f t="shared" si="10"/>
        <v>8.75</v>
      </c>
      <c r="AN25" s="26">
        <f t="shared" si="11"/>
        <v>27.25</v>
      </c>
      <c r="AO25" s="26" t="str">
        <f t="shared" si="3"/>
        <v>E</v>
      </c>
      <c r="AP25" s="26">
        <v>28</v>
      </c>
      <c r="AQ25" s="7">
        <v>21</v>
      </c>
      <c r="AR25" s="7">
        <v>16</v>
      </c>
      <c r="AS25" s="100">
        <f t="shared" si="12"/>
        <v>174.75</v>
      </c>
      <c r="AT25" s="100">
        <f t="shared" si="4"/>
        <v>31.772727272727273</v>
      </c>
      <c r="AU25" s="26" t="str">
        <f t="shared" si="13"/>
        <v>E</v>
      </c>
      <c r="AV25" s="27">
        <v>83</v>
      </c>
    </row>
    <row r="26" spans="1:48" ht="15.75" customHeight="1">
      <c r="A26" s="25">
        <v>20</v>
      </c>
      <c r="B26" s="87" t="s">
        <v>125</v>
      </c>
      <c r="C26" s="91">
        <v>9.25</v>
      </c>
      <c r="D26" s="26">
        <v>5</v>
      </c>
      <c r="E26" s="26">
        <v>5</v>
      </c>
      <c r="F26" s="91">
        <v>72</v>
      </c>
      <c r="G26" s="88">
        <v>36</v>
      </c>
      <c r="H26" s="89">
        <f t="shared" si="5"/>
        <v>91.25</v>
      </c>
      <c r="I26" s="26" t="str">
        <f t="shared" si="6"/>
        <v>A1</v>
      </c>
      <c r="J26" s="14">
        <v>9.25</v>
      </c>
      <c r="K26" s="26">
        <v>5</v>
      </c>
      <c r="L26" s="26">
        <v>5</v>
      </c>
      <c r="M26" s="26">
        <v>77</v>
      </c>
      <c r="N26" s="88">
        <v>38.5</v>
      </c>
      <c r="O26" s="24">
        <f t="shared" si="7"/>
        <v>96.25</v>
      </c>
      <c r="P26" s="26" t="str">
        <f t="shared" si="0"/>
        <v>A1</v>
      </c>
      <c r="Q26" s="25">
        <v>20</v>
      </c>
      <c r="R26" s="87" t="s">
        <v>125</v>
      </c>
      <c r="S26" s="26">
        <v>10</v>
      </c>
      <c r="T26" s="26">
        <v>5</v>
      </c>
      <c r="U26" s="26">
        <v>5</v>
      </c>
      <c r="V26" s="26">
        <v>71</v>
      </c>
      <c r="W26" s="88">
        <v>35.5</v>
      </c>
      <c r="X26" s="26">
        <f t="shared" si="8"/>
        <v>91</v>
      </c>
      <c r="Y26" s="26" t="str">
        <f t="shared" si="1"/>
        <v>A1</v>
      </c>
      <c r="Z26" s="26">
        <v>9.5</v>
      </c>
      <c r="AA26" s="26">
        <v>5</v>
      </c>
      <c r="AB26" s="26">
        <v>5</v>
      </c>
      <c r="AC26" s="26">
        <v>78.5</v>
      </c>
      <c r="AD26" s="88">
        <v>39.25</v>
      </c>
      <c r="AE26" s="26">
        <f t="shared" si="9"/>
        <v>98</v>
      </c>
      <c r="AF26" s="26" t="str">
        <f t="shared" si="2"/>
        <v>A1</v>
      </c>
      <c r="AG26" s="25">
        <v>20</v>
      </c>
      <c r="AH26" s="87" t="s">
        <v>125</v>
      </c>
      <c r="AI26" s="26">
        <v>10</v>
      </c>
      <c r="AJ26" s="26">
        <v>5</v>
      </c>
      <c r="AK26" s="26">
        <v>5</v>
      </c>
      <c r="AL26" s="26">
        <v>77</v>
      </c>
      <c r="AM26" s="88">
        <f t="shared" si="10"/>
        <v>38.5</v>
      </c>
      <c r="AN26" s="26">
        <f t="shared" si="11"/>
        <v>97</v>
      </c>
      <c r="AO26" s="26" t="str">
        <f t="shared" si="3"/>
        <v>A1</v>
      </c>
      <c r="AP26" s="26">
        <v>46.5</v>
      </c>
      <c r="AQ26" s="7">
        <v>50</v>
      </c>
      <c r="AR26" s="7">
        <v>49</v>
      </c>
      <c r="AS26" s="100">
        <f t="shared" si="12"/>
        <v>473.5</v>
      </c>
      <c r="AT26" s="100">
        <f t="shared" si="4"/>
        <v>86.090909090909093</v>
      </c>
      <c r="AU26" s="26" t="str">
        <f t="shared" si="13"/>
        <v>A2</v>
      </c>
      <c r="AV26" s="27">
        <v>81</v>
      </c>
    </row>
    <row r="27" spans="1:48" ht="15.75" customHeight="1">
      <c r="A27" s="25">
        <v>21</v>
      </c>
      <c r="B27" s="87" t="s">
        <v>131</v>
      </c>
      <c r="C27" s="91">
        <v>4.25</v>
      </c>
      <c r="D27" s="26">
        <v>4</v>
      </c>
      <c r="E27" s="26">
        <v>4</v>
      </c>
      <c r="F27" s="91">
        <v>29.5</v>
      </c>
      <c r="G27" s="88">
        <v>14.75</v>
      </c>
      <c r="H27" s="89">
        <f t="shared" si="5"/>
        <v>41.75</v>
      </c>
      <c r="I27" s="26" t="str">
        <f t="shared" si="6"/>
        <v>C2</v>
      </c>
      <c r="J27" s="47">
        <v>6.5</v>
      </c>
      <c r="K27" s="26">
        <v>4</v>
      </c>
      <c r="L27" s="26">
        <v>4</v>
      </c>
      <c r="M27" s="26">
        <v>62.5</v>
      </c>
      <c r="N27" s="88">
        <v>31.25</v>
      </c>
      <c r="O27" s="24">
        <f t="shared" si="7"/>
        <v>77</v>
      </c>
      <c r="P27" s="26" t="str">
        <f t="shared" si="0"/>
        <v>B1</v>
      </c>
      <c r="Q27" s="25">
        <v>21</v>
      </c>
      <c r="R27" s="87" t="s">
        <v>131</v>
      </c>
      <c r="S27" s="26">
        <v>5.25</v>
      </c>
      <c r="T27" s="26">
        <v>4</v>
      </c>
      <c r="U27" s="26">
        <v>4</v>
      </c>
      <c r="V27" s="26">
        <v>37</v>
      </c>
      <c r="W27" s="88">
        <v>18.5</v>
      </c>
      <c r="X27" s="26">
        <f t="shared" si="8"/>
        <v>50.25</v>
      </c>
      <c r="Y27" s="26" t="str">
        <f t="shared" si="1"/>
        <v>C2</v>
      </c>
      <c r="Z27" s="26">
        <v>5.75</v>
      </c>
      <c r="AA27" s="26">
        <v>4.5</v>
      </c>
      <c r="AB27" s="26">
        <v>4</v>
      </c>
      <c r="AC27" s="26">
        <v>32.5</v>
      </c>
      <c r="AD27" s="88">
        <v>16.25</v>
      </c>
      <c r="AE27" s="26">
        <f t="shared" si="9"/>
        <v>46.75</v>
      </c>
      <c r="AF27" s="26"/>
      <c r="AG27" s="25">
        <v>21</v>
      </c>
      <c r="AH27" s="87" t="s">
        <v>131</v>
      </c>
      <c r="AI27" s="26">
        <v>5.25</v>
      </c>
      <c r="AJ27" s="26">
        <v>5</v>
      </c>
      <c r="AK27" s="26">
        <v>4.5</v>
      </c>
      <c r="AL27" s="26">
        <v>27</v>
      </c>
      <c r="AM27" s="88">
        <f t="shared" si="10"/>
        <v>13.5</v>
      </c>
      <c r="AN27" s="26">
        <f t="shared" si="11"/>
        <v>41.75</v>
      </c>
      <c r="AO27" s="26" t="str">
        <f t="shared" si="3"/>
        <v>C2</v>
      </c>
      <c r="AP27" s="26">
        <v>39.5</v>
      </c>
      <c r="AQ27" s="7">
        <v>25.5</v>
      </c>
      <c r="AR27" s="7">
        <v>27</v>
      </c>
      <c r="AS27" s="100">
        <f t="shared" si="12"/>
        <v>257.5</v>
      </c>
      <c r="AT27" s="100">
        <f t="shared" si="4"/>
        <v>46.81818181818182</v>
      </c>
      <c r="AU27" s="26" t="str">
        <f t="shared" si="13"/>
        <v>C2</v>
      </c>
      <c r="AV27" s="27">
        <v>80</v>
      </c>
    </row>
    <row r="28" spans="1:48" ht="15.75" customHeight="1">
      <c r="A28" s="25">
        <v>22</v>
      </c>
      <c r="B28" s="87" t="s">
        <v>136</v>
      </c>
      <c r="C28" s="91">
        <v>8</v>
      </c>
      <c r="D28" s="26">
        <v>5</v>
      </c>
      <c r="E28" s="26">
        <v>5</v>
      </c>
      <c r="F28" s="91">
        <v>58.5</v>
      </c>
      <c r="G28" s="88">
        <v>29.25</v>
      </c>
      <c r="H28" s="89">
        <f t="shared" si="5"/>
        <v>76.5</v>
      </c>
      <c r="I28" s="26" t="str">
        <f t="shared" si="6"/>
        <v>B1</v>
      </c>
      <c r="J28" s="47">
        <v>8</v>
      </c>
      <c r="K28" s="26">
        <v>4</v>
      </c>
      <c r="L28" s="26">
        <v>4</v>
      </c>
      <c r="M28" s="26">
        <v>65.5</v>
      </c>
      <c r="N28" s="88">
        <v>32.75</v>
      </c>
      <c r="O28" s="24">
        <f t="shared" si="7"/>
        <v>81.5</v>
      </c>
      <c r="P28" s="26" t="str">
        <f t="shared" si="0"/>
        <v>A2</v>
      </c>
      <c r="Q28" s="25">
        <v>22</v>
      </c>
      <c r="R28" s="87" t="s">
        <v>136</v>
      </c>
      <c r="S28" s="26">
        <v>9</v>
      </c>
      <c r="T28" s="26">
        <v>5</v>
      </c>
      <c r="U28" s="26">
        <v>5</v>
      </c>
      <c r="V28" s="26">
        <v>50</v>
      </c>
      <c r="W28" s="88">
        <v>25</v>
      </c>
      <c r="X28" s="26">
        <f t="shared" si="8"/>
        <v>69</v>
      </c>
      <c r="Y28" s="26" t="str">
        <f t="shared" si="1"/>
        <v>B2</v>
      </c>
      <c r="Z28" s="26">
        <v>8.75</v>
      </c>
      <c r="AA28" s="26">
        <v>5</v>
      </c>
      <c r="AB28" s="26">
        <v>5</v>
      </c>
      <c r="AC28" s="26">
        <v>69.5</v>
      </c>
      <c r="AD28" s="88">
        <v>34.75</v>
      </c>
      <c r="AE28" s="26">
        <f t="shared" si="9"/>
        <v>88.25</v>
      </c>
      <c r="AF28" s="26" t="str">
        <f t="shared" si="2"/>
        <v>A2</v>
      </c>
      <c r="AG28" s="25">
        <v>22</v>
      </c>
      <c r="AH28" s="87" t="s">
        <v>136</v>
      </c>
      <c r="AI28" s="26">
        <v>10</v>
      </c>
      <c r="AJ28" s="26">
        <v>5</v>
      </c>
      <c r="AK28" s="26">
        <v>5</v>
      </c>
      <c r="AL28" s="26">
        <v>58.5</v>
      </c>
      <c r="AM28" s="88">
        <f t="shared" si="10"/>
        <v>29.25</v>
      </c>
      <c r="AN28" s="26">
        <f t="shared" si="11"/>
        <v>78.5</v>
      </c>
      <c r="AO28" s="26" t="str">
        <f t="shared" si="3"/>
        <v>B1</v>
      </c>
      <c r="AP28" s="26">
        <v>47</v>
      </c>
      <c r="AQ28" s="7">
        <v>38</v>
      </c>
      <c r="AR28" s="7">
        <v>43</v>
      </c>
      <c r="AS28" s="100">
        <f t="shared" si="12"/>
        <v>393.75</v>
      </c>
      <c r="AT28" s="100">
        <f t="shared" si="4"/>
        <v>71.590909090909093</v>
      </c>
      <c r="AU28" s="26" t="str">
        <f t="shared" si="13"/>
        <v>B1</v>
      </c>
      <c r="AV28" s="27">
        <v>82</v>
      </c>
    </row>
    <row r="29" spans="1:48" ht="15.75" customHeight="1">
      <c r="A29" s="25">
        <v>23</v>
      </c>
      <c r="B29" s="87" t="s">
        <v>143</v>
      </c>
      <c r="C29" s="91">
        <v>6.75</v>
      </c>
      <c r="D29" s="26">
        <v>5</v>
      </c>
      <c r="E29" s="26">
        <v>4</v>
      </c>
      <c r="F29" s="91">
        <v>36.5</v>
      </c>
      <c r="G29" s="88">
        <v>18.25</v>
      </c>
      <c r="H29" s="89">
        <f t="shared" si="5"/>
        <v>52.25</v>
      </c>
      <c r="I29" s="26" t="str">
        <f t="shared" si="6"/>
        <v>C1</v>
      </c>
      <c r="J29" s="47">
        <v>7.75</v>
      </c>
      <c r="K29" s="26">
        <v>3</v>
      </c>
      <c r="L29" s="26">
        <v>4</v>
      </c>
      <c r="M29" s="26">
        <v>35</v>
      </c>
      <c r="N29" s="88">
        <v>17.5</v>
      </c>
      <c r="O29" s="24">
        <f t="shared" si="7"/>
        <v>49.75</v>
      </c>
      <c r="P29" s="26" t="str">
        <f t="shared" si="0"/>
        <v>C2</v>
      </c>
      <c r="Q29" s="25">
        <v>23</v>
      </c>
      <c r="R29" s="87" t="s">
        <v>143</v>
      </c>
      <c r="S29" s="26">
        <v>8.25</v>
      </c>
      <c r="T29" s="26">
        <v>4</v>
      </c>
      <c r="U29" s="26">
        <v>4</v>
      </c>
      <c r="V29" s="26">
        <v>36.5</v>
      </c>
      <c r="W29" s="88">
        <v>18.25</v>
      </c>
      <c r="X29" s="26">
        <f t="shared" si="8"/>
        <v>52.75</v>
      </c>
      <c r="Y29" s="26" t="str">
        <f t="shared" si="1"/>
        <v>C1</v>
      </c>
      <c r="Z29" s="26">
        <v>8</v>
      </c>
      <c r="AA29" s="26">
        <v>4.5</v>
      </c>
      <c r="AB29" s="26">
        <v>3.5</v>
      </c>
      <c r="AC29" s="26">
        <v>51.5</v>
      </c>
      <c r="AD29" s="88">
        <v>25.75</v>
      </c>
      <c r="AE29" s="26">
        <f t="shared" si="9"/>
        <v>67.5</v>
      </c>
      <c r="AF29" s="26"/>
      <c r="AG29" s="25">
        <v>23</v>
      </c>
      <c r="AH29" s="87" t="s">
        <v>143</v>
      </c>
      <c r="AI29" s="26">
        <v>9.5</v>
      </c>
      <c r="AJ29" s="26">
        <v>5</v>
      </c>
      <c r="AK29" s="26">
        <v>5</v>
      </c>
      <c r="AL29" s="26">
        <v>32</v>
      </c>
      <c r="AM29" s="88">
        <f t="shared" si="10"/>
        <v>16</v>
      </c>
      <c r="AN29" s="26">
        <f t="shared" si="11"/>
        <v>51.5</v>
      </c>
      <c r="AO29" s="26" t="str">
        <f t="shared" si="3"/>
        <v>C1</v>
      </c>
      <c r="AP29" s="26">
        <v>24.5</v>
      </c>
      <c r="AQ29" s="7">
        <v>33.5</v>
      </c>
      <c r="AR29" s="7">
        <v>25</v>
      </c>
      <c r="AS29" s="100">
        <f t="shared" si="12"/>
        <v>273.75</v>
      </c>
      <c r="AT29" s="100">
        <f t="shared" si="4"/>
        <v>49.772727272727273</v>
      </c>
      <c r="AU29" s="26" t="str">
        <f t="shared" si="13"/>
        <v>C2</v>
      </c>
      <c r="AV29" s="27">
        <v>82</v>
      </c>
    </row>
    <row r="30" spans="1:48" ht="15.75" customHeight="1">
      <c r="A30" s="25">
        <v>24</v>
      </c>
      <c r="B30" s="87" t="s">
        <v>149</v>
      </c>
      <c r="C30" s="91">
        <v>3.5</v>
      </c>
      <c r="D30" s="26">
        <v>4</v>
      </c>
      <c r="E30" s="26">
        <v>3</v>
      </c>
      <c r="F30" s="91">
        <v>12</v>
      </c>
      <c r="G30" s="88">
        <v>6</v>
      </c>
      <c r="H30" s="89">
        <f t="shared" si="5"/>
        <v>22.5</v>
      </c>
      <c r="I30" s="26" t="str">
        <f t="shared" si="6"/>
        <v>E</v>
      </c>
      <c r="J30" s="14">
        <v>6</v>
      </c>
      <c r="K30" s="26">
        <v>3</v>
      </c>
      <c r="L30" s="26">
        <v>3.5</v>
      </c>
      <c r="M30" s="26">
        <v>46</v>
      </c>
      <c r="N30" s="88">
        <v>23</v>
      </c>
      <c r="O30" s="24">
        <f t="shared" si="7"/>
        <v>58.5</v>
      </c>
      <c r="P30" s="26" t="str">
        <f t="shared" si="0"/>
        <v>C1</v>
      </c>
      <c r="Q30" s="25">
        <v>24</v>
      </c>
      <c r="R30" s="87" t="s">
        <v>149</v>
      </c>
      <c r="S30" s="26">
        <v>2.75</v>
      </c>
      <c r="T30" s="26">
        <v>3</v>
      </c>
      <c r="U30" s="26">
        <v>3</v>
      </c>
      <c r="V30" s="26">
        <v>8</v>
      </c>
      <c r="W30" s="88">
        <v>4</v>
      </c>
      <c r="X30" s="26">
        <f t="shared" si="8"/>
        <v>16.75</v>
      </c>
      <c r="Y30" s="26" t="str">
        <f t="shared" si="1"/>
        <v>E</v>
      </c>
      <c r="Z30" s="26">
        <v>6</v>
      </c>
      <c r="AA30" s="26">
        <v>3.5</v>
      </c>
      <c r="AB30" s="26">
        <v>3</v>
      </c>
      <c r="AC30" s="26">
        <v>39.5</v>
      </c>
      <c r="AD30" s="88">
        <v>19.75</v>
      </c>
      <c r="AE30" s="26">
        <f t="shared" si="9"/>
        <v>52</v>
      </c>
      <c r="AF30" s="26" t="str">
        <f t="shared" si="2"/>
        <v>C1</v>
      </c>
      <c r="AG30" s="25">
        <v>24</v>
      </c>
      <c r="AH30" s="87" t="s">
        <v>149</v>
      </c>
      <c r="AI30" s="26">
        <v>3.75</v>
      </c>
      <c r="AJ30" s="26">
        <v>5</v>
      </c>
      <c r="AK30" s="26">
        <v>5</v>
      </c>
      <c r="AL30" s="26">
        <v>24</v>
      </c>
      <c r="AM30" s="88">
        <f t="shared" si="10"/>
        <v>12</v>
      </c>
      <c r="AN30" s="26">
        <f t="shared" si="11"/>
        <v>37.75</v>
      </c>
      <c r="AO30" s="26" t="str">
        <f t="shared" si="3"/>
        <v>D</v>
      </c>
      <c r="AP30" s="26">
        <v>17</v>
      </c>
      <c r="AQ30" s="7">
        <v>40</v>
      </c>
      <c r="AR30" s="7">
        <v>44.5</v>
      </c>
      <c r="AS30" s="100">
        <f t="shared" si="12"/>
        <v>187.5</v>
      </c>
      <c r="AT30" s="100">
        <f t="shared" si="4"/>
        <v>34.090909090909086</v>
      </c>
      <c r="AU30" s="26" t="str">
        <f t="shared" si="13"/>
        <v>D</v>
      </c>
      <c r="AV30" s="27">
        <v>65</v>
      </c>
    </row>
    <row r="31" spans="1:48" ht="15.75" customHeight="1">
      <c r="A31" s="25">
        <v>25</v>
      </c>
      <c r="B31" s="87" t="s">
        <v>153</v>
      </c>
      <c r="C31" s="91">
        <v>5.25</v>
      </c>
      <c r="D31" s="26">
        <v>3</v>
      </c>
      <c r="E31" s="26">
        <v>4</v>
      </c>
      <c r="F31" s="91">
        <v>30.5</v>
      </c>
      <c r="G31" s="88">
        <v>15.25</v>
      </c>
      <c r="H31" s="89">
        <f t="shared" si="5"/>
        <v>42.75</v>
      </c>
      <c r="I31" s="26" t="str">
        <f t="shared" si="6"/>
        <v>C2</v>
      </c>
      <c r="J31" s="14">
        <v>4.25</v>
      </c>
      <c r="K31" s="26">
        <v>3</v>
      </c>
      <c r="L31" s="26">
        <v>3.5</v>
      </c>
      <c r="M31" s="26">
        <v>32.5</v>
      </c>
      <c r="N31" s="88">
        <v>16.25</v>
      </c>
      <c r="O31" s="24">
        <f t="shared" si="7"/>
        <v>43.25</v>
      </c>
      <c r="P31" s="26" t="str">
        <f t="shared" si="0"/>
        <v>C2</v>
      </c>
      <c r="Q31" s="25">
        <v>25</v>
      </c>
      <c r="R31" s="87" t="s">
        <v>153</v>
      </c>
      <c r="S31" s="26">
        <v>7.5</v>
      </c>
      <c r="T31" s="26">
        <v>4</v>
      </c>
      <c r="U31" s="26">
        <v>3</v>
      </c>
      <c r="V31" s="26">
        <v>26</v>
      </c>
      <c r="W31" s="88">
        <v>13</v>
      </c>
      <c r="X31" s="26">
        <f t="shared" si="8"/>
        <v>40.5</v>
      </c>
      <c r="Y31" s="26" t="str">
        <f t="shared" si="1"/>
        <v>D</v>
      </c>
      <c r="Z31" s="26">
        <v>7.25</v>
      </c>
      <c r="AA31" s="26">
        <v>4.5</v>
      </c>
      <c r="AB31" s="26">
        <v>3.5</v>
      </c>
      <c r="AC31" s="26">
        <v>44</v>
      </c>
      <c r="AD31" s="88">
        <v>22</v>
      </c>
      <c r="AE31" s="26">
        <f t="shared" si="9"/>
        <v>59.25</v>
      </c>
      <c r="AF31" s="26" t="str">
        <f t="shared" si="2"/>
        <v>C1</v>
      </c>
      <c r="AG31" s="25">
        <v>25</v>
      </c>
      <c r="AH31" s="87" t="s">
        <v>153</v>
      </c>
      <c r="AI31" s="26">
        <v>6.5</v>
      </c>
      <c r="AJ31" s="26">
        <v>3.5</v>
      </c>
      <c r="AK31" s="26">
        <v>5</v>
      </c>
      <c r="AL31" s="26">
        <v>30.5</v>
      </c>
      <c r="AM31" s="88">
        <f t="shared" si="10"/>
        <v>15.25</v>
      </c>
      <c r="AN31" s="26">
        <f t="shared" si="11"/>
        <v>45.5</v>
      </c>
      <c r="AO31" s="26" t="str">
        <f t="shared" si="3"/>
        <v>C2</v>
      </c>
      <c r="AP31" s="26">
        <v>43</v>
      </c>
      <c r="AQ31" s="7">
        <v>33</v>
      </c>
      <c r="AR31" s="7">
        <v>35.5</v>
      </c>
      <c r="AS31" s="100">
        <f t="shared" si="12"/>
        <v>231.25</v>
      </c>
      <c r="AT31" s="100">
        <f t="shared" si="4"/>
        <v>42.045454545454547</v>
      </c>
      <c r="AU31" s="26" t="str">
        <f t="shared" si="13"/>
        <v>C2</v>
      </c>
      <c r="AV31" s="27">
        <v>85</v>
      </c>
    </row>
    <row r="32" spans="1:48" ht="15.75" customHeight="1">
      <c r="A32" s="25">
        <v>26</v>
      </c>
      <c r="B32" s="87" t="s">
        <v>159</v>
      </c>
      <c r="C32" s="91">
        <v>2.75</v>
      </c>
      <c r="D32" s="26">
        <v>3</v>
      </c>
      <c r="E32" s="26">
        <v>3</v>
      </c>
      <c r="F32" s="91">
        <v>27.5</v>
      </c>
      <c r="G32" s="88">
        <v>13.75</v>
      </c>
      <c r="H32" s="89">
        <f t="shared" si="5"/>
        <v>36.25</v>
      </c>
      <c r="I32" s="26" t="str">
        <f t="shared" si="6"/>
        <v>D</v>
      </c>
      <c r="J32" s="14">
        <v>3</v>
      </c>
      <c r="K32" s="26">
        <v>3</v>
      </c>
      <c r="L32" s="26">
        <v>3.5</v>
      </c>
      <c r="M32" s="26">
        <v>28</v>
      </c>
      <c r="N32" s="88">
        <v>14</v>
      </c>
      <c r="O32" s="24">
        <f t="shared" si="7"/>
        <v>37.5</v>
      </c>
      <c r="P32" s="26" t="str">
        <f t="shared" si="0"/>
        <v>D</v>
      </c>
      <c r="Q32" s="25">
        <v>26</v>
      </c>
      <c r="R32" s="87" t="s">
        <v>159</v>
      </c>
      <c r="S32" s="26">
        <v>7.5</v>
      </c>
      <c r="T32" s="26">
        <v>3.5</v>
      </c>
      <c r="U32" s="26">
        <v>3.5</v>
      </c>
      <c r="V32" s="26">
        <v>25</v>
      </c>
      <c r="W32" s="88">
        <v>12.5</v>
      </c>
      <c r="X32" s="26">
        <f t="shared" si="8"/>
        <v>39.5</v>
      </c>
      <c r="Y32" s="26" t="str">
        <f t="shared" si="1"/>
        <v>D</v>
      </c>
      <c r="Z32" s="26">
        <v>4.75</v>
      </c>
      <c r="AA32" s="26">
        <v>3</v>
      </c>
      <c r="AB32" s="26">
        <v>2.5</v>
      </c>
      <c r="AC32" s="26">
        <v>25.5</v>
      </c>
      <c r="AD32" s="88">
        <v>12.75</v>
      </c>
      <c r="AE32" s="26">
        <f t="shared" si="9"/>
        <v>35.75</v>
      </c>
      <c r="AF32" s="26" t="str">
        <f t="shared" si="2"/>
        <v>D</v>
      </c>
      <c r="AG32" s="25">
        <v>26</v>
      </c>
      <c r="AH32" s="87" t="s">
        <v>159</v>
      </c>
      <c r="AI32" s="26">
        <v>2.5</v>
      </c>
      <c r="AJ32" s="26">
        <v>3.5</v>
      </c>
      <c r="AK32" s="26">
        <v>4</v>
      </c>
      <c r="AL32" s="26">
        <v>17.5</v>
      </c>
      <c r="AM32" s="88">
        <f t="shared" si="10"/>
        <v>8.75</v>
      </c>
      <c r="AN32" s="26">
        <f t="shared" si="11"/>
        <v>27.5</v>
      </c>
      <c r="AO32" s="26" t="str">
        <f t="shared" si="3"/>
        <v>E</v>
      </c>
      <c r="AP32" s="26">
        <v>13.5</v>
      </c>
      <c r="AQ32" s="7">
        <v>14</v>
      </c>
      <c r="AR32" s="7">
        <v>19.5</v>
      </c>
      <c r="AS32" s="100">
        <f t="shared" si="12"/>
        <v>176.5</v>
      </c>
      <c r="AT32" s="100">
        <f t="shared" si="4"/>
        <v>32.090909090909093</v>
      </c>
      <c r="AU32" s="26" t="str">
        <f t="shared" si="13"/>
        <v>E</v>
      </c>
      <c r="AV32" s="27">
        <v>84</v>
      </c>
    </row>
    <row r="33" spans="1:48" ht="15.75" customHeight="1">
      <c r="A33" s="25">
        <v>27</v>
      </c>
      <c r="B33" s="87" t="s">
        <v>163</v>
      </c>
      <c r="C33" s="91">
        <v>5.5</v>
      </c>
      <c r="D33" s="26">
        <v>5</v>
      </c>
      <c r="E33" s="26">
        <v>3</v>
      </c>
      <c r="F33" s="91">
        <v>35.5</v>
      </c>
      <c r="G33" s="88">
        <v>17.75</v>
      </c>
      <c r="H33" s="89">
        <f t="shared" si="5"/>
        <v>49</v>
      </c>
      <c r="I33" s="26" t="str">
        <f t="shared" si="6"/>
        <v>C2</v>
      </c>
      <c r="J33" s="14">
        <v>6</v>
      </c>
      <c r="K33" s="26">
        <v>3</v>
      </c>
      <c r="L33" s="26">
        <v>3.5</v>
      </c>
      <c r="M33" s="26">
        <v>48.5</v>
      </c>
      <c r="N33" s="88">
        <v>24.25</v>
      </c>
      <c r="O33" s="24">
        <f t="shared" si="7"/>
        <v>61</v>
      </c>
      <c r="P33" s="26" t="str">
        <f t="shared" si="0"/>
        <v>B2</v>
      </c>
      <c r="Q33" s="25">
        <v>27</v>
      </c>
      <c r="R33" s="87" t="s">
        <v>163</v>
      </c>
      <c r="S33" s="26">
        <v>7.25</v>
      </c>
      <c r="T33" s="26">
        <v>3</v>
      </c>
      <c r="U33" s="26">
        <v>3</v>
      </c>
      <c r="V33" s="26">
        <v>22.5</v>
      </c>
      <c r="W33" s="88">
        <v>11.25</v>
      </c>
      <c r="X33" s="26">
        <f t="shared" si="8"/>
        <v>35.75</v>
      </c>
      <c r="Y33" s="26" t="str">
        <f t="shared" si="1"/>
        <v>D</v>
      </c>
      <c r="Z33" s="26">
        <v>6.5</v>
      </c>
      <c r="AA33" s="26">
        <v>4</v>
      </c>
      <c r="AB33" s="26">
        <v>3.5</v>
      </c>
      <c r="AC33" s="26">
        <v>51</v>
      </c>
      <c r="AD33" s="88">
        <v>25.5</v>
      </c>
      <c r="AE33" s="26">
        <f t="shared" si="9"/>
        <v>65</v>
      </c>
      <c r="AF33" s="26" t="str">
        <f t="shared" si="2"/>
        <v>B2</v>
      </c>
      <c r="AG33" s="25">
        <v>27</v>
      </c>
      <c r="AH33" s="87" t="s">
        <v>163</v>
      </c>
      <c r="AI33" s="26">
        <v>6.25</v>
      </c>
      <c r="AJ33" s="26">
        <v>3.5</v>
      </c>
      <c r="AK33" s="26">
        <v>5</v>
      </c>
      <c r="AL33" s="26">
        <v>33</v>
      </c>
      <c r="AM33" s="88">
        <f t="shared" si="10"/>
        <v>16.5</v>
      </c>
      <c r="AN33" s="26">
        <f t="shared" si="11"/>
        <v>47.75</v>
      </c>
      <c r="AO33" s="26" t="str">
        <f t="shared" si="3"/>
        <v>C2</v>
      </c>
      <c r="AP33" s="26">
        <v>24</v>
      </c>
      <c r="AQ33" s="7">
        <v>34.5</v>
      </c>
      <c r="AR33" s="7">
        <v>33</v>
      </c>
      <c r="AS33" s="100">
        <f t="shared" si="12"/>
        <v>258.5</v>
      </c>
      <c r="AT33" s="100">
        <f t="shared" si="4"/>
        <v>47</v>
      </c>
      <c r="AU33" s="26" t="str">
        <f t="shared" si="13"/>
        <v>C2</v>
      </c>
      <c r="AV33" s="27">
        <v>84</v>
      </c>
    </row>
    <row r="34" spans="1:48" ht="15.75" customHeight="1">
      <c r="A34" s="25">
        <v>28</v>
      </c>
      <c r="B34" s="87" t="s">
        <v>169</v>
      </c>
      <c r="C34" s="91">
        <v>7</v>
      </c>
      <c r="D34" s="26">
        <v>3</v>
      </c>
      <c r="E34" s="26">
        <v>4</v>
      </c>
      <c r="F34" s="91">
        <v>49.5</v>
      </c>
      <c r="G34" s="88">
        <v>24.75</v>
      </c>
      <c r="H34" s="89">
        <f t="shared" si="5"/>
        <v>63.5</v>
      </c>
      <c r="I34" s="26" t="str">
        <f t="shared" si="6"/>
        <v>B2</v>
      </c>
      <c r="J34" s="47">
        <v>6.5</v>
      </c>
      <c r="K34" s="26">
        <v>3</v>
      </c>
      <c r="L34" s="26">
        <v>3.5</v>
      </c>
      <c r="M34" s="26">
        <v>45</v>
      </c>
      <c r="N34" s="88">
        <v>22.5</v>
      </c>
      <c r="O34" s="24">
        <f t="shared" si="7"/>
        <v>58</v>
      </c>
      <c r="P34" s="26" t="str">
        <f t="shared" si="0"/>
        <v>C1</v>
      </c>
      <c r="Q34" s="25">
        <v>28</v>
      </c>
      <c r="R34" s="87" t="s">
        <v>169</v>
      </c>
      <c r="S34" s="26">
        <v>8.75</v>
      </c>
      <c r="T34" s="26">
        <v>3</v>
      </c>
      <c r="U34" s="26">
        <v>3</v>
      </c>
      <c r="V34" s="26">
        <v>27.5</v>
      </c>
      <c r="W34" s="88">
        <v>13.75</v>
      </c>
      <c r="X34" s="26">
        <f t="shared" si="8"/>
        <v>42.25</v>
      </c>
      <c r="Y34" s="26" t="str">
        <f t="shared" si="1"/>
        <v>C2</v>
      </c>
      <c r="Z34" s="26">
        <v>7</v>
      </c>
      <c r="AA34" s="26">
        <v>2.5</v>
      </c>
      <c r="AB34" s="26">
        <v>3.5</v>
      </c>
      <c r="AC34" s="26">
        <v>55.5</v>
      </c>
      <c r="AD34" s="88">
        <v>27.75</v>
      </c>
      <c r="AE34" s="26">
        <f t="shared" si="9"/>
        <v>68.5</v>
      </c>
      <c r="AF34" s="26" t="str">
        <f t="shared" si="2"/>
        <v>B2</v>
      </c>
      <c r="AG34" s="25">
        <v>28</v>
      </c>
      <c r="AH34" s="87" t="s">
        <v>169</v>
      </c>
      <c r="AI34" s="26">
        <v>5</v>
      </c>
      <c r="AJ34" s="26">
        <v>3.5</v>
      </c>
      <c r="AK34" s="26">
        <v>4</v>
      </c>
      <c r="AL34" s="26">
        <v>33</v>
      </c>
      <c r="AM34" s="88">
        <f t="shared" si="10"/>
        <v>16.5</v>
      </c>
      <c r="AN34" s="26">
        <f t="shared" si="11"/>
        <v>45.5</v>
      </c>
      <c r="AO34" s="26" t="str">
        <f t="shared" si="3"/>
        <v>C2</v>
      </c>
      <c r="AP34" s="26">
        <v>38.5</v>
      </c>
      <c r="AQ34" s="7">
        <v>38.5</v>
      </c>
      <c r="AR34" s="7">
        <v>38.5</v>
      </c>
      <c r="AS34" s="100">
        <f t="shared" si="12"/>
        <v>277.75</v>
      </c>
      <c r="AT34" s="100">
        <f t="shared" si="4"/>
        <v>50.5</v>
      </c>
      <c r="AU34" s="26" t="str">
        <f t="shared" si="13"/>
        <v>C2</v>
      </c>
      <c r="AV34" s="27">
        <v>70</v>
      </c>
    </row>
    <row r="35" spans="1:48" ht="15.75" customHeight="1">
      <c r="A35" s="25">
        <v>29</v>
      </c>
      <c r="B35" s="87" t="s">
        <v>174</v>
      </c>
      <c r="C35" s="91">
        <v>9.25</v>
      </c>
      <c r="D35" s="26">
        <v>4</v>
      </c>
      <c r="E35" s="26">
        <v>4</v>
      </c>
      <c r="F35" s="91">
        <v>51.5</v>
      </c>
      <c r="G35" s="88">
        <v>25.75</v>
      </c>
      <c r="H35" s="89">
        <f t="shared" si="5"/>
        <v>68.75</v>
      </c>
      <c r="I35" s="26" t="str">
        <f t="shared" si="6"/>
        <v>B2</v>
      </c>
      <c r="J35" s="14">
        <v>8.25</v>
      </c>
      <c r="K35" s="26">
        <v>4</v>
      </c>
      <c r="L35" s="26">
        <v>4</v>
      </c>
      <c r="M35" s="26">
        <v>60</v>
      </c>
      <c r="N35" s="88">
        <v>30</v>
      </c>
      <c r="O35" s="24">
        <f t="shared" si="7"/>
        <v>76.25</v>
      </c>
      <c r="P35" s="26" t="str">
        <f t="shared" si="0"/>
        <v>B1</v>
      </c>
      <c r="Q35" s="25">
        <v>29</v>
      </c>
      <c r="R35" s="87" t="s">
        <v>174</v>
      </c>
      <c r="S35" s="26">
        <v>9</v>
      </c>
      <c r="T35" s="26">
        <v>5</v>
      </c>
      <c r="U35" s="26">
        <v>4</v>
      </c>
      <c r="V35" s="26">
        <v>43.5</v>
      </c>
      <c r="W35" s="88">
        <v>21.75</v>
      </c>
      <c r="X35" s="26">
        <f t="shared" si="8"/>
        <v>61.5</v>
      </c>
      <c r="Y35" s="26" t="str">
        <f t="shared" si="1"/>
        <v>B2</v>
      </c>
      <c r="Z35" s="26">
        <v>6.25</v>
      </c>
      <c r="AA35" s="26">
        <v>5</v>
      </c>
      <c r="AB35" s="26">
        <v>4.5</v>
      </c>
      <c r="AC35" s="26">
        <v>59</v>
      </c>
      <c r="AD35" s="88">
        <v>29.5</v>
      </c>
      <c r="AE35" s="26">
        <f t="shared" si="9"/>
        <v>74.75</v>
      </c>
      <c r="AF35" s="26" t="str">
        <f t="shared" si="2"/>
        <v>B1</v>
      </c>
      <c r="AG35" s="25">
        <v>29</v>
      </c>
      <c r="AH35" s="87" t="s">
        <v>174</v>
      </c>
      <c r="AI35" s="26">
        <v>9</v>
      </c>
      <c r="AJ35" s="26">
        <v>5</v>
      </c>
      <c r="AK35" s="26">
        <v>5</v>
      </c>
      <c r="AL35" s="26">
        <v>55.5</v>
      </c>
      <c r="AM35" s="88">
        <f t="shared" si="10"/>
        <v>27.75</v>
      </c>
      <c r="AN35" s="26">
        <f t="shared" si="11"/>
        <v>74.5</v>
      </c>
      <c r="AO35" s="26" t="str">
        <f t="shared" si="3"/>
        <v>B1</v>
      </c>
      <c r="AP35" s="26">
        <v>43.5</v>
      </c>
      <c r="AQ35" s="7">
        <v>39</v>
      </c>
      <c r="AR35" s="7">
        <v>42.5</v>
      </c>
      <c r="AS35" s="100">
        <f t="shared" si="12"/>
        <v>355.75</v>
      </c>
      <c r="AT35" s="100">
        <f t="shared" si="4"/>
        <v>64.681818181818187</v>
      </c>
      <c r="AU35" s="26" t="str">
        <f t="shared" si="13"/>
        <v>B2</v>
      </c>
      <c r="AV35" s="27">
        <v>87</v>
      </c>
    </row>
    <row r="36" spans="1:48" ht="15.75" customHeight="1">
      <c r="A36" s="25">
        <v>30</v>
      </c>
      <c r="B36" s="92" t="s">
        <v>404</v>
      </c>
      <c r="C36" s="91">
        <v>5.25</v>
      </c>
      <c r="D36" s="26">
        <v>3</v>
      </c>
      <c r="E36" s="26">
        <v>4</v>
      </c>
      <c r="F36" s="91">
        <v>44</v>
      </c>
      <c r="G36" s="88">
        <v>22</v>
      </c>
      <c r="H36" s="89">
        <f t="shared" si="5"/>
        <v>56.25</v>
      </c>
      <c r="I36" s="26" t="str">
        <f t="shared" si="6"/>
        <v>C1</v>
      </c>
      <c r="J36" s="14">
        <v>6.25</v>
      </c>
      <c r="K36" s="26">
        <v>4</v>
      </c>
      <c r="L36" s="26">
        <v>4</v>
      </c>
      <c r="M36" s="26">
        <v>50</v>
      </c>
      <c r="N36" s="88">
        <v>25</v>
      </c>
      <c r="O36" s="24">
        <f t="shared" si="7"/>
        <v>64.25</v>
      </c>
      <c r="P36" s="26" t="str">
        <f t="shared" si="0"/>
        <v>B2</v>
      </c>
      <c r="Q36" s="25">
        <v>30</v>
      </c>
      <c r="R36" s="92" t="s">
        <v>404</v>
      </c>
      <c r="S36" s="26">
        <v>5.25</v>
      </c>
      <c r="T36" s="26">
        <v>4</v>
      </c>
      <c r="U36" s="26">
        <v>3</v>
      </c>
      <c r="V36" s="26">
        <v>19</v>
      </c>
      <c r="W36" s="88">
        <v>9.5</v>
      </c>
      <c r="X36" s="26">
        <f t="shared" si="8"/>
        <v>31.25</v>
      </c>
      <c r="Y36" s="26" t="str">
        <f t="shared" si="1"/>
        <v>E</v>
      </c>
      <c r="Z36" s="26">
        <v>9</v>
      </c>
      <c r="AA36" s="26">
        <v>5</v>
      </c>
      <c r="AB36" s="26">
        <v>5</v>
      </c>
      <c r="AC36" s="26">
        <v>46.5</v>
      </c>
      <c r="AD36" s="88">
        <v>23.25</v>
      </c>
      <c r="AE36" s="26">
        <f t="shared" si="9"/>
        <v>65.5</v>
      </c>
      <c r="AF36" s="26" t="str">
        <f t="shared" si="2"/>
        <v>B2</v>
      </c>
      <c r="AG36" s="25">
        <v>30</v>
      </c>
      <c r="AH36" s="92" t="s">
        <v>404</v>
      </c>
      <c r="AI36" s="26">
        <v>5.75</v>
      </c>
      <c r="AJ36" s="26">
        <v>5</v>
      </c>
      <c r="AK36" s="26">
        <v>5</v>
      </c>
      <c r="AL36" s="26">
        <v>35.5</v>
      </c>
      <c r="AM36" s="88">
        <f t="shared" ref="AM36" si="14">AL36/2</f>
        <v>17.75</v>
      </c>
      <c r="AN36" s="26">
        <f t="shared" ref="AN36" si="15">SUM(AI36:AL36)</f>
        <v>51.25</v>
      </c>
      <c r="AO36" s="26" t="str">
        <f t="shared" ref="AO36" si="16">IF(AN36&gt;=91,"A1",IF(AN36&gt;=81,"A2",IF(AN36&gt;=71,"B1",IF(AN36&gt;=61,"B2",IF(AN36&gt;=51,"C1",IF(AN36&gt;=41,"C2",IF(AN36&gt;=33,"D","E")))))))</f>
        <v>C1</v>
      </c>
      <c r="AP36" s="26">
        <v>39.5</v>
      </c>
      <c r="AQ36" s="7">
        <v>23.5</v>
      </c>
      <c r="AR36" s="7">
        <v>33</v>
      </c>
      <c r="AS36" s="100">
        <f t="shared" si="12"/>
        <v>268.5</v>
      </c>
      <c r="AT36" s="100">
        <f t="shared" si="4"/>
        <v>48.818181818181813</v>
      </c>
      <c r="AU36" s="26" t="str">
        <f t="shared" si="13"/>
        <v>C2</v>
      </c>
      <c r="AV36" s="27">
        <v>80</v>
      </c>
    </row>
    <row r="37" spans="1:48" ht="15.75" customHeight="1">
      <c r="A37" s="25">
        <v>31</v>
      </c>
      <c r="B37" s="87" t="s">
        <v>184</v>
      </c>
      <c r="C37" s="91">
        <v>8.75</v>
      </c>
      <c r="D37" s="26">
        <v>5</v>
      </c>
      <c r="E37" s="26">
        <v>5</v>
      </c>
      <c r="F37" s="91">
        <v>75</v>
      </c>
      <c r="G37" s="88">
        <v>37.5</v>
      </c>
      <c r="H37" s="89">
        <f t="shared" si="5"/>
        <v>93.75</v>
      </c>
      <c r="I37" s="26" t="str">
        <f t="shared" si="6"/>
        <v>A1</v>
      </c>
      <c r="J37" s="14">
        <v>8.75</v>
      </c>
      <c r="K37" s="26">
        <v>5</v>
      </c>
      <c r="L37" s="26">
        <v>5</v>
      </c>
      <c r="M37" s="26">
        <v>75</v>
      </c>
      <c r="N37" s="27">
        <v>37.5</v>
      </c>
      <c r="O37" s="24">
        <f t="shared" si="7"/>
        <v>93.75</v>
      </c>
      <c r="P37" s="26" t="str">
        <f t="shared" ref="P37:P43" si="17">IF(O37&gt;=91,"A1",IF(O37&gt;=81,"A2",IF(O37&gt;=71,"B1",IF(O37&gt;=61,"B2",IF(O37&gt;=51,"C1",IF(O37&gt;=41,"C2",IF(O37&gt;=33,"D","E")))))))</f>
        <v>A1</v>
      </c>
      <c r="Q37" s="25">
        <v>31</v>
      </c>
      <c r="R37" s="87" t="s">
        <v>184</v>
      </c>
      <c r="S37" s="26">
        <v>9.25</v>
      </c>
      <c r="T37" s="26">
        <v>5</v>
      </c>
      <c r="U37" s="26">
        <v>5</v>
      </c>
      <c r="V37" s="26">
        <v>78</v>
      </c>
      <c r="W37" s="88">
        <v>39</v>
      </c>
      <c r="X37" s="26">
        <f t="shared" ref="X37:X43" si="18">SUM(S37:V37)</f>
        <v>97.25</v>
      </c>
      <c r="Y37" s="26" t="str">
        <f t="shared" ref="Y37:Y43" si="19">IF(X37&gt;=91,"A1",IF(X37&gt;=81,"A2",IF(X37&gt;=71,"B1",IF(X37&gt;=61,"B2",IF(X37&gt;=51,"C1",IF(X37&gt;=41,"C2",IF(X37&gt;=33,"D","E")))))))</f>
        <v>A1</v>
      </c>
      <c r="Z37" s="26">
        <v>10</v>
      </c>
      <c r="AA37" s="26">
        <v>5</v>
      </c>
      <c r="AB37" s="26">
        <v>5</v>
      </c>
      <c r="AC37" s="26">
        <v>79</v>
      </c>
      <c r="AD37" s="88">
        <v>39.5</v>
      </c>
      <c r="AE37" s="26">
        <f t="shared" ref="AE37:AE43" si="20">SUM(Z37:AC37)</f>
        <v>99</v>
      </c>
      <c r="AF37" s="26" t="str">
        <f t="shared" ref="AF37:AF43" si="21">IF(AE37&gt;=91,"A1",IF(AE37&gt;=81,"A2",IF(AE37&gt;=71,"B1",IF(AE37&gt;=61,"B2",IF(AE37&gt;=51,"C1",IF(AE37&gt;=41,"C2",IF(AE37&gt;=33,"D","E")))))))</f>
        <v>A1</v>
      </c>
      <c r="AG37" s="25">
        <v>31</v>
      </c>
      <c r="AH37" s="87" t="s">
        <v>184</v>
      </c>
      <c r="AI37" s="26">
        <v>9.75</v>
      </c>
      <c r="AJ37" s="26">
        <v>5</v>
      </c>
      <c r="AK37" s="26">
        <v>5</v>
      </c>
      <c r="AL37" s="26">
        <v>77</v>
      </c>
      <c r="AM37" s="88">
        <f t="shared" ref="AM37:AM43" si="22">AL37/2</f>
        <v>38.5</v>
      </c>
      <c r="AN37" s="26">
        <f t="shared" ref="AN37:AN43" si="23">SUM(AI37:AL37)</f>
        <v>96.75</v>
      </c>
      <c r="AO37" s="26" t="str">
        <f t="shared" ref="AO37:AO43" si="24">IF(AN37&gt;=91,"A1",IF(AN37&gt;=81,"A2",IF(AN37&gt;=71,"B1",IF(AN37&gt;=61,"B2",IF(AN37&gt;=51,"C1",IF(AN37&gt;=41,"C2",IF(AN37&gt;=33,"D","E")))))))</f>
        <v>A1</v>
      </c>
      <c r="AP37" s="26">
        <v>49</v>
      </c>
      <c r="AQ37" s="7">
        <v>50</v>
      </c>
      <c r="AR37" s="7">
        <v>48</v>
      </c>
      <c r="AS37" s="100">
        <f t="shared" si="12"/>
        <v>480.5</v>
      </c>
      <c r="AT37" s="100">
        <f t="shared" si="4"/>
        <v>87.36363636363636</v>
      </c>
      <c r="AU37" s="26" t="str">
        <f t="shared" si="13"/>
        <v>A2</v>
      </c>
      <c r="AV37" s="27">
        <v>84</v>
      </c>
    </row>
    <row r="38" spans="1:48" ht="15.75" customHeight="1">
      <c r="A38" s="25">
        <v>32</v>
      </c>
      <c r="B38" s="87" t="s">
        <v>189</v>
      </c>
      <c r="C38" s="91">
        <v>9.75</v>
      </c>
      <c r="D38" s="26">
        <v>5</v>
      </c>
      <c r="E38" s="26">
        <v>5</v>
      </c>
      <c r="F38" s="91" t="s">
        <v>272</v>
      </c>
      <c r="G38" s="88" t="s">
        <v>272</v>
      </c>
      <c r="H38" s="89">
        <f t="shared" si="5"/>
        <v>19.75</v>
      </c>
      <c r="I38" s="26" t="str">
        <f t="shared" si="6"/>
        <v>E</v>
      </c>
      <c r="J38" s="14">
        <v>9.5</v>
      </c>
      <c r="K38" s="26">
        <v>5</v>
      </c>
      <c r="L38" s="26">
        <v>5</v>
      </c>
      <c r="M38" s="26">
        <v>77.5</v>
      </c>
      <c r="N38" s="27">
        <v>38.75</v>
      </c>
      <c r="O38" s="24">
        <f t="shared" si="7"/>
        <v>97</v>
      </c>
      <c r="P38" s="26" t="str">
        <f t="shared" si="17"/>
        <v>A1</v>
      </c>
      <c r="Q38" s="25">
        <v>32</v>
      </c>
      <c r="R38" s="87" t="s">
        <v>189</v>
      </c>
      <c r="S38" s="26">
        <v>10</v>
      </c>
      <c r="T38" s="26">
        <v>5</v>
      </c>
      <c r="U38" s="26">
        <v>5</v>
      </c>
      <c r="V38" s="26">
        <v>69</v>
      </c>
      <c r="W38" s="88">
        <v>34.5</v>
      </c>
      <c r="X38" s="26">
        <f t="shared" si="18"/>
        <v>89</v>
      </c>
      <c r="Y38" s="26" t="str">
        <f t="shared" si="19"/>
        <v>A2</v>
      </c>
      <c r="Z38" s="26">
        <v>9.75</v>
      </c>
      <c r="AA38" s="26">
        <v>5</v>
      </c>
      <c r="AB38" s="26">
        <v>5</v>
      </c>
      <c r="AC38" s="26">
        <v>79</v>
      </c>
      <c r="AD38" s="88">
        <v>39.5</v>
      </c>
      <c r="AE38" s="26">
        <f t="shared" si="20"/>
        <v>98.75</v>
      </c>
      <c r="AF38" s="26" t="str">
        <f t="shared" si="21"/>
        <v>A1</v>
      </c>
      <c r="AG38" s="25">
        <v>32</v>
      </c>
      <c r="AH38" s="87" t="s">
        <v>189</v>
      </c>
      <c r="AI38" s="26">
        <v>9.5</v>
      </c>
      <c r="AJ38" s="26">
        <v>5</v>
      </c>
      <c r="AK38" s="26">
        <v>5</v>
      </c>
      <c r="AL38" s="26">
        <v>75.5</v>
      </c>
      <c r="AM38" s="88">
        <f t="shared" si="22"/>
        <v>37.75</v>
      </c>
      <c r="AN38" s="26">
        <f t="shared" si="23"/>
        <v>95</v>
      </c>
      <c r="AO38" s="26" t="str">
        <f t="shared" si="24"/>
        <v>A1</v>
      </c>
      <c r="AP38" s="26">
        <v>50</v>
      </c>
      <c r="AQ38" s="7">
        <v>50</v>
      </c>
      <c r="AR38" s="7">
        <v>49</v>
      </c>
      <c r="AS38" s="100">
        <f t="shared" si="12"/>
        <v>399.5</v>
      </c>
      <c r="AT38" s="100">
        <f t="shared" si="4"/>
        <v>72.636363636363626</v>
      </c>
      <c r="AU38" s="26" t="str">
        <f t="shared" ref="AU38:AU43" si="25">IF(AT38&gt;=91,"A1",IF(AT38&gt;=81,"A2",IF(AT38&gt;=71,"B1",IF(AT38&gt;=61,"B2",IF(AT38&gt;=51,"C1",IF(AT38&gt;=41,"C2",IF(AT38&gt;=33,"D","E")))))))</f>
        <v>B1</v>
      </c>
      <c r="AV38" s="27">
        <v>87</v>
      </c>
    </row>
    <row r="39" spans="1:48" ht="15.75" customHeight="1">
      <c r="A39" s="25">
        <v>33</v>
      </c>
      <c r="B39" s="87" t="s">
        <v>194</v>
      </c>
      <c r="C39" s="91">
        <v>7</v>
      </c>
      <c r="D39" s="26">
        <v>3</v>
      </c>
      <c r="E39" s="26">
        <v>4</v>
      </c>
      <c r="F39" s="91">
        <v>35.5</v>
      </c>
      <c r="G39" s="88">
        <v>17.75</v>
      </c>
      <c r="H39" s="89">
        <f t="shared" si="5"/>
        <v>49.5</v>
      </c>
      <c r="I39" s="26" t="str">
        <f t="shared" si="6"/>
        <v>C2</v>
      </c>
      <c r="J39" s="14">
        <v>7</v>
      </c>
      <c r="K39" s="26">
        <v>4</v>
      </c>
      <c r="L39" s="26">
        <v>4</v>
      </c>
      <c r="M39" s="26">
        <v>45</v>
      </c>
      <c r="N39" s="27">
        <v>22.5</v>
      </c>
      <c r="O39" s="24">
        <f t="shared" si="7"/>
        <v>60</v>
      </c>
      <c r="P39" s="26" t="str">
        <f t="shared" si="17"/>
        <v>C1</v>
      </c>
      <c r="Q39" s="25">
        <v>33</v>
      </c>
      <c r="R39" s="87" t="s">
        <v>194</v>
      </c>
      <c r="S39" s="26">
        <v>6.75</v>
      </c>
      <c r="T39" s="26">
        <v>4</v>
      </c>
      <c r="U39" s="26">
        <v>3</v>
      </c>
      <c r="V39" s="26">
        <v>19</v>
      </c>
      <c r="W39" s="88">
        <v>9.5</v>
      </c>
      <c r="X39" s="26">
        <f t="shared" si="18"/>
        <v>32.75</v>
      </c>
      <c r="Y39" s="26" t="str">
        <f t="shared" si="19"/>
        <v>E</v>
      </c>
      <c r="Z39" s="26">
        <v>4.75</v>
      </c>
      <c r="AA39" s="26">
        <v>4</v>
      </c>
      <c r="AB39" s="26">
        <v>3.5</v>
      </c>
      <c r="AC39" s="26">
        <v>46</v>
      </c>
      <c r="AD39" s="88">
        <v>23</v>
      </c>
      <c r="AE39" s="26">
        <f t="shared" si="20"/>
        <v>58.25</v>
      </c>
      <c r="AF39" s="26" t="str">
        <f t="shared" si="21"/>
        <v>C1</v>
      </c>
      <c r="AG39" s="25">
        <v>33</v>
      </c>
      <c r="AH39" s="87" t="s">
        <v>194</v>
      </c>
      <c r="AI39" s="26">
        <v>5</v>
      </c>
      <c r="AJ39" s="26">
        <v>4</v>
      </c>
      <c r="AK39" s="26">
        <v>5</v>
      </c>
      <c r="AL39" s="26">
        <v>25</v>
      </c>
      <c r="AM39" s="88">
        <f t="shared" si="22"/>
        <v>12.5</v>
      </c>
      <c r="AN39" s="26">
        <f t="shared" si="23"/>
        <v>39</v>
      </c>
      <c r="AO39" s="26" t="str">
        <f t="shared" si="24"/>
        <v>D</v>
      </c>
      <c r="AP39" s="26">
        <v>28</v>
      </c>
      <c r="AQ39" s="7">
        <v>30</v>
      </c>
      <c r="AR39" s="7">
        <v>29</v>
      </c>
      <c r="AS39" s="100">
        <f t="shared" si="12"/>
        <v>239.5</v>
      </c>
      <c r="AT39" s="100">
        <f t="shared" si="4"/>
        <v>43.54545454545454</v>
      </c>
      <c r="AU39" s="26" t="str">
        <f t="shared" si="25"/>
        <v>C2</v>
      </c>
      <c r="AV39" s="27">
        <v>85</v>
      </c>
    </row>
    <row r="40" spans="1:48" ht="15.75" customHeight="1">
      <c r="A40" s="25">
        <v>34</v>
      </c>
      <c r="B40" s="90" t="s">
        <v>199</v>
      </c>
      <c r="C40" s="91">
        <v>4.25</v>
      </c>
      <c r="D40" s="26">
        <v>4</v>
      </c>
      <c r="E40" s="26">
        <v>4</v>
      </c>
      <c r="F40" s="91">
        <v>43</v>
      </c>
      <c r="G40" s="88">
        <v>35.25</v>
      </c>
      <c r="H40" s="89">
        <f t="shared" si="5"/>
        <v>55.25</v>
      </c>
      <c r="I40" s="26" t="str">
        <f t="shared" si="6"/>
        <v>C1</v>
      </c>
      <c r="J40" s="14">
        <v>6.75</v>
      </c>
      <c r="K40" s="26">
        <v>4</v>
      </c>
      <c r="L40" s="26">
        <v>4</v>
      </c>
      <c r="M40" s="26">
        <v>52</v>
      </c>
      <c r="N40" s="27">
        <v>26</v>
      </c>
      <c r="O40" s="24">
        <f t="shared" si="7"/>
        <v>66.75</v>
      </c>
      <c r="P40" s="26" t="str">
        <f t="shared" si="17"/>
        <v>B2</v>
      </c>
      <c r="Q40" s="25">
        <v>34</v>
      </c>
      <c r="R40" s="90" t="s">
        <v>199</v>
      </c>
      <c r="S40" s="26">
        <v>7.5</v>
      </c>
      <c r="T40" s="26">
        <v>5</v>
      </c>
      <c r="U40" s="26">
        <v>3.5</v>
      </c>
      <c r="V40" s="26">
        <v>34.5</v>
      </c>
      <c r="W40" s="88">
        <v>17.25</v>
      </c>
      <c r="X40" s="26">
        <f t="shared" si="18"/>
        <v>50.5</v>
      </c>
      <c r="Y40" s="26" t="str">
        <f t="shared" si="19"/>
        <v>C2</v>
      </c>
      <c r="Z40" s="26">
        <v>7.25</v>
      </c>
      <c r="AA40" s="26">
        <v>4.5</v>
      </c>
      <c r="AB40" s="26">
        <v>3.5</v>
      </c>
      <c r="AC40" s="26">
        <v>48.5</v>
      </c>
      <c r="AD40" s="88">
        <v>24.25</v>
      </c>
      <c r="AE40" s="26">
        <f t="shared" si="20"/>
        <v>63.75</v>
      </c>
      <c r="AF40" s="26" t="str">
        <f t="shared" si="21"/>
        <v>B2</v>
      </c>
      <c r="AG40" s="25">
        <v>34</v>
      </c>
      <c r="AH40" s="90" t="s">
        <v>199</v>
      </c>
      <c r="AI40" s="26">
        <v>5.75</v>
      </c>
      <c r="AJ40" s="26">
        <v>4</v>
      </c>
      <c r="AK40" s="26">
        <v>5</v>
      </c>
      <c r="AL40" s="26">
        <v>36</v>
      </c>
      <c r="AM40" s="88">
        <f t="shared" si="22"/>
        <v>18</v>
      </c>
      <c r="AN40" s="26">
        <f t="shared" si="23"/>
        <v>50.75</v>
      </c>
      <c r="AO40" s="26" t="str">
        <f t="shared" si="24"/>
        <v>C2</v>
      </c>
      <c r="AP40" s="26">
        <v>38.5</v>
      </c>
      <c r="AQ40" s="7">
        <v>19</v>
      </c>
      <c r="AR40" s="7">
        <v>26</v>
      </c>
      <c r="AS40" s="100">
        <f t="shared" si="12"/>
        <v>287</v>
      </c>
      <c r="AT40" s="100">
        <f t="shared" si="4"/>
        <v>52.181818181818187</v>
      </c>
      <c r="AU40" s="26" t="str">
        <f t="shared" si="25"/>
        <v>C1</v>
      </c>
      <c r="AV40" s="27">
        <v>83</v>
      </c>
    </row>
    <row r="41" spans="1:48" ht="15.75" customHeight="1">
      <c r="A41" s="25">
        <v>35</v>
      </c>
      <c r="B41" s="87" t="s">
        <v>203</v>
      </c>
      <c r="C41" s="91">
        <v>9.75</v>
      </c>
      <c r="D41" s="26">
        <v>5</v>
      </c>
      <c r="E41" s="26">
        <v>5</v>
      </c>
      <c r="F41" s="91">
        <v>72.5</v>
      </c>
      <c r="G41" s="88">
        <v>36.25</v>
      </c>
      <c r="H41" s="89">
        <f t="shared" si="5"/>
        <v>92.25</v>
      </c>
      <c r="I41" s="26" t="str">
        <f t="shared" si="6"/>
        <v>A1</v>
      </c>
      <c r="J41" s="14">
        <v>8.75</v>
      </c>
      <c r="K41" s="26">
        <v>5</v>
      </c>
      <c r="L41" s="26">
        <v>5</v>
      </c>
      <c r="M41" s="26">
        <v>74.5</v>
      </c>
      <c r="N41" s="27">
        <v>37.25</v>
      </c>
      <c r="O41" s="24">
        <f t="shared" si="7"/>
        <v>93.25</v>
      </c>
      <c r="P41" s="26" t="str">
        <f t="shared" si="17"/>
        <v>A1</v>
      </c>
      <c r="Q41" s="25">
        <v>35</v>
      </c>
      <c r="R41" s="87" t="s">
        <v>203</v>
      </c>
      <c r="S41" s="26">
        <v>9</v>
      </c>
      <c r="T41" s="26">
        <v>5</v>
      </c>
      <c r="U41" s="26">
        <v>5</v>
      </c>
      <c r="V41" s="26">
        <v>70.5</v>
      </c>
      <c r="W41" s="88">
        <v>35.25</v>
      </c>
      <c r="X41" s="26">
        <f t="shared" si="18"/>
        <v>89.5</v>
      </c>
      <c r="Y41" s="26" t="str">
        <f t="shared" si="19"/>
        <v>A2</v>
      </c>
      <c r="Z41" s="26">
        <v>9.75</v>
      </c>
      <c r="AA41" s="26">
        <v>5</v>
      </c>
      <c r="AB41" s="26">
        <v>5</v>
      </c>
      <c r="AC41" s="26">
        <v>77.5</v>
      </c>
      <c r="AD41" s="88">
        <v>38.75</v>
      </c>
      <c r="AE41" s="26">
        <f t="shared" si="20"/>
        <v>97.25</v>
      </c>
      <c r="AF41" s="26" t="str">
        <f t="shared" si="21"/>
        <v>A1</v>
      </c>
      <c r="AG41" s="25">
        <v>35</v>
      </c>
      <c r="AH41" s="87" t="s">
        <v>203</v>
      </c>
      <c r="AI41" s="26">
        <v>9.5</v>
      </c>
      <c r="AJ41" s="26">
        <v>5</v>
      </c>
      <c r="AK41" s="26">
        <v>5</v>
      </c>
      <c r="AL41" s="26">
        <v>77</v>
      </c>
      <c r="AM41" s="88">
        <f t="shared" si="22"/>
        <v>38.5</v>
      </c>
      <c r="AN41" s="26">
        <f t="shared" si="23"/>
        <v>96.5</v>
      </c>
      <c r="AO41" s="26" t="str">
        <f t="shared" si="24"/>
        <v>A1</v>
      </c>
      <c r="AP41" s="26">
        <v>48</v>
      </c>
      <c r="AQ41" s="7">
        <v>46</v>
      </c>
      <c r="AR41" s="7">
        <v>45.5</v>
      </c>
      <c r="AS41" s="100">
        <f t="shared" si="12"/>
        <v>468.75</v>
      </c>
      <c r="AT41" s="100">
        <f t="shared" si="4"/>
        <v>85.227272727272734</v>
      </c>
      <c r="AU41" s="26" t="str">
        <f t="shared" si="25"/>
        <v>A2</v>
      </c>
      <c r="AV41" s="27">
        <v>88</v>
      </c>
    </row>
    <row r="42" spans="1:48" ht="15.75" customHeight="1">
      <c r="A42" s="25">
        <v>36</v>
      </c>
      <c r="B42" s="87" t="s">
        <v>209</v>
      </c>
      <c r="C42" s="91">
        <v>9.5</v>
      </c>
      <c r="D42" s="26">
        <v>5</v>
      </c>
      <c r="E42" s="26">
        <v>5</v>
      </c>
      <c r="F42" s="91">
        <v>70.5</v>
      </c>
      <c r="G42" s="88">
        <v>21.5</v>
      </c>
      <c r="H42" s="89">
        <f t="shared" si="5"/>
        <v>90</v>
      </c>
      <c r="I42" s="26" t="str">
        <f t="shared" si="6"/>
        <v>A2</v>
      </c>
      <c r="J42" s="14">
        <v>8.75</v>
      </c>
      <c r="K42" s="26">
        <v>5</v>
      </c>
      <c r="L42" s="26">
        <v>5</v>
      </c>
      <c r="M42" s="26">
        <v>78.5</v>
      </c>
      <c r="N42" s="27">
        <v>39.25</v>
      </c>
      <c r="O42" s="24">
        <f t="shared" si="7"/>
        <v>97.25</v>
      </c>
      <c r="P42" s="26" t="str">
        <f t="shared" si="17"/>
        <v>A1</v>
      </c>
      <c r="Q42" s="25">
        <v>36</v>
      </c>
      <c r="R42" s="87" t="s">
        <v>209</v>
      </c>
      <c r="S42" s="26">
        <v>10</v>
      </c>
      <c r="T42" s="26">
        <v>5</v>
      </c>
      <c r="U42" s="26">
        <v>5</v>
      </c>
      <c r="V42" s="26">
        <v>75</v>
      </c>
      <c r="W42" s="88">
        <v>37.5</v>
      </c>
      <c r="X42" s="26">
        <f t="shared" si="18"/>
        <v>95</v>
      </c>
      <c r="Y42" s="26" t="str">
        <f t="shared" si="19"/>
        <v>A1</v>
      </c>
      <c r="Z42" s="26">
        <v>9.5</v>
      </c>
      <c r="AA42" s="26">
        <v>5</v>
      </c>
      <c r="AB42" s="26">
        <v>5</v>
      </c>
      <c r="AC42" s="26">
        <v>77.5</v>
      </c>
      <c r="AD42" s="88">
        <v>38.75</v>
      </c>
      <c r="AE42" s="26">
        <f t="shared" si="20"/>
        <v>97</v>
      </c>
      <c r="AF42" s="26" t="str">
        <f t="shared" si="21"/>
        <v>A1</v>
      </c>
      <c r="AG42" s="25">
        <v>36</v>
      </c>
      <c r="AH42" s="87" t="s">
        <v>209</v>
      </c>
      <c r="AI42" s="26">
        <v>9.75</v>
      </c>
      <c r="AJ42" s="26">
        <v>5</v>
      </c>
      <c r="AK42" s="26">
        <v>5</v>
      </c>
      <c r="AL42" s="26">
        <v>80</v>
      </c>
      <c r="AM42" s="88">
        <f t="shared" si="22"/>
        <v>40</v>
      </c>
      <c r="AN42" s="26">
        <f t="shared" si="23"/>
        <v>99.75</v>
      </c>
      <c r="AO42" s="26" t="str">
        <f t="shared" si="24"/>
        <v>A1</v>
      </c>
      <c r="AP42" s="26">
        <v>50</v>
      </c>
      <c r="AQ42" s="7">
        <v>50</v>
      </c>
      <c r="AR42" s="7">
        <v>44</v>
      </c>
      <c r="AS42" s="100">
        <f t="shared" si="12"/>
        <v>479</v>
      </c>
      <c r="AT42" s="100">
        <f t="shared" si="4"/>
        <v>87.090909090909079</v>
      </c>
      <c r="AU42" s="26" t="str">
        <f t="shared" si="25"/>
        <v>A2</v>
      </c>
      <c r="AV42" s="27">
        <v>85</v>
      </c>
    </row>
    <row r="43" spans="1:48" ht="15.75" customHeight="1">
      <c r="A43" s="25">
        <v>37</v>
      </c>
      <c r="B43" s="87" t="s">
        <v>214</v>
      </c>
      <c r="C43" s="91">
        <v>9.25</v>
      </c>
      <c r="D43" s="26">
        <v>5</v>
      </c>
      <c r="E43" s="26">
        <v>5</v>
      </c>
      <c r="F43" s="91">
        <v>63.5</v>
      </c>
      <c r="G43" s="88">
        <v>31.75</v>
      </c>
      <c r="H43" s="89">
        <f t="shared" si="5"/>
        <v>82.75</v>
      </c>
      <c r="I43" s="26" t="str">
        <f t="shared" si="6"/>
        <v>A2</v>
      </c>
      <c r="J43" s="14">
        <v>8.5</v>
      </c>
      <c r="K43" s="26">
        <v>5</v>
      </c>
      <c r="L43" s="26">
        <v>5</v>
      </c>
      <c r="M43" s="26">
        <v>66.5</v>
      </c>
      <c r="N43" s="27">
        <v>33.25</v>
      </c>
      <c r="O43" s="24">
        <f t="shared" si="7"/>
        <v>85</v>
      </c>
      <c r="P43" s="26" t="str">
        <f t="shared" si="17"/>
        <v>A2</v>
      </c>
      <c r="Q43" s="25">
        <v>37</v>
      </c>
      <c r="R43" s="87" t="s">
        <v>214</v>
      </c>
      <c r="S43" s="26">
        <v>9.75</v>
      </c>
      <c r="T43" s="26">
        <v>5</v>
      </c>
      <c r="U43" s="26">
        <v>5</v>
      </c>
      <c r="V43" s="26">
        <v>58</v>
      </c>
      <c r="W43" s="88">
        <v>29</v>
      </c>
      <c r="X43" s="26">
        <f t="shared" si="18"/>
        <v>77.75</v>
      </c>
      <c r="Y43" s="26" t="str">
        <f t="shared" si="19"/>
        <v>B1</v>
      </c>
      <c r="Z43" s="26">
        <v>9.75</v>
      </c>
      <c r="AA43" s="26">
        <v>5</v>
      </c>
      <c r="AB43" s="26">
        <v>5</v>
      </c>
      <c r="AC43" s="26">
        <v>75</v>
      </c>
      <c r="AD43" s="88">
        <v>37.5</v>
      </c>
      <c r="AE43" s="26">
        <f t="shared" si="20"/>
        <v>94.75</v>
      </c>
      <c r="AF43" s="26" t="str">
        <f t="shared" si="21"/>
        <v>A1</v>
      </c>
      <c r="AG43" s="25">
        <v>37</v>
      </c>
      <c r="AH43" s="87" t="s">
        <v>214</v>
      </c>
      <c r="AI43" s="26">
        <v>9</v>
      </c>
      <c r="AJ43" s="26">
        <v>5</v>
      </c>
      <c r="AK43" s="26">
        <v>5</v>
      </c>
      <c r="AL43" s="26">
        <v>54</v>
      </c>
      <c r="AM43" s="88">
        <f t="shared" si="22"/>
        <v>27</v>
      </c>
      <c r="AN43" s="26">
        <f t="shared" si="23"/>
        <v>73</v>
      </c>
      <c r="AO43" s="26" t="str">
        <f t="shared" si="24"/>
        <v>B1</v>
      </c>
      <c r="AP43" s="26">
        <v>47</v>
      </c>
      <c r="AQ43" s="7">
        <v>43</v>
      </c>
      <c r="AR43" s="7">
        <v>45</v>
      </c>
      <c r="AS43" s="100">
        <f t="shared" si="12"/>
        <v>413.25</v>
      </c>
      <c r="AT43" s="100">
        <f t="shared" si="4"/>
        <v>75.13636363636364</v>
      </c>
      <c r="AU43" s="26" t="str">
        <f t="shared" si="25"/>
        <v>B1</v>
      </c>
      <c r="AV43" s="27">
        <v>89</v>
      </c>
    </row>
    <row r="44" spans="1:48" ht="15.75" customHeight="1">
      <c r="A44" s="93"/>
      <c r="B44" s="94"/>
      <c r="C44" s="93"/>
      <c r="D44" s="93"/>
      <c r="E44" s="93"/>
      <c r="F44" s="93"/>
      <c r="G44" s="93"/>
      <c r="H44" s="93"/>
      <c r="I44" s="93"/>
      <c r="J44" s="95"/>
      <c r="Q44" s="93"/>
      <c r="R44" s="94"/>
      <c r="AG44" s="93"/>
      <c r="AH44" s="94"/>
    </row>
    <row r="45" spans="1:48">
      <c r="A45" s="93"/>
      <c r="B45" s="94"/>
      <c r="C45" s="93"/>
      <c r="D45" s="93"/>
      <c r="E45" s="93"/>
      <c r="F45" s="93"/>
      <c r="G45" s="93"/>
      <c r="H45" s="93"/>
      <c r="I45" s="93"/>
      <c r="J45" s="95"/>
      <c r="Q45" s="93"/>
      <c r="R45" s="94"/>
      <c r="AG45" s="93"/>
      <c r="AH45" s="94"/>
    </row>
    <row r="46" spans="1:48">
      <c r="A46" s="93"/>
      <c r="B46" s="94"/>
      <c r="C46" s="93"/>
      <c r="D46" s="93"/>
      <c r="E46" s="93"/>
      <c r="F46" s="93"/>
      <c r="G46" s="93"/>
      <c r="H46" s="93"/>
      <c r="I46" s="93"/>
      <c r="J46" s="95"/>
      <c r="Q46" s="93"/>
      <c r="R46" s="94"/>
      <c r="AG46" s="93"/>
      <c r="AH46" s="94"/>
    </row>
    <row r="47" spans="1:48">
      <c r="A47" s="93"/>
      <c r="B47" s="94"/>
      <c r="C47" s="93"/>
      <c r="D47" s="93"/>
      <c r="E47" s="93"/>
      <c r="F47" s="93"/>
      <c r="G47" s="93"/>
      <c r="H47" s="93"/>
      <c r="I47" s="93"/>
      <c r="J47" s="95"/>
      <c r="Q47" s="93"/>
      <c r="R47" s="94"/>
      <c r="AG47" s="93"/>
      <c r="AH47" s="94"/>
    </row>
    <row r="48" spans="1:48">
      <c r="A48" s="93"/>
      <c r="B48" s="94"/>
      <c r="C48" s="93"/>
      <c r="D48" s="93"/>
      <c r="E48" s="93"/>
      <c r="F48" s="93"/>
      <c r="G48" s="93"/>
      <c r="H48" s="93"/>
      <c r="I48" s="93"/>
      <c r="J48" s="95"/>
      <c r="Q48" s="93"/>
      <c r="R48" s="94"/>
      <c r="AG48" s="93"/>
      <c r="AH48" s="94"/>
    </row>
    <row r="49" spans="1:34">
      <c r="A49" s="93"/>
      <c r="B49" s="94"/>
      <c r="C49" s="93"/>
      <c r="D49" s="93"/>
      <c r="E49" s="93"/>
      <c r="F49" s="93"/>
      <c r="G49" s="93"/>
      <c r="H49" s="93"/>
      <c r="I49" s="93"/>
      <c r="J49" s="95"/>
      <c r="Q49" s="93"/>
      <c r="R49" s="94"/>
      <c r="AG49" s="93"/>
      <c r="AH49" s="94"/>
    </row>
    <row r="50" spans="1:34">
      <c r="A50" s="93"/>
      <c r="B50" s="94"/>
      <c r="C50" s="93"/>
      <c r="D50" s="93"/>
      <c r="E50" s="93"/>
      <c r="F50" s="93"/>
      <c r="G50" s="93"/>
      <c r="H50" s="93"/>
      <c r="I50" s="93"/>
      <c r="J50" s="95"/>
      <c r="Q50" s="93"/>
      <c r="R50" s="94"/>
      <c r="AG50" s="93"/>
      <c r="AH50" s="94"/>
    </row>
    <row r="51" spans="1:34">
      <c r="A51" s="93"/>
      <c r="B51" s="94"/>
      <c r="C51" s="93"/>
      <c r="D51" s="93"/>
      <c r="E51" s="93"/>
      <c r="F51" s="93"/>
      <c r="G51" s="93"/>
      <c r="H51" s="93"/>
      <c r="I51" s="93"/>
      <c r="J51" s="95"/>
      <c r="Q51" s="93"/>
      <c r="R51" s="94"/>
      <c r="AG51" s="93"/>
      <c r="AH51" s="94"/>
    </row>
    <row r="52" spans="1:34">
      <c r="A52" s="93"/>
      <c r="B52" s="94"/>
      <c r="C52" s="93"/>
      <c r="D52" s="93"/>
      <c r="E52" s="93"/>
      <c r="F52" s="93"/>
      <c r="G52" s="93"/>
      <c r="H52" s="93"/>
      <c r="I52" s="93"/>
      <c r="J52" s="95"/>
      <c r="Q52" s="93"/>
      <c r="R52" s="94"/>
      <c r="AG52" s="93"/>
      <c r="AH52" s="94"/>
    </row>
    <row r="53" spans="1:34">
      <c r="A53" s="93"/>
      <c r="B53" s="94"/>
      <c r="C53" s="93"/>
      <c r="D53" s="93"/>
      <c r="E53" s="93"/>
      <c r="F53" s="93"/>
      <c r="G53" s="93"/>
      <c r="H53" s="93"/>
      <c r="I53" s="93"/>
      <c r="J53" s="95"/>
      <c r="Q53" s="93"/>
      <c r="R53" s="94"/>
      <c r="AG53" s="93"/>
      <c r="AH53" s="94"/>
    </row>
    <row r="54" spans="1:34">
      <c r="A54" s="93"/>
      <c r="B54" s="94"/>
      <c r="C54" s="93"/>
      <c r="D54" s="93"/>
      <c r="E54" s="93"/>
      <c r="F54" s="93"/>
      <c r="G54" s="93"/>
      <c r="H54" s="93"/>
      <c r="I54" s="93"/>
      <c r="J54" s="95"/>
      <c r="Q54" s="93"/>
      <c r="R54" s="94"/>
      <c r="AG54" s="93"/>
      <c r="AH54" s="94"/>
    </row>
    <row r="55" spans="1:34">
      <c r="A55" s="93"/>
      <c r="B55" s="94"/>
      <c r="C55" s="93"/>
      <c r="D55" s="93"/>
      <c r="E55" s="93"/>
      <c r="F55" s="93"/>
      <c r="G55" s="93"/>
      <c r="H55" s="93"/>
      <c r="I55" s="93"/>
      <c r="J55" s="95"/>
      <c r="Q55" s="93"/>
      <c r="R55" s="94"/>
      <c r="AG55" s="93"/>
      <c r="AH55" s="94"/>
    </row>
    <row r="56" spans="1:34">
      <c r="A56" s="93"/>
      <c r="B56" s="94"/>
      <c r="C56" s="93"/>
      <c r="D56" s="93"/>
      <c r="E56" s="93"/>
      <c r="F56" s="93"/>
      <c r="G56" s="93"/>
      <c r="H56" s="93"/>
      <c r="I56" s="93"/>
      <c r="J56" s="95"/>
      <c r="Q56" s="93"/>
      <c r="R56" s="94"/>
      <c r="AG56" s="93"/>
      <c r="AH56" s="94"/>
    </row>
    <row r="57" spans="1:34">
      <c r="A57" s="93"/>
      <c r="B57" s="94"/>
      <c r="C57" s="93"/>
      <c r="D57" s="93"/>
      <c r="E57" s="93"/>
      <c r="F57" s="93"/>
      <c r="G57" s="93"/>
      <c r="H57" s="93"/>
      <c r="I57" s="93"/>
      <c r="J57" s="95"/>
      <c r="Q57" s="93"/>
      <c r="R57" s="94"/>
      <c r="AG57" s="93"/>
      <c r="AH57" s="94"/>
    </row>
    <row r="58" spans="1:34">
      <c r="A58" s="93"/>
      <c r="B58" s="94"/>
      <c r="C58" s="93"/>
      <c r="D58" s="93"/>
      <c r="E58" s="93"/>
      <c r="F58" s="93"/>
      <c r="G58" s="93"/>
      <c r="H58" s="93"/>
      <c r="I58" s="93"/>
      <c r="J58" s="95"/>
      <c r="Q58" s="93"/>
      <c r="R58" s="94"/>
      <c r="AG58" s="93"/>
      <c r="AH58" s="94"/>
    </row>
    <row r="59" spans="1:34">
      <c r="A59" s="93"/>
      <c r="B59" s="94"/>
      <c r="C59" s="93"/>
      <c r="D59" s="93"/>
      <c r="E59" s="93"/>
      <c r="F59" s="93"/>
      <c r="G59" s="93"/>
      <c r="H59" s="93"/>
      <c r="I59" s="93"/>
      <c r="J59" s="95"/>
      <c r="Q59" s="93"/>
      <c r="R59" s="94"/>
      <c r="AG59" s="93"/>
      <c r="AH59" s="94"/>
    </row>
    <row r="60" spans="1:34">
      <c r="A60" s="93"/>
      <c r="B60" s="94"/>
      <c r="C60" s="93"/>
      <c r="D60" s="93"/>
      <c r="E60" s="93"/>
      <c r="F60" s="93"/>
      <c r="G60" s="93"/>
      <c r="H60" s="93"/>
      <c r="I60" s="93"/>
      <c r="J60" s="95"/>
      <c r="Q60" s="93"/>
      <c r="R60" s="94"/>
      <c r="AG60" s="93"/>
      <c r="AH60" s="94"/>
    </row>
    <row r="61" spans="1:34">
      <c r="A61" s="93"/>
      <c r="B61" s="94"/>
      <c r="C61" s="93"/>
      <c r="D61" s="93"/>
      <c r="E61" s="93"/>
      <c r="F61" s="93"/>
      <c r="G61" s="93"/>
      <c r="H61" s="93"/>
      <c r="I61" s="93"/>
      <c r="J61" s="95"/>
      <c r="Q61" s="93"/>
      <c r="R61" s="94"/>
      <c r="AG61" s="93"/>
      <c r="AH61" s="94"/>
    </row>
    <row r="62" spans="1:34">
      <c r="A62" s="93"/>
      <c r="B62" s="94"/>
      <c r="C62" s="93"/>
      <c r="D62" s="93"/>
      <c r="E62" s="93"/>
      <c r="F62" s="93"/>
      <c r="G62" s="93"/>
      <c r="H62" s="93"/>
      <c r="I62" s="93"/>
      <c r="J62" s="95"/>
      <c r="Q62" s="93"/>
      <c r="R62" s="94"/>
      <c r="AG62" s="93"/>
      <c r="AH62" s="94"/>
    </row>
    <row r="63" spans="1:34">
      <c r="A63" s="93"/>
      <c r="B63" s="94"/>
      <c r="C63" s="93"/>
      <c r="D63" s="93"/>
      <c r="E63" s="93"/>
      <c r="F63" s="93"/>
      <c r="G63" s="93"/>
      <c r="H63" s="93"/>
      <c r="I63" s="93"/>
      <c r="J63" s="95"/>
      <c r="Q63" s="93"/>
      <c r="R63" s="94"/>
      <c r="AG63" s="93"/>
      <c r="AH63" s="94"/>
    </row>
    <row r="64" spans="1:34">
      <c r="A64" s="95"/>
      <c r="B64" s="95"/>
      <c r="C64" s="95"/>
      <c r="D64" s="95"/>
      <c r="E64" s="95"/>
      <c r="F64" s="95"/>
      <c r="G64" s="95"/>
      <c r="H64" s="95"/>
      <c r="I64" s="95"/>
      <c r="J64" s="95"/>
      <c r="Q64" s="95"/>
      <c r="R64" s="95"/>
      <c r="AG64" s="95"/>
      <c r="AH64" s="95"/>
    </row>
    <row r="65" spans="1:34">
      <c r="A65" s="95"/>
      <c r="B65" s="95"/>
      <c r="C65" s="95"/>
      <c r="D65" s="95"/>
      <c r="E65" s="95"/>
      <c r="F65" s="95"/>
      <c r="G65" s="95"/>
      <c r="H65" s="95"/>
      <c r="I65" s="95"/>
      <c r="J65" s="95"/>
      <c r="Q65" s="95"/>
      <c r="R65" s="95"/>
      <c r="AG65" s="95"/>
      <c r="AH65" s="95"/>
    </row>
    <row r="66" spans="1:34">
      <c r="A66" s="95"/>
      <c r="B66" s="95"/>
      <c r="C66" s="95"/>
      <c r="D66" s="95"/>
      <c r="E66" s="95"/>
      <c r="F66" s="95"/>
      <c r="G66" s="95"/>
      <c r="H66" s="95"/>
      <c r="I66" s="95"/>
      <c r="J66" s="95"/>
      <c r="Q66" s="95"/>
      <c r="R66" s="95"/>
      <c r="AG66" s="95"/>
      <c r="AH66" s="95"/>
    </row>
    <row r="67" spans="1:34">
      <c r="A67" s="95"/>
      <c r="B67" s="95"/>
      <c r="C67" s="95"/>
      <c r="D67" s="95"/>
      <c r="E67" s="95"/>
      <c r="F67" s="95"/>
      <c r="G67" s="95"/>
      <c r="H67" s="95"/>
      <c r="I67" s="95"/>
      <c r="J67" s="95"/>
      <c r="Q67" s="95"/>
      <c r="R67" s="95"/>
      <c r="AG67" s="95"/>
      <c r="AH67" s="95"/>
    </row>
    <row r="68" spans="1:34">
      <c r="A68" s="95"/>
      <c r="B68" s="95"/>
      <c r="C68" s="95"/>
      <c r="D68" s="95"/>
      <c r="E68" s="95"/>
      <c r="F68" s="95"/>
      <c r="G68" s="95"/>
      <c r="H68" s="95"/>
      <c r="I68" s="95"/>
      <c r="J68" s="95"/>
      <c r="Q68" s="95"/>
      <c r="R68" s="95"/>
      <c r="AG68" s="95"/>
      <c r="AH68" s="95"/>
    </row>
    <row r="69" spans="1:34">
      <c r="A69" s="95"/>
      <c r="B69" s="95"/>
      <c r="C69" s="95"/>
      <c r="D69" s="95"/>
      <c r="E69" s="95"/>
      <c r="F69" s="95"/>
      <c r="G69" s="95"/>
      <c r="H69" s="95"/>
      <c r="I69" s="95"/>
      <c r="J69" s="95"/>
      <c r="Q69" s="95"/>
      <c r="R69" s="95"/>
      <c r="AG69" s="95"/>
      <c r="AH69" s="95"/>
    </row>
    <row r="70" spans="1:34">
      <c r="A70" s="95"/>
      <c r="B70" s="95"/>
      <c r="C70" s="95"/>
      <c r="D70" s="95"/>
      <c r="E70" s="95"/>
      <c r="F70" s="95"/>
      <c r="G70" s="95"/>
      <c r="H70" s="95"/>
      <c r="I70" s="95"/>
      <c r="J70" s="95"/>
      <c r="Q70" s="95"/>
      <c r="R70" s="95"/>
      <c r="AG70" s="95"/>
      <c r="AH70" s="95"/>
    </row>
    <row r="71" spans="1:34">
      <c r="A71" s="95"/>
      <c r="B71" s="95"/>
      <c r="C71" s="95"/>
      <c r="D71" s="95"/>
      <c r="E71" s="95"/>
      <c r="F71" s="95"/>
      <c r="G71" s="95"/>
      <c r="H71" s="95"/>
      <c r="I71" s="95"/>
      <c r="J71" s="95"/>
      <c r="Q71" s="95"/>
      <c r="R71" s="95"/>
      <c r="AG71" s="95"/>
      <c r="AH71" s="95"/>
    </row>
    <row r="72" spans="1:34">
      <c r="A72" s="95"/>
      <c r="B72" s="95"/>
      <c r="C72" s="95"/>
      <c r="D72" s="95"/>
      <c r="E72" s="95"/>
      <c r="F72" s="95"/>
      <c r="G72" s="95"/>
      <c r="H72" s="95"/>
      <c r="I72" s="95"/>
      <c r="J72" s="95"/>
      <c r="Q72" s="95"/>
      <c r="R72" s="95"/>
      <c r="AG72" s="95"/>
      <c r="AH72" s="95"/>
    </row>
    <row r="73" spans="1:34">
      <c r="A73" s="95"/>
      <c r="B73" s="95"/>
      <c r="C73" s="95"/>
      <c r="D73" s="95"/>
      <c r="E73" s="95"/>
      <c r="F73" s="95"/>
      <c r="G73" s="95"/>
      <c r="H73" s="95"/>
      <c r="I73" s="95"/>
      <c r="J73" s="95"/>
      <c r="Q73" s="95"/>
      <c r="R73" s="95"/>
      <c r="AG73" s="95"/>
      <c r="AH73" s="95"/>
    </row>
    <row r="74" spans="1:34">
      <c r="A74" s="95"/>
      <c r="B74" s="95"/>
      <c r="C74" s="95"/>
      <c r="D74" s="95"/>
      <c r="E74" s="95"/>
      <c r="F74" s="95"/>
      <c r="G74" s="95"/>
      <c r="H74" s="95"/>
      <c r="I74" s="95"/>
      <c r="J74" s="95"/>
      <c r="Q74" s="95"/>
      <c r="R74" s="95"/>
      <c r="AG74" s="95"/>
      <c r="AH74" s="95"/>
    </row>
    <row r="75" spans="1:34">
      <c r="A75" s="95"/>
      <c r="B75" s="95"/>
      <c r="C75" s="95"/>
      <c r="D75" s="95"/>
      <c r="E75" s="95"/>
      <c r="F75" s="95"/>
      <c r="G75" s="95"/>
      <c r="H75" s="95"/>
      <c r="I75" s="95"/>
      <c r="J75" s="95"/>
      <c r="Q75" s="95"/>
      <c r="R75" s="95"/>
      <c r="AG75" s="95"/>
      <c r="AH75" s="95"/>
    </row>
    <row r="76" spans="1:34">
      <c r="A76" s="95"/>
      <c r="B76" s="95"/>
      <c r="C76" s="95"/>
      <c r="D76" s="95"/>
      <c r="E76" s="95"/>
      <c r="F76" s="95"/>
      <c r="G76" s="95"/>
      <c r="H76" s="95"/>
      <c r="I76" s="95"/>
      <c r="J76" s="95"/>
      <c r="Q76" s="95"/>
      <c r="R76" s="95"/>
      <c r="AG76" s="95"/>
      <c r="AH76" s="95"/>
    </row>
    <row r="77" spans="1:34">
      <c r="A77" s="95"/>
      <c r="B77" s="95"/>
      <c r="C77" s="95"/>
      <c r="D77" s="95"/>
      <c r="E77" s="95"/>
      <c r="F77" s="95"/>
      <c r="G77" s="95"/>
      <c r="H77" s="95"/>
      <c r="I77" s="95"/>
      <c r="J77" s="95"/>
      <c r="Q77" s="95"/>
      <c r="R77" s="95"/>
      <c r="AG77" s="95"/>
      <c r="AH77" s="95"/>
    </row>
    <row r="78" spans="1:34">
      <c r="A78" s="95"/>
      <c r="B78" s="95"/>
      <c r="C78" s="95"/>
      <c r="D78" s="95"/>
      <c r="E78" s="95"/>
      <c r="F78" s="95"/>
      <c r="G78" s="95"/>
      <c r="H78" s="95"/>
      <c r="I78" s="95"/>
      <c r="J78" s="95"/>
      <c r="Q78" s="95"/>
      <c r="R78" s="95"/>
      <c r="AG78" s="95"/>
      <c r="AH78" s="95"/>
    </row>
    <row r="79" spans="1:34">
      <c r="A79" s="95"/>
      <c r="B79" s="95"/>
      <c r="C79" s="95"/>
      <c r="D79" s="95"/>
      <c r="E79" s="95"/>
      <c r="F79" s="95"/>
      <c r="G79" s="95"/>
      <c r="H79" s="95"/>
      <c r="I79" s="95"/>
      <c r="J79" s="95"/>
      <c r="Q79" s="95"/>
      <c r="R79" s="95"/>
      <c r="AG79" s="95"/>
      <c r="AH79" s="95"/>
    </row>
    <row r="80" spans="1:34">
      <c r="A80" s="95"/>
      <c r="B80" s="95"/>
      <c r="C80" s="95"/>
      <c r="D80" s="95"/>
      <c r="E80" s="95"/>
      <c r="F80" s="95"/>
      <c r="G80" s="95"/>
      <c r="H80" s="95"/>
      <c r="I80" s="95"/>
      <c r="J80" s="95"/>
      <c r="Q80" s="95"/>
      <c r="R80" s="95"/>
      <c r="AG80" s="95"/>
      <c r="AH80" s="95"/>
    </row>
    <row r="81" spans="1:34">
      <c r="A81" s="95"/>
      <c r="B81" s="95"/>
      <c r="C81" s="95"/>
      <c r="D81" s="95"/>
      <c r="E81" s="95"/>
      <c r="F81" s="95"/>
      <c r="G81" s="95"/>
      <c r="H81" s="95"/>
      <c r="I81" s="95"/>
      <c r="J81" s="95"/>
      <c r="Q81" s="95"/>
      <c r="R81" s="95"/>
      <c r="AG81" s="95"/>
      <c r="AH81" s="95"/>
    </row>
    <row r="82" spans="1:34">
      <c r="A82" s="95"/>
      <c r="B82" s="95"/>
      <c r="C82" s="95"/>
      <c r="D82" s="95"/>
      <c r="E82" s="95"/>
      <c r="F82" s="95"/>
      <c r="G82" s="95"/>
      <c r="H82" s="95"/>
      <c r="I82" s="95"/>
      <c r="J82" s="95"/>
      <c r="Q82" s="95"/>
      <c r="R82" s="95"/>
      <c r="AG82" s="95"/>
      <c r="AH82" s="95"/>
    </row>
    <row r="83" spans="1:34">
      <c r="A83" s="95"/>
      <c r="B83" s="95"/>
      <c r="C83" s="95"/>
      <c r="D83" s="95"/>
      <c r="E83" s="95"/>
      <c r="F83" s="95"/>
      <c r="G83" s="95"/>
      <c r="H83" s="95"/>
      <c r="I83" s="95"/>
      <c r="J83" s="95"/>
      <c r="Q83" s="95"/>
      <c r="R83" s="95"/>
      <c r="AG83" s="95"/>
      <c r="AH83" s="95"/>
    </row>
    <row r="84" spans="1:34">
      <c r="A84" s="95"/>
      <c r="B84" s="95"/>
      <c r="C84" s="95"/>
      <c r="D84" s="95"/>
      <c r="E84" s="95"/>
      <c r="F84" s="95"/>
      <c r="G84" s="95"/>
      <c r="H84" s="95"/>
      <c r="I84" s="95"/>
      <c r="J84" s="95"/>
      <c r="Q84" s="95"/>
      <c r="R84" s="95"/>
      <c r="AG84" s="95"/>
      <c r="AH84" s="95"/>
    </row>
    <row r="85" spans="1:34">
      <c r="A85" s="95"/>
      <c r="B85" s="95"/>
      <c r="C85" s="95"/>
      <c r="D85" s="95"/>
      <c r="E85" s="95"/>
      <c r="F85" s="95"/>
      <c r="G85" s="95"/>
      <c r="H85" s="95"/>
      <c r="I85" s="95"/>
      <c r="J85" s="95"/>
      <c r="Q85" s="95"/>
      <c r="R85" s="95"/>
      <c r="AG85" s="95"/>
      <c r="AH85" s="95"/>
    </row>
    <row r="86" spans="1:34">
      <c r="A86" s="95"/>
      <c r="B86" s="95"/>
      <c r="C86" s="95"/>
      <c r="D86" s="95"/>
      <c r="E86" s="95"/>
      <c r="F86" s="95"/>
      <c r="G86" s="95"/>
      <c r="H86" s="95"/>
      <c r="I86" s="95"/>
      <c r="J86" s="95"/>
      <c r="Q86" s="95"/>
      <c r="R86" s="95"/>
      <c r="AG86" s="95"/>
      <c r="AH86" s="95"/>
    </row>
    <row r="87" spans="1:34">
      <c r="A87" s="95"/>
      <c r="B87" s="95"/>
      <c r="C87" s="95"/>
      <c r="D87" s="95"/>
      <c r="E87" s="95"/>
      <c r="F87" s="95"/>
      <c r="G87" s="95"/>
      <c r="H87" s="95"/>
      <c r="I87" s="95"/>
      <c r="J87" s="95"/>
      <c r="Q87" s="95"/>
      <c r="R87" s="95"/>
      <c r="AG87" s="95"/>
      <c r="AH87" s="95"/>
    </row>
    <row r="88" spans="1:34">
      <c r="A88" s="95"/>
      <c r="B88" s="95"/>
      <c r="C88" s="95"/>
      <c r="D88" s="95"/>
      <c r="E88" s="95"/>
      <c r="F88" s="95"/>
      <c r="G88" s="95"/>
      <c r="H88" s="95"/>
      <c r="I88" s="95"/>
      <c r="J88" s="95"/>
      <c r="Q88" s="95"/>
      <c r="R88" s="95"/>
      <c r="AG88" s="95"/>
      <c r="AH88" s="95"/>
    </row>
    <row r="89" spans="1:34">
      <c r="A89" s="95"/>
      <c r="B89" s="95"/>
      <c r="C89" s="95"/>
      <c r="D89" s="95"/>
      <c r="E89" s="95"/>
      <c r="F89" s="95"/>
      <c r="G89" s="95"/>
      <c r="H89" s="95"/>
      <c r="I89" s="95"/>
      <c r="J89" s="95"/>
      <c r="Q89" s="95"/>
      <c r="R89" s="95"/>
      <c r="AG89" s="95"/>
      <c r="AH89" s="95"/>
    </row>
    <row r="90" spans="1:34">
      <c r="A90" s="95"/>
      <c r="B90" s="95"/>
      <c r="C90" s="95"/>
      <c r="D90" s="95"/>
      <c r="E90" s="95"/>
      <c r="F90" s="95"/>
      <c r="G90" s="95"/>
      <c r="H90" s="95"/>
      <c r="I90" s="95"/>
      <c r="J90" s="95"/>
      <c r="Q90" s="95"/>
      <c r="R90" s="95"/>
      <c r="AG90" s="95"/>
      <c r="AH90" s="95"/>
    </row>
    <row r="91" spans="1:34">
      <c r="A91" s="95"/>
      <c r="B91" s="95"/>
      <c r="C91" s="95"/>
      <c r="D91" s="95"/>
      <c r="E91" s="95"/>
      <c r="F91" s="95"/>
      <c r="G91" s="95"/>
      <c r="H91" s="95"/>
      <c r="I91" s="95"/>
      <c r="J91" s="95"/>
      <c r="Q91" s="95"/>
      <c r="R91" s="95"/>
      <c r="AG91" s="95"/>
      <c r="AH91" s="95"/>
    </row>
    <row r="92" spans="1:34">
      <c r="A92" s="95"/>
      <c r="B92" s="95"/>
      <c r="C92" s="95"/>
      <c r="D92" s="95"/>
      <c r="E92" s="95"/>
      <c r="F92" s="95"/>
      <c r="G92" s="95"/>
      <c r="H92" s="95"/>
      <c r="I92" s="95"/>
      <c r="J92" s="95"/>
      <c r="Q92" s="95"/>
      <c r="R92" s="95"/>
      <c r="AG92" s="95"/>
      <c r="AH92" s="95"/>
    </row>
    <row r="93" spans="1:34">
      <c r="A93" s="95"/>
      <c r="B93" s="95"/>
      <c r="C93" s="95"/>
      <c r="D93" s="95"/>
      <c r="E93" s="95"/>
      <c r="F93" s="95"/>
      <c r="G93" s="95"/>
      <c r="H93" s="95"/>
      <c r="I93" s="95"/>
      <c r="J93" s="95"/>
      <c r="Q93" s="95"/>
      <c r="R93" s="95"/>
      <c r="AG93" s="95"/>
      <c r="AH93" s="95"/>
    </row>
    <row r="94" spans="1:34">
      <c r="A94" s="95"/>
      <c r="B94" s="95"/>
      <c r="C94" s="95"/>
      <c r="D94" s="95"/>
      <c r="E94" s="95"/>
      <c r="F94" s="95"/>
      <c r="G94" s="95"/>
      <c r="H94" s="95"/>
      <c r="I94" s="95"/>
      <c r="J94" s="95"/>
      <c r="Q94" s="95"/>
      <c r="R94" s="95"/>
      <c r="AG94" s="95"/>
      <c r="AH94" s="95"/>
    </row>
    <row r="95" spans="1:34">
      <c r="A95" s="95"/>
      <c r="B95" s="95"/>
      <c r="C95" s="95"/>
      <c r="D95" s="95"/>
      <c r="E95" s="95"/>
      <c r="F95" s="95"/>
      <c r="G95" s="95"/>
      <c r="H95" s="95"/>
      <c r="I95" s="95"/>
      <c r="J95" s="95"/>
      <c r="Q95" s="95"/>
      <c r="R95" s="95"/>
      <c r="AG95" s="95"/>
      <c r="AH95" s="95"/>
    </row>
    <row r="96" spans="1:34">
      <c r="A96" s="95"/>
      <c r="B96" s="95"/>
      <c r="C96" s="95"/>
      <c r="D96" s="95"/>
      <c r="E96" s="95"/>
      <c r="F96" s="95"/>
      <c r="G96" s="95"/>
      <c r="H96" s="95"/>
      <c r="I96" s="95"/>
      <c r="J96" s="95"/>
      <c r="Q96" s="95"/>
      <c r="R96" s="95"/>
      <c r="AG96" s="95"/>
      <c r="AH96" s="95"/>
    </row>
    <row r="97" spans="1:34">
      <c r="A97" s="95"/>
      <c r="B97" s="95"/>
      <c r="C97" s="95"/>
      <c r="D97" s="95"/>
      <c r="E97" s="95"/>
      <c r="F97" s="95"/>
      <c r="G97" s="95"/>
      <c r="H97" s="95"/>
      <c r="I97" s="95"/>
      <c r="J97" s="95"/>
      <c r="Q97" s="95"/>
      <c r="R97" s="95"/>
      <c r="AG97" s="95"/>
      <c r="AH97" s="95"/>
    </row>
    <row r="98" spans="1:34">
      <c r="A98" s="95"/>
      <c r="B98" s="95"/>
      <c r="C98" s="95"/>
      <c r="D98" s="95"/>
      <c r="E98" s="95"/>
      <c r="F98" s="95"/>
      <c r="G98" s="95"/>
      <c r="H98" s="95"/>
      <c r="I98" s="95"/>
      <c r="J98" s="95"/>
      <c r="Q98" s="95"/>
      <c r="R98" s="95"/>
      <c r="AG98" s="95"/>
      <c r="AH98" s="95"/>
    </row>
    <row r="99" spans="1:34">
      <c r="A99" s="95"/>
      <c r="B99" s="95"/>
      <c r="C99" s="95"/>
      <c r="D99" s="95"/>
      <c r="E99" s="95"/>
      <c r="F99" s="95"/>
      <c r="G99" s="95"/>
      <c r="H99" s="95"/>
      <c r="I99" s="95"/>
      <c r="J99" s="95"/>
      <c r="Q99" s="95"/>
      <c r="R99" s="95"/>
      <c r="AG99" s="95"/>
      <c r="AH99" s="95"/>
    </row>
    <row r="100" spans="1:34">
      <c r="A100" s="95"/>
      <c r="B100" s="95"/>
      <c r="C100" s="95"/>
      <c r="D100" s="95"/>
      <c r="E100" s="95"/>
      <c r="F100" s="95"/>
      <c r="G100" s="95"/>
      <c r="H100" s="95"/>
      <c r="I100" s="95"/>
      <c r="J100" s="95"/>
      <c r="Q100" s="95"/>
      <c r="R100" s="95"/>
      <c r="AG100" s="95"/>
      <c r="AH100" s="95"/>
    </row>
    <row r="101" spans="1:34">
      <c r="A101" s="95"/>
      <c r="B101" s="95"/>
      <c r="C101" s="95"/>
      <c r="D101" s="95"/>
      <c r="E101" s="95"/>
      <c r="F101" s="95"/>
      <c r="G101" s="95"/>
      <c r="H101" s="95"/>
      <c r="I101" s="95"/>
      <c r="J101" s="95"/>
      <c r="Q101" s="95"/>
      <c r="R101" s="95"/>
      <c r="AG101" s="95"/>
      <c r="AH101" s="95"/>
    </row>
    <row r="102" spans="1:34">
      <c r="A102" s="95"/>
      <c r="B102" s="95"/>
      <c r="C102" s="95"/>
      <c r="D102" s="95"/>
      <c r="E102" s="95"/>
      <c r="F102" s="95"/>
      <c r="G102" s="95"/>
      <c r="H102" s="95"/>
      <c r="I102" s="95"/>
      <c r="J102" s="95"/>
      <c r="Q102" s="95"/>
      <c r="R102" s="95"/>
      <c r="AG102" s="95"/>
      <c r="AH102" s="95"/>
    </row>
    <row r="103" spans="1:34">
      <c r="A103" s="95"/>
      <c r="B103" s="95"/>
      <c r="C103" s="95"/>
      <c r="D103" s="95"/>
      <c r="E103" s="95"/>
      <c r="F103" s="95"/>
      <c r="G103" s="95"/>
      <c r="H103" s="95"/>
      <c r="I103" s="95"/>
      <c r="J103" s="95"/>
      <c r="Q103" s="95"/>
      <c r="R103" s="95"/>
      <c r="AG103" s="95"/>
      <c r="AH103" s="95"/>
    </row>
    <row r="104" spans="1:34">
      <c r="A104" s="95"/>
      <c r="B104" s="95"/>
      <c r="C104" s="95"/>
      <c r="D104" s="95"/>
      <c r="E104" s="95"/>
      <c r="F104" s="95"/>
      <c r="G104" s="95"/>
      <c r="H104" s="95"/>
      <c r="I104" s="95"/>
      <c r="J104" s="95"/>
      <c r="Q104" s="95"/>
      <c r="R104" s="95"/>
      <c r="AG104" s="95"/>
      <c r="AH104" s="95"/>
    </row>
    <row r="105" spans="1:34">
      <c r="A105" s="95"/>
      <c r="B105" s="95"/>
      <c r="C105" s="95"/>
      <c r="D105" s="95"/>
      <c r="E105" s="95"/>
      <c r="F105" s="95"/>
      <c r="G105" s="95"/>
      <c r="H105" s="95"/>
      <c r="I105" s="95"/>
      <c r="J105" s="95"/>
      <c r="Q105" s="95"/>
      <c r="R105" s="95"/>
      <c r="AG105" s="95"/>
      <c r="AH105" s="95"/>
    </row>
    <row r="106" spans="1:34">
      <c r="A106" s="95"/>
      <c r="B106" s="95"/>
      <c r="C106" s="95"/>
      <c r="D106" s="95"/>
      <c r="E106" s="95"/>
      <c r="F106" s="95"/>
      <c r="G106" s="95"/>
      <c r="H106" s="95"/>
      <c r="I106" s="95"/>
      <c r="J106" s="95"/>
      <c r="Q106" s="95"/>
      <c r="R106" s="95"/>
      <c r="AG106" s="95"/>
      <c r="AH106" s="95"/>
    </row>
    <row r="107" spans="1:34">
      <c r="A107" s="95"/>
      <c r="B107" s="95"/>
      <c r="C107" s="95"/>
      <c r="D107" s="95"/>
      <c r="E107" s="95"/>
      <c r="F107" s="95"/>
      <c r="G107" s="95"/>
      <c r="H107" s="95"/>
      <c r="I107" s="95"/>
      <c r="J107" s="95"/>
      <c r="Q107" s="95"/>
      <c r="R107" s="95"/>
      <c r="AG107" s="95"/>
      <c r="AH107" s="95"/>
    </row>
    <row r="108" spans="1:34">
      <c r="A108" s="95"/>
      <c r="B108" s="95"/>
      <c r="C108" s="95"/>
      <c r="D108" s="95"/>
      <c r="E108" s="95"/>
      <c r="F108" s="95"/>
      <c r="G108" s="95"/>
      <c r="H108" s="95"/>
      <c r="I108" s="95"/>
      <c r="J108" s="95"/>
      <c r="Q108" s="95"/>
      <c r="R108" s="95"/>
      <c r="AG108" s="95"/>
      <c r="AH108" s="95"/>
    </row>
    <row r="109" spans="1:34">
      <c r="A109" s="95"/>
      <c r="B109" s="95"/>
      <c r="C109" s="95"/>
      <c r="D109" s="95"/>
      <c r="E109" s="95"/>
      <c r="F109" s="95"/>
      <c r="G109" s="95"/>
      <c r="H109" s="95"/>
      <c r="I109" s="95"/>
      <c r="J109" s="95"/>
      <c r="Q109" s="95"/>
      <c r="R109" s="95"/>
      <c r="AG109" s="95"/>
      <c r="AH109" s="95"/>
    </row>
    <row r="110" spans="1:34">
      <c r="A110" s="95"/>
      <c r="B110" s="95"/>
      <c r="C110" s="95"/>
      <c r="D110" s="95"/>
      <c r="E110" s="95"/>
      <c r="F110" s="95"/>
      <c r="G110" s="95"/>
      <c r="H110" s="95"/>
      <c r="I110" s="95"/>
      <c r="J110" s="95"/>
      <c r="Q110" s="95"/>
      <c r="R110" s="95"/>
      <c r="AG110" s="95"/>
      <c r="AH110" s="95"/>
    </row>
    <row r="111" spans="1:34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Q111" s="95"/>
      <c r="R111" s="95"/>
      <c r="AG111" s="95"/>
      <c r="AH111" s="95"/>
    </row>
    <row r="112" spans="1:34">
      <c r="A112" s="95"/>
      <c r="B112" s="95"/>
      <c r="C112" s="95"/>
      <c r="D112" s="95"/>
      <c r="E112" s="95"/>
      <c r="F112" s="95"/>
      <c r="G112" s="95"/>
      <c r="H112" s="95"/>
      <c r="I112" s="95"/>
      <c r="J112" s="95"/>
      <c r="Q112" s="95"/>
      <c r="R112" s="95"/>
      <c r="AG112" s="95"/>
      <c r="AH112" s="95"/>
    </row>
    <row r="113" spans="1:34">
      <c r="A113" s="95"/>
      <c r="B113" s="95"/>
      <c r="C113" s="95"/>
      <c r="D113" s="95"/>
      <c r="E113" s="95"/>
      <c r="F113" s="95"/>
      <c r="G113" s="95"/>
      <c r="H113" s="95"/>
      <c r="I113" s="95"/>
      <c r="J113" s="95"/>
      <c r="Q113" s="95"/>
      <c r="R113" s="95"/>
      <c r="AG113" s="95"/>
      <c r="AH113" s="95"/>
    </row>
    <row r="114" spans="1:34">
      <c r="A114" s="95"/>
      <c r="B114" s="95"/>
      <c r="C114" s="95"/>
      <c r="D114" s="95"/>
      <c r="E114" s="95"/>
      <c r="F114" s="95"/>
      <c r="G114" s="95"/>
      <c r="H114" s="95"/>
      <c r="I114" s="95"/>
      <c r="J114" s="95"/>
      <c r="Q114" s="95"/>
      <c r="R114" s="95"/>
      <c r="AG114" s="95"/>
      <c r="AH114" s="95"/>
    </row>
    <row r="115" spans="1:34">
      <c r="A115" s="95"/>
      <c r="B115" s="95"/>
      <c r="C115" s="95"/>
      <c r="D115" s="95"/>
      <c r="E115" s="95"/>
      <c r="F115" s="95"/>
      <c r="G115" s="95"/>
      <c r="H115" s="95"/>
      <c r="I115" s="95"/>
      <c r="J115" s="95"/>
      <c r="Q115" s="95"/>
      <c r="R115" s="95"/>
      <c r="AG115" s="95"/>
      <c r="AH115" s="95"/>
    </row>
    <row r="116" spans="1:34">
      <c r="A116" s="95"/>
      <c r="B116" s="95"/>
      <c r="C116" s="95"/>
      <c r="D116" s="95"/>
      <c r="E116" s="95"/>
      <c r="F116" s="95"/>
      <c r="G116" s="95"/>
      <c r="H116" s="95"/>
      <c r="I116" s="95"/>
      <c r="J116" s="95"/>
      <c r="Q116" s="95"/>
      <c r="R116" s="95"/>
      <c r="AG116" s="95"/>
      <c r="AH116" s="95"/>
    </row>
    <row r="117" spans="1:34">
      <c r="A117" s="95"/>
      <c r="B117" s="95"/>
      <c r="C117" s="95"/>
      <c r="D117" s="95"/>
      <c r="E117" s="95"/>
      <c r="F117" s="95"/>
      <c r="G117" s="95"/>
      <c r="H117" s="95"/>
      <c r="I117" s="95"/>
      <c r="J117" s="95"/>
      <c r="Q117" s="95"/>
      <c r="R117" s="95"/>
      <c r="AG117" s="95"/>
      <c r="AH117" s="95"/>
    </row>
    <row r="118" spans="1:34">
      <c r="A118" s="95"/>
      <c r="B118" s="95"/>
      <c r="C118" s="95"/>
      <c r="D118" s="95"/>
      <c r="E118" s="95"/>
      <c r="F118" s="95"/>
      <c r="G118" s="95"/>
      <c r="H118" s="95"/>
      <c r="I118" s="95"/>
      <c r="J118" s="95"/>
      <c r="Q118" s="95"/>
      <c r="R118" s="95"/>
      <c r="AG118" s="95"/>
      <c r="AH118" s="95"/>
    </row>
    <row r="119" spans="1:34">
      <c r="A119" s="95"/>
      <c r="B119" s="95"/>
      <c r="C119" s="95"/>
      <c r="D119" s="95"/>
      <c r="E119" s="95"/>
      <c r="F119" s="95"/>
      <c r="G119" s="95"/>
      <c r="H119" s="95"/>
      <c r="I119" s="95"/>
      <c r="J119" s="95"/>
      <c r="Q119" s="95"/>
      <c r="R119" s="95"/>
      <c r="AG119" s="95"/>
      <c r="AH119" s="95"/>
    </row>
    <row r="120" spans="1:34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Q120" s="95"/>
      <c r="R120" s="95"/>
      <c r="AG120" s="95"/>
      <c r="AH120" s="95"/>
    </row>
    <row r="121" spans="1:34">
      <c r="A121" s="95"/>
      <c r="B121" s="95"/>
      <c r="C121" s="95"/>
      <c r="D121" s="95"/>
      <c r="E121" s="95"/>
      <c r="F121" s="95"/>
      <c r="G121" s="95"/>
      <c r="H121" s="95"/>
      <c r="I121" s="95"/>
      <c r="J121" s="95"/>
      <c r="Q121" s="95"/>
      <c r="R121" s="95"/>
      <c r="AG121" s="95"/>
      <c r="AH121" s="95"/>
    </row>
    <row r="122" spans="1:34">
      <c r="A122" s="95"/>
      <c r="B122" s="95"/>
      <c r="C122" s="95"/>
      <c r="D122" s="95"/>
      <c r="E122" s="95"/>
      <c r="F122" s="95"/>
      <c r="G122" s="95"/>
      <c r="H122" s="95"/>
      <c r="I122" s="95"/>
      <c r="J122" s="95"/>
      <c r="Q122" s="95"/>
      <c r="R122" s="95"/>
      <c r="AG122" s="95"/>
      <c r="AH122" s="95"/>
    </row>
    <row r="123" spans="1:34">
      <c r="A123" s="95"/>
      <c r="B123" s="95"/>
      <c r="C123" s="95"/>
      <c r="D123" s="95"/>
      <c r="E123" s="95"/>
      <c r="F123" s="95"/>
      <c r="G123" s="95"/>
      <c r="H123" s="95"/>
      <c r="I123" s="95"/>
      <c r="J123" s="95"/>
      <c r="Q123" s="95"/>
      <c r="R123" s="95"/>
      <c r="AG123" s="95"/>
      <c r="AH123" s="95"/>
    </row>
    <row r="124" spans="1:34">
      <c r="A124" s="95"/>
      <c r="B124" s="95"/>
      <c r="C124" s="95"/>
      <c r="D124" s="95"/>
      <c r="E124" s="95"/>
      <c r="F124" s="95"/>
      <c r="G124" s="95"/>
      <c r="H124" s="95"/>
      <c r="I124" s="95"/>
      <c r="J124" s="95"/>
      <c r="Q124" s="95"/>
      <c r="R124" s="95"/>
      <c r="AG124" s="95"/>
      <c r="AH124" s="95"/>
    </row>
    <row r="125" spans="1:34">
      <c r="A125" s="95"/>
      <c r="B125" s="95"/>
      <c r="C125" s="95"/>
      <c r="D125" s="95"/>
      <c r="E125" s="95"/>
      <c r="F125" s="95"/>
      <c r="G125" s="95"/>
      <c r="H125" s="95"/>
      <c r="I125" s="95"/>
      <c r="J125" s="95"/>
      <c r="Q125" s="95"/>
      <c r="R125" s="95"/>
      <c r="AG125" s="95"/>
      <c r="AH125" s="95"/>
    </row>
    <row r="126" spans="1:34">
      <c r="A126" s="95"/>
      <c r="B126" s="95"/>
      <c r="C126" s="95"/>
      <c r="D126" s="95"/>
      <c r="E126" s="95"/>
      <c r="F126" s="95"/>
      <c r="G126" s="95"/>
      <c r="H126" s="95"/>
      <c r="I126" s="95"/>
      <c r="J126" s="95"/>
      <c r="Q126" s="95"/>
      <c r="R126" s="95"/>
      <c r="AG126" s="95"/>
      <c r="AH126" s="95"/>
    </row>
    <row r="127" spans="1:34">
      <c r="A127" s="95"/>
      <c r="B127" s="95"/>
      <c r="C127" s="95"/>
      <c r="D127" s="95"/>
      <c r="E127" s="95"/>
      <c r="F127" s="95"/>
      <c r="G127" s="95"/>
      <c r="H127" s="95"/>
      <c r="I127" s="95"/>
      <c r="J127" s="95"/>
      <c r="Q127" s="95"/>
      <c r="R127" s="95"/>
      <c r="AG127" s="95"/>
      <c r="AH127" s="95"/>
    </row>
    <row r="128" spans="1:34">
      <c r="A128" s="95"/>
      <c r="B128" s="95"/>
      <c r="C128" s="95"/>
      <c r="D128" s="95"/>
      <c r="E128" s="95"/>
      <c r="F128" s="95"/>
      <c r="G128" s="95"/>
      <c r="H128" s="95"/>
      <c r="I128" s="95"/>
      <c r="J128" s="95"/>
      <c r="Q128" s="95"/>
      <c r="R128" s="95"/>
      <c r="AG128" s="95"/>
      <c r="AH128" s="95"/>
    </row>
    <row r="129" spans="1:34">
      <c r="A129" s="95"/>
      <c r="B129" s="95"/>
      <c r="C129" s="95"/>
      <c r="D129" s="95"/>
      <c r="E129" s="95"/>
      <c r="F129" s="95"/>
      <c r="G129" s="95"/>
      <c r="H129" s="95"/>
      <c r="I129" s="95"/>
      <c r="J129" s="95"/>
      <c r="Q129" s="95"/>
      <c r="R129" s="95"/>
      <c r="AG129" s="95"/>
      <c r="AH129" s="95"/>
    </row>
    <row r="130" spans="1:34">
      <c r="A130" s="95"/>
      <c r="B130" s="95"/>
      <c r="C130" s="95"/>
      <c r="D130" s="95"/>
      <c r="E130" s="95"/>
      <c r="F130" s="95"/>
      <c r="G130" s="95"/>
      <c r="H130" s="95"/>
      <c r="I130" s="95"/>
      <c r="J130" s="95"/>
      <c r="Q130" s="95"/>
      <c r="R130" s="95"/>
      <c r="AG130" s="95"/>
      <c r="AH130" s="95"/>
    </row>
    <row r="131" spans="1:34">
      <c r="A131" s="95"/>
      <c r="B131" s="95"/>
      <c r="C131" s="95"/>
      <c r="D131" s="95"/>
      <c r="E131" s="95"/>
      <c r="F131" s="95"/>
      <c r="G131" s="95"/>
      <c r="H131" s="95"/>
      <c r="I131" s="95"/>
      <c r="J131" s="95"/>
      <c r="Q131" s="95"/>
      <c r="R131" s="95"/>
      <c r="AG131" s="95"/>
      <c r="AH131" s="95"/>
    </row>
    <row r="132" spans="1:34">
      <c r="A132" s="95"/>
      <c r="B132" s="95"/>
      <c r="C132" s="95"/>
      <c r="D132" s="95"/>
      <c r="E132" s="95"/>
      <c r="F132" s="95"/>
      <c r="G132" s="95"/>
      <c r="H132" s="95"/>
      <c r="I132" s="95"/>
      <c r="J132" s="95"/>
      <c r="Q132" s="95"/>
      <c r="R132" s="95"/>
      <c r="AG132" s="95"/>
      <c r="AH132" s="95"/>
    </row>
    <row r="133" spans="1:34">
      <c r="A133" s="95"/>
      <c r="B133" s="95"/>
      <c r="C133" s="95"/>
      <c r="D133" s="95"/>
      <c r="E133" s="95"/>
      <c r="F133" s="95"/>
      <c r="G133" s="95"/>
      <c r="H133" s="95"/>
      <c r="I133" s="95"/>
      <c r="J133" s="95"/>
      <c r="Q133" s="95"/>
      <c r="R133" s="95"/>
      <c r="AG133" s="95"/>
      <c r="AH133" s="95"/>
    </row>
    <row r="134" spans="1:34">
      <c r="A134" s="95"/>
      <c r="B134" s="95"/>
      <c r="C134" s="95"/>
      <c r="D134" s="95"/>
      <c r="E134" s="95"/>
      <c r="F134" s="95"/>
      <c r="G134" s="95"/>
      <c r="H134" s="95"/>
      <c r="I134" s="95"/>
      <c r="J134" s="95"/>
      <c r="Q134" s="95"/>
      <c r="R134" s="95"/>
      <c r="AG134" s="95"/>
      <c r="AH134" s="95"/>
    </row>
    <row r="135" spans="1:34">
      <c r="A135" s="95"/>
      <c r="B135" s="95"/>
      <c r="C135" s="95"/>
      <c r="D135" s="95"/>
      <c r="E135" s="95"/>
      <c r="F135" s="95"/>
      <c r="G135" s="95"/>
      <c r="H135" s="95"/>
      <c r="I135" s="95"/>
      <c r="J135" s="95"/>
      <c r="Q135" s="95"/>
      <c r="R135" s="95"/>
      <c r="AG135" s="95"/>
      <c r="AH135" s="95"/>
    </row>
    <row r="136" spans="1:34">
      <c r="A136" s="95"/>
      <c r="B136" s="95"/>
      <c r="C136" s="95"/>
      <c r="D136" s="95"/>
      <c r="E136" s="95"/>
      <c r="F136" s="95"/>
      <c r="G136" s="95"/>
      <c r="H136" s="95"/>
      <c r="I136" s="95"/>
      <c r="J136" s="95"/>
      <c r="Q136" s="95"/>
      <c r="R136" s="95"/>
      <c r="AG136" s="95"/>
      <c r="AH136" s="95"/>
    </row>
    <row r="137" spans="1:34">
      <c r="A137" s="95"/>
      <c r="B137" s="95"/>
      <c r="C137" s="95"/>
      <c r="D137" s="95"/>
      <c r="E137" s="95"/>
      <c r="F137" s="95"/>
      <c r="G137" s="95"/>
      <c r="H137" s="95"/>
      <c r="I137" s="95"/>
      <c r="J137" s="95"/>
      <c r="Q137" s="95"/>
      <c r="R137" s="95"/>
      <c r="AG137" s="95"/>
      <c r="AH137" s="95"/>
    </row>
    <row r="138" spans="1:34">
      <c r="A138" s="95"/>
      <c r="B138" s="95"/>
      <c r="C138" s="95"/>
      <c r="D138" s="95"/>
      <c r="E138" s="95"/>
      <c r="F138" s="95"/>
      <c r="G138" s="95"/>
      <c r="H138" s="95"/>
      <c r="I138" s="95"/>
      <c r="J138" s="95"/>
      <c r="Q138" s="95"/>
      <c r="R138" s="95"/>
      <c r="AG138" s="95"/>
      <c r="AH138" s="95"/>
    </row>
    <row r="139" spans="1:34">
      <c r="A139" s="95"/>
      <c r="B139" s="95"/>
      <c r="C139" s="95"/>
      <c r="D139" s="95"/>
      <c r="E139" s="95"/>
      <c r="F139" s="95"/>
      <c r="G139" s="95"/>
      <c r="H139" s="95"/>
      <c r="I139" s="95"/>
      <c r="J139" s="95"/>
      <c r="Q139" s="95"/>
      <c r="R139" s="95"/>
      <c r="AG139" s="95"/>
      <c r="AH139" s="95"/>
    </row>
    <row r="140" spans="1:34">
      <c r="A140" s="95"/>
      <c r="B140" s="95"/>
      <c r="C140" s="95"/>
      <c r="D140" s="95"/>
      <c r="E140" s="95"/>
      <c r="F140" s="95"/>
      <c r="G140" s="95"/>
      <c r="H140" s="95"/>
      <c r="I140" s="95"/>
      <c r="J140" s="95"/>
      <c r="Q140" s="95"/>
      <c r="R140" s="95"/>
      <c r="AG140" s="95"/>
      <c r="AH140" s="95"/>
    </row>
    <row r="141" spans="1:34">
      <c r="A141" s="95"/>
      <c r="B141" s="95"/>
      <c r="C141" s="95"/>
      <c r="D141" s="95"/>
      <c r="E141" s="95"/>
      <c r="F141" s="95"/>
      <c r="G141" s="95"/>
      <c r="H141" s="95"/>
      <c r="I141" s="95"/>
      <c r="J141" s="95"/>
      <c r="Q141" s="95"/>
      <c r="R141" s="95"/>
      <c r="AG141" s="95"/>
      <c r="AH141" s="95"/>
    </row>
    <row r="142" spans="1:34">
      <c r="A142" s="95"/>
      <c r="B142" s="95"/>
      <c r="C142" s="95"/>
      <c r="D142" s="95"/>
      <c r="E142" s="95"/>
      <c r="F142" s="95"/>
      <c r="G142" s="95"/>
      <c r="H142" s="95"/>
      <c r="I142" s="95"/>
      <c r="J142" s="95"/>
      <c r="Q142" s="95"/>
      <c r="R142" s="95"/>
      <c r="AG142" s="95"/>
      <c r="AH142" s="95"/>
    </row>
    <row r="143" spans="1:34">
      <c r="A143" s="95"/>
      <c r="B143" s="95"/>
      <c r="C143" s="95"/>
      <c r="D143" s="95"/>
      <c r="E143" s="95"/>
      <c r="F143" s="95"/>
      <c r="G143" s="95"/>
      <c r="H143" s="95"/>
      <c r="I143" s="95"/>
      <c r="J143" s="95"/>
      <c r="Q143" s="95"/>
      <c r="R143" s="95"/>
      <c r="AG143" s="95"/>
      <c r="AH143" s="95"/>
    </row>
    <row r="144" spans="1:34">
      <c r="A144" s="95"/>
      <c r="B144" s="95"/>
      <c r="C144" s="95"/>
      <c r="D144" s="95"/>
      <c r="E144" s="95"/>
      <c r="F144" s="95"/>
      <c r="G144" s="95"/>
      <c r="H144" s="95"/>
      <c r="I144" s="95"/>
      <c r="J144" s="95"/>
      <c r="Q144" s="95"/>
      <c r="R144" s="95"/>
      <c r="AG144" s="95"/>
      <c r="AH144" s="95"/>
    </row>
    <row r="145" spans="1:34">
      <c r="A145" s="95"/>
      <c r="B145" s="95"/>
      <c r="C145" s="95"/>
      <c r="D145" s="95"/>
      <c r="E145" s="95"/>
      <c r="F145" s="95"/>
      <c r="G145" s="95"/>
      <c r="H145" s="95"/>
      <c r="I145" s="95"/>
      <c r="J145" s="95"/>
      <c r="Q145" s="95"/>
      <c r="R145" s="95"/>
      <c r="AG145" s="95"/>
      <c r="AH145" s="95"/>
    </row>
    <row r="146" spans="1:34">
      <c r="A146" s="95"/>
      <c r="B146" s="95"/>
      <c r="C146" s="95"/>
      <c r="D146" s="95"/>
      <c r="E146" s="95"/>
      <c r="F146" s="95"/>
      <c r="G146" s="95"/>
      <c r="H146" s="95"/>
      <c r="I146" s="95"/>
      <c r="J146" s="95"/>
      <c r="Q146" s="95"/>
      <c r="R146" s="95"/>
      <c r="AG146" s="95"/>
      <c r="AH146" s="95"/>
    </row>
    <row r="147" spans="1:34">
      <c r="A147" s="95"/>
      <c r="B147" s="95"/>
      <c r="C147" s="95"/>
      <c r="D147" s="95"/>
      <c r="E147" s="95"/>
      <c r="F147" s="95"/>
      <c r="G147" s="95"/>
      <c r="H147" s="95"/>
      <c r="I147" s="95"/>
      <c r="J147" s="95"/>
      <c r="Q147" s="95"/>
      <c r="R147" s="95"/>
      <c r="AG147" s="95"/>
      <c r="AH147" s="95"/>
    </row>
    <row r="148" spans="1:34">
      <c r="A148" s="95"/>
      <c r="B148" s="95"/>
      <c r="C148" s="95"/>
      <c r="D148" s="95"/>
      <c r="E148" s="95"/>
      <c r="F148" s="95"/>
      <c r="G148" s="95"/>
      <c r="H148" s="95"/>
      <c r="I148" s="95"/>
      <c r="J148" s="95"/>
      <c r="Q148" s="95"/>
      <c r="R148" s="95"/>
      <c r="AG148" s="95"/>
      <c r="AH148" s="95"/>
    </row>
    <row r="149" spans="1:34">
      <c r="A149" s="95"/>
      <c r="B149" s="95"/>
      <c r="C149" s="95"/>
      <c r="D149" s="95"/>
      <c r="E149" s="95"/>
      <c r="F149" s="95"/>
      <c r="G149" s="95"/>
      <c r="H149" s="95"/>
      <c r="I149" s="95"/>
      <c r="J149" s="95"/>
      <c r="Q149" s="95"/>
      <c r="R149" s="95"/>
      <c r="AG149" s="95"/>
      <c r="AH149" s="95"/>
    </row>
    <row r="150" spans="1:34">
      <c r="A150" s="95"/>
      <c r="B150" s="95"/>
      <c r="C150" s="95"/>
      <c r="D150" s="95"/>
      <c r="E150" s="95"/>
      <c r="F150" s="95"/>
      <c r="G150" s="95"/>
      <c r="H150" s="95"/>
      <c r="I150" s="95"/>
      <c r="J150" s="95"/>
      <c r="Q150" s="95"/>
      <c r="R150" s="95"/>
      <c r="AG150" s="95"/>
      <c r="AH150" s="95"/>
    </row>
    <row r="151" spans="1:34">
      <c r="A151" s="95"/>
      <c r="B151" s="95"/>
      <c r="C151" s="95"/>
      <c r="D151" s="95"/>
      <c r="E151" s="95"/>
      <c r="F151" s="95"/>
      <c r="G151" s="95"/>
      <c r="H151" s="95"/>
      <c r="I151" s="95"/>
      <c r="J151" s="95"/>
      <c r="Q151" s="95"/>
      <c r="R151" s="95"/>
      <c r="AG151" s="95"/>
      <c r="AH151" s="95"/>
    </row>
    <row r="152" spans="1:34">
      <c r="A152" s="95"/>
      <c r="B152" s="95"/>
      <c r="C152" s="95"/>
      <c r="D152" s="95"/>
      <c r="E152" s="95"/>
      <c r="F152" s="95"/>
      <c r="G152" s="95"/>
      <c r="H152" s="95"/>
      <c r="I152" s="95"/>
      <c r="J152" s="95"/>
      <c r="Q152" s="95"/>
      <c r="R152" s="95"/>
      <c r="AG152" s="95"/>
      <c r="AH152" s="95"/>
    </row>
    <row r="153" spans="1:34">
      <c r="A153" s="95"/>
      <c r="B153" s="95"/>
      <c r="C153" s="95"/>
      <c r="D153" s="95"/>
      <c r="E153" s="95"/>
      <c r="F153" s="95"/>
      <c r="G153" s="95"/>
      <c r="H153" s="95"/>
      <c r="I153" s="95"/>
      <c r="J153" s="95"/>
      <c r="Q153" s="95"/>
      <c r="R153" s="95"/>
      <c r="AG153" s="95"/>
      <c r="AH153" s="95"/>
    </row>
    <row r="154" spans="1:34">
      <c r="A154" s="95"/>
      <c r="B154" s="95"/>
      <c r="C154" s="95"/>
      <c r="D154" s="95"/>
      <c r="E154" s="95"/>
      <c r="F154" s="95"/>
      <c r="G154" s="95"/>
      <c r="H154" s="95"/>
      <c r="I154" s="95"/>
      <c r="J154" s="95"/>
      <c r="Q154" s="95"/>
      <c r="R154" s="95"/>
      <c r="AG154" s="95"/>
      <c r="AH154" s="95"/>
    </row>
    <row r="155" spans="1:34">
      <c r="A155" s="95"/>
      <c r="B155" s="95"/>
      <c r="C155" s="95"/>
      <c r="D155" s="95"/>
      <c r="E155" s="95"/>
      <c r="F155" s="95"/>
      <c r="G155" s="95"/>
      <c r="H155" s="95"/>
      <c r="I155" s="95"/>
      <c r="J155" s="95"/>
      <c r="Q155" s="95"/>
      <c r="R155" s="95"/>
      <c r="AG155" s="95"/>
      <c r="AH155" s="95"/>
    </row>
    <row r="156" spans="1:34">
      <c r="A156" s="95"/>
      <c r="B156" s="95"/>
      <c r="C156" s="95"/>
      <c r="D156" s="95"/>
      <c r="E156" s="95"/>
      <c r="F156" s="95"/>
      <c r="G156" s="95"/>
      <c r="H156" s="95"/>
      <c r="I156" s="95"/>
      <c r="J156" s="95"/>
      <c r="Q156" s="95"/>
      <c r="R156" s="95"/>
      <c r="AG156" s="95"/>
      <c r="AH156" s="95"/>
    </row>
    <row r="157" spans="1:34">
      <c r="A157" s="95"/>
      <c r="B157" s="95"/>
      <c r="C157" s="95"/>
      <c r="D157" s="95"/>
      <c r="E157" s="95"/>
      <c r="F157" s="95"/>
      <c r="G157" s="95"/>
      <c r="H157" s="95"/>
      <c r="I157" s="95"/>
      <c r="J157" s="95"/>
      <c r="Q157" s="95"/>
      <c r="R157" s="95"/>
      <c r="AG157" s="95"/>
      <c r="AH157" s="95"/>
    </row>
    <row r="158" spans="1:34">
      <c r="A158" s="95"/>
      <c r="B158" s="95"/>
      <c r="C158" s="95"/>
      <c r="D158" s="95"/>
      <c r="E158" s="95"/>
      <c r="F158" s="95"/>
      <c r="G158" s="95"/>
      <c r="H158" s="95"/>
      <c r="I158" s="95"/>
      <c r="J158" s="95"/>
      <c r="Q158" s="95"/>
      <c r="R158" s="95"/>
      <c r="AG158" s="95"/>
      <c r="AH158" s="95"/>
    </row>
    <row r="159" spans="1:34">
      <c r="A159" s="95"/>
      <c r="B159" s="95"/>
      <c r="C159" s="95"/>
      <c r="D159" s="95"/>
      <c r="E159" s="95"/>
      <c r="F159" s="95"/>
      <c r="G159" s="95"/>
      <c r="H159" s="95"/>
      <c r="I159" s="95"/>
      <c r="J159" s="95"/>
      <c r="Q159" s="95"/>
      <c r="R159" s="95"/>
      <c r="AG159" s="95"/>
      <c r="AH159" s="95"/>
    </row>
    <row r="160" spans="1:34">
      <c r="A160" s="95"/>
      <c r="B160" s="95"/>
      <c r="C160" s="95"/>
      <c r="D160" s="95"/>
      <c r="E160" s="95"/>
      <c r="F160" s="95"/>
      <c r="G160" s="95"/>
      <c r="H160" s="95"/>
      <c r="I160" s="95"/>
      <c r="J160" s="95"/>
      <c r="Q160" s="95"/>
      <c r="R160" s="95"/>
      <c r="AG160" s="95"/>
      <c r="AH160" s="95"/>
    </row>
    <row r="161" spans="1:34">
      <c r="A161" s="95"/>
      <c r="B161" s="95"/>
      <c r="C161" s="95"/>
      <c r="D161" s="95"/>
      <c r="E161" s="95"/>
      <c r="F161" s="95"/>
      <c r="G161" s="95"/>
      <c r="H161" s="95"/>
      <c r="I161" s="95"/>
      <c r="J161" s="95"/>
      <c r="Q161" s="95"/>
      <c r="R161" s="95"/>
      <c r="AG161" s="95"/>
      <c r="AH161" s="95"/>
    </row>
    <row r="162" spans="1:34">
      <c r="A162" s="95"/>
      <c r="B162" s="95"/>
      <c r="C162" s="95"/>
      <c r="D162" s="95"/>
      <c r="E162" s="95"/>
      <c r="F162" s="95"/>
      <c r="G162" s="95"/>
      <c r="H162" s="95"/>
      <c r="I162" s="95"/>
      <c r="J162" s="95"/>
      <c r="Q162" s="95"/>
      <c r="R162" s="95"/>
      <c r="AG162" s="95"/>
      <c r="AH162" s="95"/>
    </row>
    <row r="163" spans="1:34">
      <c r="A163" s="95"/>
      <c r="B163" s="95"/>
      <c r="C163" s="95"/>
      <c r="D163" s="95"/>
      <c r="E163" s="95"/>
      <c r="F163" s="95"/>
      <c r="G163" s="95"/>
      <c r="H163" s="95"/>
      <c r="I163" s="95"/>
      <c r="J163" s="95"/>
      <c r="Q163" s="95"/>
      <c r="R163" s="95"/>
      <c r="AG163" s="95"/>
      <c r="AH163" s="95"/>
    </row>
    <row r="164" spans="1:34">
      <c r="A164" s="95"/>
      <c r="B164" s="95"/>
      <c r="C164" s="95"/>
      <c r="D164" s="95"/>
      <c r="E164" s="95"/>
      <c r="F164" s="95"/>
      <c r="G164" s="95"/>
      <c r="H164" s="95"/>
      <c r="I164" s="95"/>
      <c r="J164" s="95"/>
      <c r="Q164" s="95"/>
      <c r="R164" s="95"/>
      <c r="AG164" s="95"/>
      <c r="AH164" s="95"/>
    </row>
    <row r="165" spans="1:34">
      <c r="A165" s="95"/>
      <c r="B165" s="95"/>
      <c r="C165" s="95"/>
      <c r="D165" s="95"/>
      <c r="E165" s="95"/>
      <c r="F165" s="95"/>
      <c r="G165" s="95"/>
      <c r="H165" s="95"/>
      <c r="I165" s="95"/>
      <c r="J165" s="95"/>
      <c r="Q165" s="95"/>
      <c r="R165" s="95"/>
      <c r="AG165" s="95"/>
      <c r="AH165" s="95"/>
    </row>
    <row r="166" spans="1:34">
      <c r="A166" s="95"/>
      <c r="B166" s="95"/>
      <c r="C166" s="95"/>
      <c r="D166" s="95"/>
      <c r="E166" s="95"/>
      <c r="F166" s="95"/>
      <c r="G166" s="95"/>
      <c r="H166" s="95"/>
      <c r="I166" s="95"/>
      <c r="J166" s="95"/>
      <c r="Q166" s="95"/>
      <c r="R166" s="95"/>
      <c r="AG166" s="95"/>
      <c r="AH166" s="95"/>
    </row>
    <row r="167" spans="1:34">
      <c r="A167" s="95"/>
      <c r="B167" s="95"/>
      <c r="C167" s="95"/>
      <c r="D167" s="95"/>
      <c r="E167" s="95"/>
      <c r="F167" s="95"/>
      <c r="G167" s="95"/>
      <c r="H167" s="95"/>
      <c r="I167" s="95"/>
      <c r="J167" s="95"/>
      <c r="Q167" s="95"/>
      <c r="R167" s="95"/>
      <c r="AG167" s="95"/>
      <c r="AH167" s="95"/>
    </row>
    <row r="168" spans="1:34">
      <c r="A168" s="95"/>
      <c r="B168" s="95"/>
      <c r="C168" s="95"/>
      <c r="D168" s="95"/>
      <c r="E168" s="95"/>
      <c r="F168" s="95"/>
      <c r="G168" s="95"/>
      <c r="H168" s="95"/>
      <c r="I168" s="95"/>
      <c r="J168" s="95"/>
      <c r="Q168" s="95"/>
      <c r="R168" s="95"/>
      <c r="AG168" s="95"/>
      <c r="AH168" s="95"/>
    </row>
    <row r="169" spans="1:34">
      <c r="A169" s="95"/>
      <c r="B169" s="95"/>
      <c r="C169" s="95"/>
      <c r="D169" s="95"/>
      <c r="E169" s="95"/>
      <c r="F169" s="95"/>
      <c r="G169" s="95"/>
      <c r="H169" s="95"/>
      <c r="I169" s="95"/>
      <c r="J169" s="95"/>
      <c r="Q169" s="95"/>
      <c r="R169" s="95"/>
      <c r="AG169" s="95"/>
      <c r="AH169" s="95"/>
    </row>
    <row r="170" spans="1:34">
      <c r="A170" s="95"/>
      <c r="B170" s="95"/>
      <c r="C170" s="95"/>
      <c r="D170" s="95"/>
      <c r="E170" s="95"/>
      <c r="F170" s="95"/>
      <c r="G170" s="95"/>
      <c r="H170" s="95"/>
      <c r="I170" s="95"/>
      <c r="J170" s="95"/>
      <c r="Q170" s="95"/>
      <c r="R170" s="95"/>
      <c r="AG170" s="95"/>
      <c r="AH170" s="95"/>
    </row>
    <row r="171" spans="1:34">
      <c r="A171" s="95"/>
      <c r="B171" s="95"/>
      <c r="C171" s="95"/>
      <c r="D171" s="95"/>
      <c r="E171" s="95"/>
      <c r="F171" s="95"/>
      <c r="G171" s="95"/>
      <c r="H171" s="95"/>
      <c r="I171" s="95"/>
      <c r="J171" s="95"/>
      <c r="Q171" s="95"/>
      <c r="R171" s="95"/>
      <c r="AG171" s="95"/>
      <c r="AH171" s="95"/>
    </row>
    <row r="172" spans="1:34">
      <c r="A172" s="95"/>
      <c r="B172" s="95"/>
      <c r="C172" s="95"/>
      <c r="D172" s="95"/>
      <c r="E172" s="95"/>
      <c r="F172" s="95"/>
      <c r="G172" s="95"/>
      <c r="H172" s="95"/>
      <c r="I172" s="95"/>
      <c r="J172" s="95"/>
      <c r="Q172" s="95"/>
      <c r="R172" s="95"/>
      <c r="AG172" s="95"/>
      <c r="AH172" s="95"/>
    </row>
    <row r="173" spans="1:34">
      <c r="A173" s="95"/>
      <c r="B173" s="95"/>
      <c r="C173" s="95"/>
      <c r="D173" s="95"/>
      <c r="E173" s="95"/>
      <c r="F173" s="95"/>
      <c r="G173" s="95"/>
      <c r="H173" s="95"/>
      <c r="I173" s="95"/>
      <c r="J173" s="95"/>
      <c r="Q173" s="95"/>
      <c r="R173" s="95"/>
      <c r="AG173" s="95"/>
      <c r="AH173" s="95"/>
    </row>
    <row r="174" spans="1:34">
      <c r="A174" s="95"/>
      <c r="B174" s="95"/>
      <c r="C174" s="95"/>
      <c r="D174" s="95"/>
      <c r="E174" s="95"/>
      <c r="F174" s="95"/>
      <c r="G174" s="95"/>
      <c r="H174" s="95"/>
      <c r="I174" s="95"/>
      <c r="J174" s="95"/>
      <c r="Q174" s="95"/>
      <c r="R174" s="95"/>
      <c r="AG174" s="95"/>
      <c r="AH174" s="95"/>
    </row>
    <row r="175" spans="1:34">
      <c r="A175" s="95"/>
      <c r="B175" s="95"/>
      <c r="C175" s="95"/>
      <c r="D175" s="95"/>
      <c r="E175" s="95"/>
      <c r="F175" s="95"/>
      <c r="G175" s="95"/>
      <c r="H175" s="95"/>
      <c r="I175" s="95"/>
      <c r="J175" s="95"/>
      <c r="Q175" s="95"/>
      <c r="R175" s="95"/>
      <c r="AG175" s="95"/>
      <c r="AH175" s="95"/>
    </row>
    <row r="176" spans="1:34">
      <c r="A176" s="95"/>
      <c r="B176" s="95"/>
      <c r="C176" s="95"/>
      <c r="D176" s="95"/>
      <c r="E176" s="95"/>
      <c r="F176" s="95"/>
      <c r="G176" s="95"/>
      <c r="H176" s="95"/>
      <c r="I176" s="95"/>
      <c r="J176" s="95"/>
      <c r="Q176" s="95"/>
      <c r="R176" s="95"/>
      <c r="AG176" s="95"/>
      <c r="AH176" s="95"/>
    </row>
    <row r="177" spans="1:34">
      <c r="A177" s="95"/>
      <c r="B177" s="95"/>
      <c r="C177" s="95"/>
      <c r="D177" s="95"/>
      <c r="E177" s="95"/>
      <c r="F177" s="95"/>
      <c r="G177" s="95"/>
      <c r="H177" s="95"/>
      <c r="I177" s="95"/>
      <c r="J177" s="95"/>
      <c r="Q177" s="95"/>
      <c r="R177" s="95"/>
      <c r="AG177" s="95"/>
      <c r="AH177" s="95"/>
    </row>
    <row r="178" spans="1:34">
      <c r="A178" s="95"/>
      <c r="B178" s="95"/>
      <c r="C178" s="95"/>
      <c r="D178" s="95"/>
      <c r="E178" s="95"/>
      <c r="F178" s="95"/>
      <c r="G178" s="95"/>
      <c r="H178" s="95"/>
      <c r="I178" s="95"/>
      <c r="J178" s="95"/>
      <c r="Q178" s="95"/>
      <c r="R178" s="95"/>
      <c r="AG178" s="95"/>
      <c r="AH178" s="95"/>
    </row>
    <row r="179" spans="1:34">
      <c r="A179" s="95"/>
      <c r="B179" s="95"/>
      <c r="C179" s="95"/>
      <c r="D179" s="95"/>
      <c r="E179" s="95"/>
      <c r="F179" s="95"/>
      <c r="G179" s="95"/>
      <c r="H179" s="95"/>
      <c r="I179" s="95"/>
      <c r="J179" s="95"/>
      <c r="Q179" s="95"/>
      <c r="R179" s="95"/>
      <c r="AG179" s="95"/>
      <c r="AH179" s="95"/>
    </row>
    <row r="180" spans="1:34">
      <c r="A180" s="95"/>
      <c r="B180" s="95"/>
      <c r="C180" s="95"/>
      <c r="D180" s="95"/>
      <c r="E180" s="95"/>
      <c r="F180" s="95"/>
      <c r="G180" s="95"/>
      <c r="H180" s="95"/>
      <c r="I180" s="95"/>
      <c r="J180" s="95"/>
      <c r="Q180" s="95"/>
      <c r="R180" s="95"/>
      <c r="AG180" s="95"/>
      <c r="AH180" s="95"/>
    </row>
    <row r="181" spans="1:34">
      <c r="A181" s="95"/>
      <c r="B181" s="95"/>
      <c r="C181" s="95"/>
      <c r="D181" s="95"/>
      <c r="E181" s="95"/>
      <c r="F181" s="95"/>
      <c r="G181" s="95"/>
      <c r="H181" s="95"/>
      <c r="I181" s="95"/>
      <c r="J181" s="95"/>
      <c r="Q181" s="95"/>
      <c r="R181" s="95"/>
      <c r="AG181" s="95"/>
      <c r="AH181" s="95"/>
    </row>
    <row r="182" spans="1:34">
      <c r="A182" s="95"/>
      <c r="B182" s="95"/>
      <c r="C182" s="95"/>
      <c r="D182" s="95"/>
      <c r="E182" s="95"/>
      <c r="F182" s="95"/>
      <c r="G182" s="95"/>
      <c r="H182" s="95"/>
      <c r="I182" s="95"/>
      <c r="J182" s="95"/>
      <c r="Q182" s="95"/>
      <c r="R182" s="95"/>
      <c r="AG182" s="95"/>
      <c r="AH182" s="95"/>
    </row>
    <row r="183" spans="1:34">
      <c r="A183" s="95"/>
      <c r="B183" s="95"/>
      <c r="C183" s="95"/>
      <c r="D183" s="95"/>
      <c r="E183" s="95"/>
      <c r="F183" s="95"/>
      <c r="G183" s="95"/>
      <c r="H183" s="95"/>
      <c r="I183" s="95"/>
      <c r="J183" s="95"/>
      <c r="Q183" s="95"/>
      <c r="R183" s="95"/>
      <c r="AG183" s="95"/>
      <c r="AH183" s="95"/>
    </row>
    <row r="184" spans="1:34">
      <c r="A184" s="95"/>
      <c r="B184" s="95"/>
      <c r="C184" s="95"/>
      <c r="D184" s="95"/>
      <c r="E184" s="95"/>
      <c r="F184" s="95"/>
      <c r="G184" s="95"/>
      <c r="H184" s="95"/>
      <c r="I184" s="95"/>
      <c r="J184" s="95"/>
      <c r="Q184" s="95"/>
      <c r="R184" s="95"/>
      <c r="AG184" s="95"/>
      <c r="AH184" s="95"/>
    </row>
    <row r="185" spans="1:34">
      <c r="A185" s="95"/>
      <c r="B185" s="95"/>
      <c r="C185" s="95"/>
      <c r="D185" s="95"/>
      <c r="E185" s="95"/>
      <c r="F185" s="95"/>
      <c r="G185" s="95"/>
      <c r="H185" s="95"/>
      <c r="I185" s="95"/>
      <c r="J185" s="95"/>
      <c r="Q185" s="95"/>
      <c r="R185" s="95"/>
      <c r="AG185" s="95"/>
      <c r="AH185" s="95"/>
    </row>
    <row r="186" spans="1:34">
      <c r="A186" s="95"/>
      <c r="B186" s="95"/>
      <c r="C186" s="95"/>
      <c r="D186" s="95"/>
      <c r="E186" s="95"/>
      <c r="F186" s="95"/>
      <c r="G186" s="95"/>
      <c r="H186" s="95"/>
      <c r="I186" s="95"/>
      <c r="J186" s="95"/>
      <c r="Q186" s="95"/>
      <c r="R186" s="95"/>
      <c r="AG186" s="95"/>
      <c r="AH186" s="95"/>
    </row>
    <row r="187" spans="1:34">
      <c r="A187" s="95"/>
      <c r="B187" s="95"/>
      <c r="C187" s="95"/>
      <c r="D187" s="95"/>
      <c r="E187" s="95"/>
      <c r="F187" s="95"/>
      <c r="G187" s="95"/>
      <c r="H187" s="95"/>
      <c r="I187" s="95"/>
      <c r="J187" s="95"/>
      <c r="Q187" s="95"/>
      <c r="R187" s="95"/>
      <c r="AG187" s="95"/>
      <c r="AH187" s="95"/>
    </row>
    <row r="188" spans="1:34">
      <c r="A188" s="95"/>
      <c r="B188" s="95"/>
      <c r="C188" s="95"/>
      <c r="D188" s="95"/>
      <c r="E188" s="95"/>
      <c r="F188" s="95"/>
      <c r="G188" s="95"/>
      <c r="H188" s="95"/>
      <c r="I188" s="95"/>
      <c r="J188" s="95"/>
      <c r="Q188" s="95"/>
      <c r="R188" s="95"/>
      <c r="AG188" s="95"/>
      <c r="AH188" s="95"/>
    </row>
    <row r="189" spans="1:34">
      <c r="A189" s="95"/>
      <c r="B189" s="95"/>
      <c r="C189" s="95"/>
      <c r="D189" s="95"/>
      <c r="E189" s="95"/>
      <c r="F189" s="95"/>
      <c r="G189" s="95"/>
      <c r="H189" s="95"/>
      <c r="I189" s="95"/>
      <c r="J189" s="95"/>
      <c r="Q189" s="95"/>
      <c r="R189" s="95"/>
      <c r="AG189" s="95"/>
      <c r="AH189" s="95"/>
    </row>
    <row r="190" spans="1:34">
      <c r="A190" s="95"/>
      <c r="B190" s="95"/>
      <c r="C190" s="95"/>
      <c r="D190" s="95"/>
      <c r="E190" s="95"/>
      <c r="F190" s="95"/>
      <c r="G190" s="95"/>
      <c r="H190" s="95"/>
      <c r="I190" s="95"/>
      <c r="J190" s="95"/>
      <c r="Q190" s="95"/>
      <c r="R190" s="95"/>
      <c r="AG190" s="95"/>
      <c r="AH190" s="95"/>
    </row>
    <row r="191" spans="1:34">
      <c r="A191" s="95"/>
      <c r="B191" s="95"/>
      <c r="C191" s="95"/>
      <c r="D191" s="95"/>
      <c r="E191" s="95"/>
      <c r="F191" s="95"/>
      <c r="G191" s="95"/>
      <c r="H191" s="95"/>
      <c r="I191" s="95"/>
      <c r="J191" s="95"/>
      <c r="Q191" s="95"/>
      <c r="R191" s="95"/>
      <c r="AG191" s="95"/>
      <c r="AH191" s="95"/>
    </row>
    <row r="192" spans="1:34">
      <c r="A192" s="95"/>
      <c r="B192" s="95"/>
      <c r="C192" s="95"/>
      <c r="D192" s="95"/>
      <c r="E192" s="95"/>
      <c r="F192" s="95"/>
      <c r="G192" s="95"/>
      <c r="H192" s="95"/>
      <c r="I192" s="95"/>
      <c r="J192" s="95"/>
      <c r="Q192" s="95"/>
      <c r="R192" s="95"/>
      <c r="AG192" s="95"/>
      <c r="AH192" s="95"/>
    </row>
    <row r="193" spans="1:34">
      <c r="A193" s="95"/>
      <c r="B193" s="95"/>
      <c r="C193" s="95"/>
      <c r="D193" s="95"/>
      <c r="E193" s="95"/>
      <c r="F193" s="95"/>
      <c r="G193" s="95"/>
      <c r="H193" s="95"/>
      <c r="I193" s="95"/>
      <c r="J193" s="95"/>
      <c r="Q193" s="95"/>
      <c r="R193" s="95"/>
      <c r="AG193" s="95"/>
      <c r="AH193" s="95"/>
    </row>
    <row r="194" spans="1:34">
      <c r="A194" s="95"/>
      <c r="B194" s="95"/>
      <c r="C194" s="95"/>
      <c r="D194" s="95"/>
      <c r="E194" s="95"/>
      <c r="F194" s="95"/>
      <c r="G194" s="95"/>
      <c r="H194" s="95"/>
      <c r="I194" s="95"/>
      <c r="J194" s="95"/>
      <c r="Q194" s="95"/>
      <c r="R194" s="95"/>
      <c r="AG194" s="95"/>
      <c r="AH194" s="95"/>
    </row>
    <row r="195" spans="1:34">
      <c r="A195" s="95"/>
      <c r="B195" s="95"/>
      <c r="C195" s="95"/>
      <c r="D195" s="95"/>
      <c r="E195" s="95"/>
      <c r="F195" s="95"/>
      <c r="G195" s="95"/>
      <c r="H195" s="95"/>
      <c r="I195" s="95"/>
      <c r="J195" s="95"/>
      <c r="Q195" s="95"/>
      <c r="R195" s="95"/>
      <c r="AG195" s="95"/>
      <c r="AH195" s="95"/>
    </row>
    <row r="196" spans="1:34">
      <c r="A196" s="95"/>
      <c r="B196" s="95"/>
      <c r="C196" s="95"/>
      <c r="D196" s="95"/>
      <c r="E196" s="95"/>
      <c r="F196" s="95"/>
      <c r="G196" s="95"/>
      <c r="H196" s="95"/>
      <c r="I196" s="95"/>
      <c r="J196" s="95"/>
      <c r="Q196" s="95"/>
      <c r="R196" s="95"/>
      <c r="AG196" s="95"/>
      <c r="AH196" s="95"/>
    </row>
    <row r="197" spans="1:34">
      <c r="A197" s="95"/>
      <c r="B197" s="95"/>
      <c r="C197" s="95"/>
      <c r="D197" s="95"/>
      <c r="E197" s="95"/>
      <c r="F197" s="95"/>
      <c r="G197" s="95"/>
      <c r="H197" s="95"/>
      <c r="I197" s="95"/>
      <c r="J197" s="95"/>
      <c r="Q197" s="95"/>
      <c r="R197" s="95"/>
      <c r="AG197" s="95"/>
      <c r="AH197" s="95"/>
    </row>
    <row r="198" spans="1:34">
      <c r="A198" s="95"/>
      <c r="B198" s="95"/>
      <c r="C198" s="95"/>
      <c r="D198" s="95"/>
      <c r="E198" s="95"/>
      <c r="F198" s="95"/>
      <c r="G198" s="95"/>
      <c r="H198" s="95"/>
      <c r="I198" s="95"/>
      <c r="J198" s="95"/>
      <c r="Q198" s="95"/>
      <c r="R198" s="95"/>
      <c r="AG198" s="95"/>
      <c r="AH198" s="95"/>
    </row>
    <row r="199" spans="1:34">
      <c r="A199" s="95"/>
      <c r="B199" s="95"/>
      <c r="C199" s="95"/>
      <c r="D199" s="95"/>
      <c r="E199" s="95"/>
      <c r="F199" s="95"/>
      <c r="G199" s="95"/>
      <c r="H199" s="95"/>
      <c r="I199" s="95"/>
      <c r="J199" s="95"/>
      <c r="Q199" s="95"/>
      <c r="R199" s="95"/>
      <c r="AG199" s="95"/>
      <c r="AH199" s="95"/>
    </row>
    <row r="200" spans="1:34">
      <c r="A200" s="95"/>
      <c r="B200" s="95"/>
      <c r="C200" s="95"/>
      <c r="D200" s="95"/>
      <c r="E200" s="95"/>
      <c r="F200" s="95"/>
      <c r="G200" s="95"/>
      <c r="H200" s="95"/>
      <c r="I200" s="95"/>
      <c r="J200" s="95"/>
      <c r="Q200" s="95"/>
      <c r="R200" s="95"/>
      <c r="AG200" s="95"/>
      <c r="AH200" s="95"/>
    </row>
    <row r="201" spans="1:34">
      <c r="A201" s="95"/>
      <c r="B201" s="95"/>
      <c r="C201" s="95"/>
      <c r="D201" s="95"/>
      <c r="E201" s="95"/>
      <c r="F201" s="95"/>
      <c r="G201" s="95"/>
      <c r="H201" s="95"/>
      <c r="I201" s="95"/>
      <c r="J201" s="95"/>
      <c r="Q201" s="95"/>
      <c r="R201" s="95"/>
      <c r="AG201" s="95"/>
      <c r="AH201" s="95"/>
    </row>
    <row r="202" spans="1:34">
      <c r="A202" s="95"/>
      <c r="B202" s="95"/>
      <c r="C202" s="95"/>
      <c r="D202" s="95"/>
      <c r="E202" s="95"/>
      <c r="F202" s="95"/>
      <c r="G202" s="95"/>
      <c r="H202" s="95"/>
      <c r="I202" s="95"/>
      <c r="J202" s="95"/>
      <c r="Q202" s="95"/>
      <c r="R202" s="95"/>
      <c r="AG202" s="95"/>
      <c r="AH202" s="95"/>
    </row>
    <row r="203" spans="1:34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Q203" s="95"/>
      <c r="R203" s="95"/>
      <c r="AG203" s="95"/>
      <c r="AH203" s="95"/>
    </row>
    <row r="204" spans="1:34">
      <c r="A204" s="95"/>
      <c r="B204" s="95"/>
      <c r="C204" s="95"/>
      <c r="D204" s="95"/>
      <c r="E204" s="95"/>
      <c r="F204" s="95"/>
      <c r="G204" s="95"/>
      <c r="H204" s="95"/>
      <c r="I204" s="95"/>
      <c r="J204" s="95"/>
      <c r="Q204" s="95"/>
      <c r="R204" s="95"/>
      <c r="AG204" s="95"/>
      <c r="AH204" s="95"/>
    </row>
    <row r="205" spans="1:34">
      <c r="A205" s="95"/>
      <c r="B205" s="95"/>
      <c r="C205" s="95"/>
      <c r="D205" s="95"/>
      <c r="E205" s="95"/>
      <c r="F205" s="95"/>
      <c r="G205" s="95"/>
      <c r="H205" s="95"/>
      <c r="I205" s="95"/>
      <c r="J205" s="95"/>
      <c r="Q205" s="95"/>
      <c r="R205" s="95"/>
      <c r="AG205" s="95"/>
      <c r="AH205" s="95"/>
    </row>
    <row r="206" spans="1:34">
      <c r="A206" s="95"/>
      <c r="B206" s="95"/>
      <c r="C206" s="95"/>
      <c r="D206" s="95"/>
      <c r="E206" s="95"/>
      <c r="F206" s="95"/>
      <c r="G206" s="95"/>
      <c r="H206" s="95"/>
      <c r="I206" s="95"/>
      <c r="J206" s="95"/>
      <c r="Q206" s="95"/>
      <c r="R206" s="95"/>
      <c r="AG206" s="95"/>
      <c r="AH206" s="95"/>
    </row>
    <row r="207" spans="1:34">
      <c r="A207" s="95"/>
      <c r="B207" s="95"/>
      <c r="C207" s="95"/>
      <c r="D207" s="95"/>
      <c r="E207" s="95"/>
      <c r="F207" s="95"/>
      <c r="G207" s="95"/>
      <c r="H207" s="95"/>
      <c r="I207" s="95"/>
      <c r="J207" s="95"/>
      <c r="Q207" s="95"/>
      <c r="R207" s="95"/>
      <c r="AG207" s="95"/>
      <c r="AH207" s="95"/>
    </row>
    <row r="208" spans="1:34">
      <c r="A208" s="95"/>
      <c r="B208" s="95"/>
      <c r="C208" s="95"/>
      <c r="D208" s="95"/>
      <c r="E208" s="95"/>
      <c r="F208" s="95"/>
      <c r="G208" s="95"/>
      <c r="H208" s="95"/>
      <c r="I208" s="95"/>
      <c r="J208" s="95"/>
      <c r="Q208" s="95"/>
      <c r="R208" s="95"/>
      <c r="AG208" s="95"/>
      <c r="AH208" s="95"/>
    </row>
    <row r="209" spans="1:34">
      <c r="A209" s="95"/>
      <c r="B209" s="95"/>
      <c r="C209" s="95"/>
      <c r="D209" s="95"/>
      <c r="E209" s="95"/>
      <c r="F209" s="95"/>
      <c r="G209" s="95"/>
      <c r="H209" s="95"/>
      <c r="I209" s="95"/>
      <c r="J209" s="95"/>
      <c r="Q209" s="95"/>
      <c r="R209" s="95"/>
      <c r="AG209" s="95"/>
      <c r="AH209" s="95"/>
    </row>
    <row r="210" spans="1:34">
      <c r="A210" s="95"/>
      <c r="B210" s="95"/>
      <c r="C210" s="95"/>
      <c r="D210" s="95"/>
      <c r="E210" s="95"/>
      <c r="F210" s="95"/>
      <c r="G210" s="95"/>
      <c r="H210" s="95"/>
      <c r="I210" s="95"/>
      <c r="J210" s="95"/>
      <c r="Q210" s="95"/>
      <c r="R210" s="95"/>
      <c r="AG210" s="95"/>
      <c r="AH210" s="95"/>
    </row>
    <row r="211" spans="1:34">
      <c r="A211" s="95"/>
      <c r="B211" s="95"/>
      <c r="C211" s="95"/>
      <c r="D211" s="95"/>
      <c r="E211" s="95"/>
      <c r="F211" s="95"/>
      <c r="G211" s="95"/>
      <c r="H211" s="95"/>
      <c r="I211" s="95"/>
      <c r="J211" s="95"/>
      <c r="Q211" s="95"/>
      <c r="R211" s="95"/>
      <c r="AG211" s="95"/>
      <c r="AH211" s="95"/>
    </row>
    <row r="212" spans="1:34">
      <c r="A212" s="95"/>
      <c r="B212" s="95"/>
      <c r="C212" s="95"/>
      <c r="D212" s="95"/>
      <c r="E212" s="95"/>
      <c r="F212" s="95"/>
      <c r="G212" s="95"/>
      <c r="H212" s="95"/>
      <c r="I212" s="95"/>
      <c r="J212" s="95"/>
      <c r="Q212" s="95"/>
      <c r="R212" s="95"/>
      <c r="AG212" s="95"/>
      <c r="AH212" s="95"/>
    </row>
    <row r="213" spans="1:34">
      <c r="A213" s="95"/>
      <c r="B213" s="95"/>
      <c r="C213" s="95"/>
      <c r="D213" s="95"/>
      <c r="E213" s="95"/>
      <c r="F213" s="95"/>
      <c r="G213" s="95"/>
      <c r="H213" s="95"/>
      <c r="I213" s="95"/>
      <c r="J213" s="95"/>
      <c r="Q213" s="95"/>
      <c r="R213" s="95"/>
      <c r="AG213" s="95"/>
      <c r="AH213" s="95"/>
    </row>
    <row r="214" spans="1:34">
      <c r="A214" s="95"/>
      <c r="B214" s="95"/>
      <c r="C214" s="95"/>
      <c r="D214" s="95"/>
      <c r="E214" s="95"/>
      <c r="F214" s="95"/>
      <c r="G214" s="95"/>
      <c r="H214" s="95"/>
      <c r="I214" s="95"/>
      <c r="J214" s="95"/>
      <c r="Q214" s="95"/>
      <c r="R214" s="95"/>
      <c r="AG214" s="95"/>
      <c r="AH214" s="95"/>
    </row>
    <row r="215" spans="1:34">
      <c r="A215" s="95"/>
      <c r="B215" s="95"/>
      <c r="C215" s="95"/>
      <c r="D215" s="95"/>
      <c r="E215" s="95"/>
      <c r="F215" s="95"/>
      <c r="G215" s="95"/>
      <c r="H215" s="95"/>
      <c r="I215" s="95"/>
      <c r="J215" s="95"/>
      <c r="Q215" s="95"/>
      <c r="R215" s="95"/>
      <c r="AG215" s="95"/>
      <c r="AH215" s="95"/>
    </row>
    <row r="216" spans="1:34">
      <c r="A216" s="95"/>
      <c r="B216" s="95"/>
      <c r="C216" s="95"/>
      <c r="D216" s="95"/>
      <c r="E216" s="95"/>
      <c r="F216" s="95"/>
      <c r="G216" s="95"/>
      <c r="H216" s="95"/>
      <c r="I216" s="95"/>
      <c r="J216" s="95"/>
      <c r="Q216" s="95"/>
      <c r="R216" s="95"/>
      <c r="AG216" s="95"/>
      <c r="AH216" s="95"/>
    </row>
    <row r="217" spans="1:34">
      <c r="A217" s="95"/>
      <c r="B217" s="95"/>
      <c r="C217" s="95"/>
      <c r="D217" s="95"/>
      <c r="E217" s="95"/>
      <c r="F217" s="95"/>
      <c r="G217" s="95"/>
      <c r="H217" s="95"/>
      <c r="I217" s="95"/>
      <c r="J217" s="95"/>
      <c r="Q217" s="95"/>
      <c r="R217" s="95"/>
      <c r="AG217" s="95"/>
      <c r="AH217" s="95"/>
    </row>
    <row r="218" spans="1:34">
      <c r="A218" s="95"/>
      <c r="B218" s="95"/>
      <c r="C218" s="95"/>
      <c r="D218" s="95"/>
      <c r="E218" s="95"/>
      <c r="F218" s="95"/>
      <c r="G218" s="95"/>
      <c r="H218" s="95"/>
      <c r="I218" s="95"/>
      <c r="J218" s="95"/>
      <c r="Q218" s="95"/>
      <c r="R218" s="95"/>
      <c r="AG218" s="95"/>
      <c r="AH218" s="95"/>
    </row>
    <row r="219" spans="1:34">
      <c r="A219" s="95"/>
      <c r="B219" s="95"/>
      <c r="C219" s="95"/>
      <c r="D219" s="95"/>
      <c r="E219" s="95"/>
      <c r="F219" s="95"/>
      <c r="G219" s="95"/>
      <c r="H219" s="95"/>
      <c r="I219" s="95"/>
      <c r="J219" s="95"/>
      <c r="Q219" s="95"/>
      <c r="R219" s="95"/>
      <c r="AG219" s="95"/>
      <c r="AH219" s="95"/>
    </row>
    <row r="220" spans="1:34">
      <c r="A220" s="95"/>
      <c r="B220" s="95"/>
      <c r="C220" s="95"/>
      <c r="D220" s="95"/>
      <c r="E220" s="95"/>
      <c r="F220" s="95"/>
      <c r="G220" s="95"/>
      <c r="H220" s="95"/>
      <c r="I220" s="95"/>
      <c r="J220" s="95"/>
      <c r="Q220" s="95"/>
      <c r="R220" s="95"/>
      <c r="AG220" s="95"/>
      <c r="AH220" s="95"/>
    </row>
    <row r="221" spans="1:34">
      <c r="A221" s="95"/>
      <c r="B221" s="95"/>
      <c r="C221" s="95"/>
      <c r="D221" s="95"/>
      <c r="E221" s="95"/>
      <c r="F221" s="95"/>
      <c r="G221" s="95"/>
      <c r="H221" s="95"/>
      <c r="I221" s="95"/>
      <c r="J221" s="95"/>
      <c r="Q221" s="95"/>
      <c r="R221" s="95"/>
      <c r="AG221" s="95"/>
      <c r="AH221" s="95"/>
    </row>
    <row r="222" spans="1:34">
      <c r="A222" s="95"/>
      <c r="B222" s="95"/>
      <c r="C222" s="95"/>
      <c r="D222" s="95"/>
      <c r="E222" s="95"/>
      <c r="F222" s="95"/>
      <c r="G222" s="95"/>
      <c r="H222" s="95"/>
      <c r="I222" s="95"/>
      <c r="J222" s="95"/>
      <c r="Q222" s="95"/>
      <c r="R222" s="95"/>
      <c r="AG222" s="95"/>
      <c r="AH222" s="95"/>
    </row>
    <row r="223" spans="1:34">
      <c r="A223" s="95"/>
      <c r="B223" s="95"/>
      <c r="C223" s="95"/>
      <c r="D223" s="95"/>
      <c r="E223" s="95"/>
      <c r="F223" s="95"/>
      <c r="G223" s="95"/>
      <c r="H223" s="95"/>
      <c r="I223" s="95"/>
      <c r="J223" s="95"/>
      <c r="Q223" s="95"/>
      <c r="R223" s="95"/>
      <c r="AG223" s="95"/>
      <c r="AH223" s="95"/>
    </row>
    <row r="224" spans="1:34">
      <c r="A224" s="95"/>
      <c r="B224" s="95"/>
      <c r="C224" s="95"/>
      <c r="D224" s="95"/>
      <c r="E224" s="95"/>
      <c r="F224" s="95"/>
      <c r="G224" s="95"/>
      <c r="H224" s="95"/>
      <c r="I224" s="95"/>
      <c r="J224" s="95"/>
      <c r="Q224" s="95"/>
      <c r="R224" s="95"/>
      <c r="AG224" s="95"/>
      <c r="AH224" s="95"/>
    </row>
    <row r="225" spans="1:34">
      <c r="A225" s="95"/>
      <c r="B225" s="95"/>
      <c r="C225" s="95"/>
      <c r="D225" s="95"/>
      <c r="E225" s="95"/>
      <c r="F225" s="95"/>
      <c r="G225" s="95"/>
      <c r="H225" s="95"/>
      <c r="I225" s="95"/>
      <c r="J225" s="95"/>
      <c r="Q225" s="95"/>
      <c r="R225" s="95"/>
      <c r="AG225" s="95"/>
      <c r="AH225" s="95"/>
    </row>
    <row r="226" spans="1:34">
      <c r="A226" s="95"/>
      <c r="B226" s="95"/>
      <c r="C226" s="95"/>
      <c r="D226" s="95"/>
      <c r="E226" s="95"/>
      <c r="F226" s="95"/>
      <c r="G226" s="95"/>
      <c r="H226" s="95"/>
      <c r="I226" s="95"/>
      <c r="J226" s="95"/>
      <c r="Q226" s="95"/>
      <c r="R226" s="95"/>
      <c r="AG226" s="95"/>
      <c r="AH226" s="95"/>
    </row>
    <row r="227" spans="1:34">
      <c r="A227" s="95"/>
      <c r="B227" s="95"/>
      <c r="C227" s="95"/>
      <c r="D227" s="95"/>
      <c r="E227" s="95"/>
      <c r="F227" s="95"/>
      <c r="G227" s="95"/>
      <c r="H227" s="95"/>
      <c r="I227" s="95"/>
      <c r="J227" s="95"/>
      <c r="Q227" s="95"/>
      <c r="R227" s="95"/>
      <c r="AG227" s="95"/>
      <c r="AH227" s="95"/>
    </row>
    <row r="228" spans="1:34">
      <c r="A228" s="95"/>
      <c r="B228" s="95"/>
      <c r="C228" s="95"/>
      <c r="D228" s="95"/>
      <c r="E228" s="95"/>
      <c r="F228" s="95"/>
      <c r="G228" s="95"/>
      <c r="H228" s="95"/>
      <c r="I228" s="95"/>
      <c r="J228" s="95"/>
      <c r="Q228" s="95"/>
      <c r="R228" s="95"/>
      <c r="AG228" s="95"/>
      <c r="AH228" s="95"/>
    </row>
    <row r="229" spans="1:34">
      <c r="A229" s="95"/>
      <c r="B229" s="95"/>
      <c r="C229" s="95"/>
      <c r="D229" s="95"/>
      <c r="E229" s="95"/>
      <c r="F229" s="95"/>
      <c r="G229" s="95"/>
      <c r="H229" s="95"/>
      <c r="I229" s="95"/>
      <c r="J229" s="95"/>
      <c r="Q229" s="95"/>
      <c r="R229" s="95"/>
      <c r="AG229" s="95"/>
      <c r="AH229" s="95"/>
    </row>
    <row r="230" spans="1:34">
      <c r="A230" s="95"/>
      <c r="B230" s="95"/>
      <c r="C230" s="95"/>
      <c r="D230" s="95"/>
      <c r="E230" s="95"/>
      <c r="F230" s="95"/>
      <c r="G230" s="95"/>
      <c r="H230" s="95"/>
      <c r="I230" s="95"/>
      <c r="J230" s="95"/>
      <c r="Q230" s="95"/>
      <c r="R230" s="95"/>
      <c r="AG230" s="95"/>
      <c r="AH230" s="95"/>
    </row>
    <row r="231" spans="1:34">
      <c r="A231" s="95"/>
      <c r="B231" s="95"/>
      <c r="C231" s="95"/>
      <c r="D231" s="95"/>
      <c r="E231" s="95"/>
      <c r="F231" s="95"/>
      <c r="G231" s="95"/>
      <c r="H231" s="95"/>
      <c r="I231" s="95"/>
      <c r="J231" s="95"/>
      <c r="Q231" s="95"/>
      <c r="R231" s="95"/>
      <c r="AG231" s="95"/>
      <c r="AH231" s="95"/>
    </row>
    <row r="232" spans="1:34">
      <c r="A232" s="95"/>
      <c r="B232" s="95"/>
      <c r="C232" s="95"/>
      <c r="D232" s="95"/>
      <c r="E232" s="95"/>
      <c r="F232" s="95"/>
      <c r="G232" s="95"/>
      <c r="H232" s="95"/>
      <c r="I232" s="95"/>
      <c r="J232" s="95"/>
      <c r="Q232" s="95"/>
      <c r="R232" s="95"/>
      <c r="AG232" s="95"/>
      <c r="AH232" s="95"/>
    </row>
    <row r="233" spans="1:34">
      <c r="A233" s="95"/>
      <c r="B233" s="95"/>
      <c r="C233" s="95"/>
      <c r="D233" s="95"/>
      <c r="E233" s="95"/>
      <c r="F233" s="95"/>
      <c r="G233" s="95"/>
      <c r="H233" s="95"/>
      <c r="I233" s="95"/>
      <c r="J233" s="95"/>
      <c r="Q233" s="95"/>
      <c r="R233" s="95"/>
      <c r="AG233" s="95"/>
      <c r="AH233" s="95"/>
    </row>
  </sheetData>
  <mergeCells count="21">
    <mergeCell ref="A1:P1"/>
    <mergeCell ref="Q1:AF1"/>
    <mergeCell ref="AG1:AP1"/>
    <mergeCell ref="AQ1:AV1"/>
    <mergeCell ref="A2:P2"/>
    <mergeCell ref="Q2:AF2"/>
    <mergeCell ref="AG2:AP2"/>
    <mergeCell ref="AQ2:AV2"/>
    <mergeCell ref="A3:P3"/>
    <mergeCell ref="Q3:AF3"/>
    <mergeCell ref="AG3:AP3"/>
    <mergeCell ref="AQ3:AV3"/>
    <mergeCell ref="A4:P4"/>
    <mergeCell ref="Q4:AF4"/>
    <mergeCell ref="AG4:AP4"/>
    <mergeCell ref="AQ4:AV4"/>
    <mergeCell ref="C5:I5"/>
    <mergeCell ref="J5:P5"/>
    <mergeCell ref="S5:Y5"/>
    <mergeCell ref="Z5:AF5"/>
    <mergeCell ref="AI5:AO5"/>
  </mergeCells>
  <pageMargins left="0.12" right="0.5" top="0.13" bottom="0.12" header="0.12" footer="0.12"/>
  <pageSetup paperSize="9" scale="84" fitToWidth="0" orientation="landscape"/>
  <colBreaks count="2" manualBreakCount="2">
    <brk id="15" max="43" man="1"/>
    <brk id="3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76"/>
  <sheetViews>
    <sheetView showWhiteSpace="0" view="pageLayout" topLeftCell="A1693" zoomScale="57" zoomScaleSheetLayoutView="96" zoomScalePageLayoutView="57" workbookViewId="0">
      <selection activeCell="K1724" sqref="K1724"/>
    </sheetView>
  </sheetViews>
  <sheetFormatPr defaultColWidth="9.140625" defaultRowHeight="25.35" customHeight="1"/>
  <cols>
    <col min="1" max="1" width="23.42578125" style="48" customWidth="1"/>
    <col min="2" max="2" width="24.5703125" style="48" customWidth="1"/>
    <col min="3" max="3" width="20.42578125" style="48" customWidth="1"/>
    <col min="4" max="4" width="26.140625" style="48" customWidth="1"/>
    <col min="5" max="5" width="18" style="48" customWidth="1"/>
    <col min="6" max="6" width="13.5703125" style="48" customWidth="1"/>
    <col min="7" max="7" width="13.85546875" style="48" customWidth="1"/>
    <col min="8" max="8" width="24.140625" style="48" customWidth="1"/>
    <col min="9" max="16384" width="9.140625" style="48"/>
  </cols>
  <sheetData>
    <row r="1" spans="1:8" ht="25.35" customHeight="1">
      <c r="A1" s="545" t="s">
        <v>235</v>
      </c>
      <c r="B1" s="546"/>
      <c r="C1" s="546"/>
      <c r="D1" s="546"/>
      <c r="E1" s="546"/>
      <c r="F1" s="546"/>
      <c r="G1" s="546"/>
      <c r="H1" s="547"/>
    </row>
    <row r="2" spans="1:8" ht="25.35" customHeight="1">
      <c r="A2" s="513" t="s">
        <v>236</v>
      </c>
      <c r="B2" s="514"/>
      <c r="C2" s="514"/>
      <c r="D2" s="514"/>
      <c r="E2" s="514"/>
      <c r="F2" s="514"/>
      <c r="G2" s="514"/>
      <c r="H2" s="515"/>
    </row>
    <row r="3" spans="1:8" ht="25.35" customHeight="1">
      <c r="A3" s="513" t="s">
        <v>237</v>
      </c>
      <c r="B3" s="514"/>
      <c r="C3" s="514"/>
      <c r="D3" s="514"/>
      <c r="E3" s="514"/>
      <c r="F3" s="514"/>
      <c r="G3" s="514"/>
      <c r="H3" s="515"/>
    </row>
    <row r="4" spans="1:8" ht="25.35" customHeight="1">
      <c r="A4" s="513" t="s">
        <v>405</v>
      </c>
      <c r="B4" s="514"/>
      <c r="C4" s="514"/>
      <c r="D4" s="514"/>
      <c r="E4" s="514"/>
      <c r="F4" s="514"/>
      <c r="G4" s="514"/>
      <c r="H4" s="515"/>
    </row>
    <row r="5" spans="1:8" ht="25.35" customHeight="1">
      <c r="A5" s="513" t="s">
        <v>406</v>
      </c>
      <c r="B5" s="514"/>
      <c r="C5" s="514"/>
      <c r="D5" s="514"/>
      <c r="E5" s="514"/>
      <c r="F5" s="514"/>
      <c r="G5" s="514"/>
      <c r="H5" s="515"/>
    </row>
    <row r="6" spans="1:8" ht="25.35" customHeight="1">
      <c r="A6" s="51" t="s">
        <v>241</v>
      </c>
      <c r="C6" s="52" t="s">
        <v>407</v>
      </c>
      <c r="F6" s="49"/>
      <c r="G6" s="49"/>
      <c r="H6" s="50"/>
    </row>
    <row r="7" spans="1:8" ht="25.35" customHeight="1">
      <c r="A7" s="51" t="s">
        <v>408</v>
      </c>
      <c r="C7" s="52" t="s">
        <v>409</v>
      </c>
      <c r="E7" s="52" t="s">
        <v>410</v>
      </c>
      <c r="G7" s="52">
        <v>1</v>
      </c>
      <c r="H7" s="53"/>
    </row>
    <row r="8" spans="1:8" ht="25.35" customHeight="1">
      <c r="A8" s="51" t="s">
        <v>411</v>
      </c>
      <c r="C8" s="52">
        <v>1026</v>
      </c>
      <c r="D8" s="49"/>
      <c r="H8" s="53"/>
    </row>
    <row r="9" spans="1:8" ht="25.35" customHeight="1">
      <c r="A9" s="51" t="s">
        <v>412</v>
      </c>
      <c r="C9" s="48" t="s">
        <v>16</v>
      </c>
      <c r="E9" s="48" t="s">
        <v>413</v>
      </c>
      <c r="G9" s="53" t="s">
        <v>14</v>
      </c>
      <c r="H9" s="53"/>
    </row>
    <row r="10" spans="1:8" ht="25.35" customHeight="1">
      <c r="A10" s="558" t="s">
        <v>414</v>
      </c>
      <c r="B10" s="559"/>
      <c r="C10" s="559"/>
      <c r="D10" s="559"/>
      <c r="E10" s="559"/>
      <c r="F10" s="559"/>
      <c r="G10" s="559"/>
      <c r="H10" s="564"/>
    </row>
    <row r="11" spans="1:8" ht="25.35" customHeight="1">
      <c r="A11" s="520" t="s">
        <v>385</v>
      </c>
      <c r="B11" s="521"/>
      <c r="C11" s="521"/>
      <c r="D11" s="521"/>
      <c r="E11" s="521"/>
      <c r="F11" s="521"/>
      <c r="G11" s="521"/>
      <c r="H11" s="522"/>
    </row>
    <row r="12" spans="1:8" ht="25.35" customHeight="1">
      <c r="A12" s="560" t="s">
        <v>251</v>
      </c>
      <c r="B12" s="554" t="s">
        <v>252</v>
      </c>
      <c r="C12" s="531" t="s">
        <v>390</v>
      </c>
      <c r="D12" s="531" t="s">
        <v>415</v>
      </c>
      <c r="E12" s="531" t="s">
        <v>392</v>
      </c>
      <c r="F12" s="548" t="s">
        <v>393</v>
      </c>
      <c r="G12" s="531" t="s">
        <v>395</v>
      </c>
      <c r="H12" s="510" t="s">
        <v>254</v>
      </c>
    </row>
    <row r="13" spans="1:8" ht="25.35" customHeight="1">
      <c r="A13" s="560"/>
      <c r="B13" s="554"/>
      <c r="C13" s="532"/>
      <c r="D13" s="532"/>
      <c r="E13" s="532"/>
      <c r="F13" s="549"/>
      <c r="G13" s="532"/>
      <c r="H13" s="511"/>
    </row>
    <row r="14" spans="1:8" ht="25.35" customHeight="1">
      <c r="A14" s="560"/>
      <c r="B14" s="554"/>
      <c r="C14" s="533"/>
      <c r="D14" s="533"/>
      <c r="E14" s="533"/>
      <c r="F14" s="550"/>
      <c r="G14" s="533"/>
      <c r="H14" s="512"/>
    </row>
    <row r="15" spans="1:8" ht="25.35" customHeight="1">
      <c r="A15" s="54">
        <v>1</v>
      </c>
      <c r="B15" s="57" t="s">
        <v>256</v>
      </c>
      <c r="C15" s="58">
        <v>9.75</v>
      </c>
      <c r="D15" s="55">
        <v>5</v>
      </c>
      <c r="E15" s="55">
        <v>5</v>
      </c>
      <c r="F15" s="58">
        <v>70.5</v>
      </c>
      <c r="G15" s="59">
        <f>SUM(C15:F15)</f>
        <v>90.25</v>
      </c>
      <c r="H15" s="60" t="str">
        <f>IF(G15&gt;=91,"A1",IF(G15&gt;=81,"A2",IF(G15&gt;=71,"B1",IF(G15&gt;=61,"B2",IF(G15&gt;=51,"C1",IF(G15&gt;=41,"C2",IF(G15&gt;=33,"D","E")))))))</f>
        <v>A2</v>
      </c>
    </row>
    <row r="16" spans="1:8" ht="25.35" customHeight="1">
      <c r="A16" s="54">
        <v>2</v>
      </c>
      <c r="B16" s="57" t="s">
        <v>258</v>
      </c>
      <c r="C16" s="61">
        <v>9.25</v>
      </c>
      <c r="D16" s="55">
        <v>5</v>
      </c>
      <c r="E16" s="55">
        <v>5</v>
      </c>
      <c r="F16" s="55">
        <v>72.5</v>
      </c>
      <c r="G16" s="59">
        <f t="shared" ref="G16:G19" si="0">SUM(C16:F16)</f>
        <v>91.75</v>
      </c>
      <c r="H16" s="60" t="str">
        <f t="shared" ref="H16:H21" si="1">IF(G16&gt;=91,"A1",IF(G16&gt;=81,"A2",IF(G16&gt;=71,"B1",IF(G16&gt;=61,"B2",IF(G16&gt;=51,"C1",IF(G16&gt;=41,"C2",IF(G16&gt;=33,"D","E")))))))</f>
        <v>A1</v>
      </c>
    </row>
    <row r="17" spans="1:8" ht="25.35" customHeight="1">
      <c r="A17" s="54">
        <v>3</v>
      </c>
      <c r="B17" s="57" t="s">
        <v>259</v>
      </c>
      <c r="C17" s="55">
        <v>9.75</v>
      </c>
      <c r="D17" s="55">
        <v>5</v>
      </c>
      <c r="E17" s="55">
        <v>5</v>
      </c>
      <c r="F17" s="55">
        <v>68.5</v>
      </c>
      <c r="G17" s="59">
        <f t="shared" si="0"/>
        <v>88.25</v>
      </c>
      <c r="H17" s="60" t="str">
        <f t="shared" si="1"/>
        <v>A2</v>
      </c>
    </row>
    <row r="18" spans="1:8" ht="25.35" customHeight="1">
      <c r="A18" s="54">
        <v>4</v>
      </c>
      <c r="B18" s="57" t="s">
        <v>260</v>
      </c>
      <c r="C18" s="55">
        <v>9.5</v>
      </c>
      <c r="D18" s="55">
        <v>5</v>
      </c>
      <c r="E18" s="55">
        <v>5</v>
      </c>
      <c r="F18" s="55">
        <v>73</v>
      </c>
      <c r="G18" s="59">
        <f t="shared" si="0"/>
        <v>92.5</v>
      </c>
      <c r="H18" s="60" t="str">
        <f t="shared" si="1"/>
        <v>A1</v>
      </c>
    </row>
    <row r="19" spans="1:8" ht="25.35" customHeight="1">
      <c r="A19" s="54">
        <v>5</v>
      </c>
      <c r="B19" s="57" t="s">
        <v>416</v>
      </c>
      <c r="C19" s="55">
        <v>9.5</v>
      </c>
      <c r="D19" s="55">
        <v>5</v>
      </c>
      <c r="E19" s="55">
        <v>5</v>
      </c>
      <c r="F19" s="55">
        <v>75</v>
      </c>
      <c r="G19" s="59">
        <f t="shared" si="0"/>
        <v>94.5</v>
      </c>
      <c r="H19" s="60" t="str">
        <f t="shared" si="1"/>
        <v>A1</v>
      </c>
    </row>
    <row r="20" spans="1:8" ht="25.35" customHeight="1">
      <c r="A20" s="54"/>
      <c r="B20" s="62" t="s">
        <v>417</v>
      </c>
      <c r="C20" s="55"/>
      <c r="D20" s="55"/>
      <c r="E20" s="55"/>
      <c r="F20" s="55"/>
      <c r="G20" s="59">
        <v>49</v>
      </c>
      <c r="H20" s="56"/>
    </row>
    <row r="21" spans="1:8" ht="25.35" customHeight="1">
      <c r="A21" s="54">
        <v>7</v>
      </c>
      <c r="B21" s="57" t="s">
        <v>418</v>
      </c>
      <c r="C21" s="55"/>
      <c r="D21" s="55"/>
      <c r="E21" s="55"/>
      <c r="F21" s="63">
        <v>50</v>
      </c>
      <c r="G21" s="59"/>
      <c r="H21" s="60" t="str">
        <f t="shared" si="1"/>
        <v>E</v>
      </c>
    </row>
    <row r="22" spans="1:8" ht="25.35" customHeight="1">
      <c r="A22" s="54">
        <v>8</v>
      </c>
      <c r="B22" s="57" t="s">
        <v>419</v>
      </c>
      <c r="C22" s="64"/>
      <c r="D22" s="64"/>
      <c r="E22" s="64"/>
      <c r="F22" s="65">
        <v>47.5</v>
      </c>
      <c r="G22" s="59"/>
      <c r="H22" s="60"/>
    </row>
    <row r="23" spans="1:8" ht="25.35" customHeight="1">
      <c r="A23" s="54">
        <v>9</v>
      </c>
      <c r="B23" s="57" t="s">
        <v>420</v>
      </c>
      <c r="C23" s="64"/>
      <c r="D23" s="64"/>
      <c r="E23" s="64"/>
      <c r="F23" s="65"/>
      <c r="G23" s="59"/>
      <c r="H23" s="60"/>
    </row>
    <row r="24" spans="1:8" ht="25.35" customHeight="1">
      <c r="A24" s="66" t="s">
        <v>230</v>
      </c>
      <c r="B24" s="67"/>
      <c r="C24" s="67"/>
      <c r="D24" s="67"/>
      <c r="E24" s="67"/>
      <c r="F24" s="55"/>
      <c r="G24" s="59">
        <f>SUM(G15:G20)</f>
        <v>506.25</v>
      </c>
      <c r="H24" s="60"/>
    </row>
    <row r="25" spans="1:8" ht="25.35" customHeight="1">
      <c r="A25" s="66" t="s">
        <v>421</v>
      </c>
      <c r="B25" s="67"/>
      <c r="C25" s="67"/>
      <c r="D25" s="67"/>
      <c r="E25" s="67"/>
      <c r="F25" s="55"/>
      <c r="G25" s="55">
        <f>G24*100/550</f>
        <v>92.045454545454547</v>
      </c>
      <c r="H25" s="60" t="str">
        <f t="shared" ref="H25" si="2">IF(G25&gt;=91,"A1",IF(G25&gt;=81,"A2",IF(G25&gt;=71,"B1",IF(G25&gt;=61,"B2",IF(G25&gt;=51,"C1",IF(G25&gt;=41,"C2",IF(G25&gt;=33,"D","E")))))))</f>
        <v>A1</v>
      </c>
    </row>
    <row r="26" spans="1:8" ht="25.35" customHeight="1">
      <c r="A26" s="523" t="s">
        <v>422</v>
      </c>
      <c r="B26" s="524"/>
      <c r="C26" s="524"/>
      <c r="D26" s="524"/>
      <c r="E26" s="524"/>
      <c r="F26" s="524"/>
      <c r="G26" s="524"/>
      <c r="H26" s="525"/>
    </row>
    <row r="27" spans="1:8" ht="25.35" customHeight="1">
      <c r="A27" s="565" t="s">
        <v>423</v>
      </c>
      <c r="B27" s="566"/>
      <c r="C27" s="566"/>
      <c r="D27" s="566"/>
      <c r="E27" s="566"/>
      <c r="F27" s="566"/>
      <c r="G27" s="566"/>
      <c r="H27" s="567"/>
    </row>
    <row r="28" spans="1:8" ht="25.35" customHeight="1">
      <c r="A28" s="520" t="s">
        <v>424</v>
      </c>
      <c r="B28" s="521"/>
      <c r="C28" s="521"/>
      <c r="D28" s="521"/>
      <c r="E28" s="521"/>
      <c r="F28" s="521"/>
      <c r="G28" s="521"/>
      <c r="H28" s="522"/>
    </row>
    <row r="29" spans="1:8" ht="25.35" customHeight="1">
      <c r="A29" s="520" t="s">
        <v>425</v>
      </c>
      <c r="B29" s="521"/>
      <c r="C29" s="521"/>
      <c r="D29" s="521"/>
      <c r="E29" s="521"/>
      <c r="F29" s="529"/>
      <c r="G29" s="530" t="s">
        <v>426</v>
      </c>
      <c r="H29" s="522"/>
    </row>
    <row r="30" spans="1:8" ht="25.35" customHeight="1">
      <c r="A30" s="68" t="s">
        <v>427</v>
      </c>
      <c r="B30" s="57"/>
      <c r="C30" s="57"/>
      <c r="D30" s="57"/>
      <c r="E30" s="57"/>
      <c r="F30" s="59"/>
      <c r="G30" s="59"/>
      <c r="H30" s="60" t="s">
        <v>428</v>
      </c>
    </row>
    <row r="31" spans="1:8" ht="25.35" customHeight="1">
      <c r="A31" s="520" t="s">
        <v>429</v>
      </c>
      <c r="B31" s="521"/>
      <c r="C31" s="521"/>
      <c r="D31" s="521"/>
      <c r="E31" s="521"/>
      <c r="F31" s="529"/>
      <c r="G31" s="55"/>
      <c r="H31" s="56"/>
    </row>
    <row r="32" spans="1:8" ht="25.35" customHeight="1">
      <c r="A32" s="520" t="s">
        <v>425</v>
      </c>
      <c r="B32" s="521"/>
      <c r="C32" s="521"/>
      <c r="D32" s="521"/>
      <c r="E32" s="521"/>
      <c r="F32" s="529"/>
      <c r="G32" s="530" t="s">
        <v>426</v>
      </c>
      <c r="H32" s="522"/>
    </row>
    <row r="33" spans="1:8" ht="25.35" customHeight="1">
      <c r="A33" s="551" t="s">
        <v>430</v>
      </c>
      <c r="B33" s="552"/>
      <c r="C33" s="552"/>
      <c r="D33" s="552"/>
      <c r="E33" s="552"/>
      <c r="F33" s="553"/>
      <c r="G33" s="55"/>
      <c r="H33" s="56" t="s">
        <v>428</v>
      </c>
    </row>
    <row r="34" spans="1:8" ht="25.35" customHeight="1">
      <c r="A34" s="551" t="s">
        <v>431</v>
      </c>
      <c r="B34" s="552"/>
      <c r="C34" s="552"/>
      <c r="D34" s="552"/>
      <c r="E34" s="552"/>
      <c r="F34" s="553"/>
      <c r="G34" s="59"/>
      <c r="H34" s="60" t="s">
        <v>428</v>
      </c>
    </row>
    <row r="35" spans="1:8" ht="25.35" customHeight="1">
      <c r="A35" s="551" t="s">
        <v>432</v>
      </c>
      <c r="B35" s="552"/>
      <c r="C35" s="552"/>
      <c r="D35" s="552"/>
      <c r="E35" s="552"/>
      <c r="F35" s="552"/>
      <c r="G35" s="69"/>
      <c r="H35" s="70" t="s">
        <v>433</v>
      </c>
    </row>
    <row r="36" spans="1:8" ht="25.35" customHeight="1">
      <c r="A36" s="551" t="s">
        <v>434</v>
      </c>
      <c r="B36" s="552"/>
      <c r="C36" s="552"/>
      <c r="D36" s="552"/>
      <c r="E36" s="552"/>
      <c r="F36" s="552"/>
      <c r="G36" s="69"/>
      <c r="H36" s="70" t="s">
        <v>433</v>
      </c>
    </row>
    <row r="37" spans="1:8" ht="25.35" customHeight="1">
      <c r="A37" s="520" t="s">
        <v>435</v>
      </c>
      <c r="B37" s="521"/>
      <c r="C37" s="521"/>
      <c r="D37" s="521"/>
      <c r="E37" s="521"/>
      <c r="F37" s="521"/>
      <c r="G37" s="521"/>
      <c r="H37" s="522"/>
    </row>
    <row r="38" spans="1:8" ht="25.35" customHeight="1">
      <c r="A38" s="520" t="s">
        <v>425</v>
      </c>
      <c r="B38" s="521"/>
      <c r="C38" s="521"/>
      <c r="D38" s="521"/>
      <c r="E38" s="521"/>
      <c r="F38" s="521"/>
      <c r="G38" s="521"/>
      <c r="H38" s="522"/>
    </row>
    <row r="39" spans="1:8" ht="25.35" customHeight="1">
      <c r="A39" s="68" t="s">
        <v>401</v>
      </c>
      <c r="B39" s="530">
        <v>76</v>
      </c>
      <c r="C39" s="521"/>
      <c r="D39" s="521"/>
      <c r="E39" s="521"/>
      <c r="F39" s="521"/>
      <c r="G39" s="521"/>
      <c r="H39" s="522"/>
    </row>
    <row r="40" spans="1:8" ht="25.35" customHeight="1">
      <c r="A40" s="66" t="s">
        <v>436</v>
      </c>
      <c r="B40" s="534"/>
      <c r="C40" s="535"/>
      <c r="D40" s="535"/>
      <c r="E40" s="535"/>
      <c r="F40" s="535"/>
      <c r="G40" s="535"/>
      <c r="H40" s="536"/>
    </row>
    <row r="41" spans="1:8" ht="25.35" customHeight="1">
      <c r="A41" s="558" t="s">
        <v>437</v>
      </c>
      <c r="B41" s="559"/>
      <c r="C41" s="559"/>
      <c r="D41" s="559"/>
      <c r="E41" s="71"/>
      <c r="F41" s="72"/>
      <c r="G41" s="55" t="s">
        <v>438</v>
      </c>
      <c r="H41" s="73"/>
    </row>
    <row r="42" spans="1:8" ht="25.35" customHeight="1">
      <c r="A42" s="54" t="s">
        <v>439</v>
      </c>
      <c r="B42" s="55" t="s">
        <v>254</v>
      </c>
      <c r="C42" s="55" t="s">
        <v>439</v>
      </c>
      <c r="D42" s="55" t="s">
        <v>254</v>
      </c>
      <c r="E42" s="74"/>
      <c r="F42" s="559" t="s">
        <v>440</v>
      </c>
      <c r="G42" s="559"/>
      <c r="H42" s="75" t="s">
        <v>254</v>
      </c>
    </row>
    <row r="43" spans="1:8" ht="25.35" customHeight="1">
      <c r="A43" s="54" t="s">
        <v>441</v>
      </c>
      <c r="B43" s="55" t="s">
        <v>442</v>
      </c>
      <c r="C43" s="55" t="s">
        <v>443</v>
      </c>
      <c r="D43" s="55" t="s">
        <v>444</v>
      </c>
      <c r="E43" s="74"/>
      <c r="F43" s="559">
        <v>3</v>
      </c>
      <c r="G43" s="559"/>
      <c r="H43" s="56" t="s">
        <v>433</v>
      </c>
    </row>
    <row r="44" spans="1:8" ht="25.35" customHeight="1">
      <c r="A44" s="54" t="s">
        <v>445</v>
      </c>
      <c r="B44" s="55" t="s">
        <v>446</v>
      </c>
      <c r="C44" s="55" t="s">
        <v>447</v>
      </c>
      <c r="D44" s="55" t="s">
        <v>448</v>
      </c>
      <c r="E44" s="74"/>
      <c r="F44" s="559">
        <v>2</v>
      </c>
      <c r="G44" s="559"/>
      <c r="H44" s="56" t="s">
        <v>428</v>
      </c>
    </row>
    <row r="45" spans="1:8" ht="25.35" customHeight="1">
      <c r="A45" s="54" t="s">
        <v>449</v>
      </c>
      <c r="B45" s="55" t="s">
        <v>450</v>
      </c>
      <c r="C45" s="55" t="s">
        <v>451</v>
      </c>
      <c r="D45" s="55" t="s">
        <v>452</v>
      </c>
      <c r="E45" s="74"/>
      <c r="F45" s="559">
        <v>1</v>
      </c>
      <c r="G45" s="559"/>
      <c r="H45" s="56" t="s">
        <v>453</v>
      </c>
    </row>
    <row r="46" spans="1:8" ht="25.35" customHeight="1">
      <c r="A46" s="54" t="s">
        <v>454</v>
      </c>
      <c r="B46" s="55" t="s">
        <v>455</v>
      </c>
      <c r="C46" s="55" t="s">
        <v>456</v>
      </c>
      <c r="D46" s="55" t="s">
        <v>457</v>
      </c>
      <c r="E46" s="71"/>
      <c r="F46" s="530"/>
      <c r="G46" s="529"/>
      <c r="H46" s="75"/>
    </row>
    <row r="47" spans="1:8" ht="97.35" customHeight="1">
      <c r="A47" s="537" t="s">
        <v>458</v>
      </c>
      <c r="B47" s="538"/>
      <c r="C47" s="539" t="s">
        <v>459</v>
      </c>
      <c r="D47" s="540"/>
      <c r="E47" s="540"/>
      <c r="F47" s="540"/>
      <c r="G47" s="539" t="s">
        <v>460</v>
      </c>
      <c r="H47" s="542"/>
    </row>
    <row r="49" spans="1:8" ht="25.35" customHeight="1">
      <c r="A49" s="545" t="s">
        <v>235</v>
      </c>
      <c r="B49" s="546"/>
      <c r="C49" s="546"/>
      <c r="D49" s="546"/>
      <c r="E49" s="546"/>
      <c r="F49" s="546"/>
      <c r="G49" s="546"/>
      <c r="H49" s="547"/>
    </row>
    <row r="50" spans="1:8" ht="25.35" customHeight="1">
      <c r="A50" s="513" t="s">
        <v>236</v>
      </c>
      <c r="B50" s="514"/>
      <c r="C50" s="514"/>
      <c r="D50" s="514"/>
      <c r="E50" s="514"/>
      <c r="F50" s="514"/>
      <c r="G50" s="514"/>
      <c r="H50" s="515"/>
    </row>
    <row r="51" spans="1:8" ht="25.35" customHeight="1">
      <c r="A51" s="513" t="s">
        <v>237</v>
      </c>
      <c r="B51" s="514"/>
      <c r="C51" s="514"/>
      <c r="D51" s="514"/>
      <c r="E51" s="514"/>
      <c r="F51" s="514"/>
      <c r="G51" s="514"/>
      <c r="H51" s="515"/>
    </row>
    <row r="52" spans="1:8" ht="25.35" customHeight="1">
      <c r="A52" s="513" t="s">
        <v>405</v>
      </c>
      <c r="B52" s="514"/>
      <c r="C52" s="514"/>
      <c r="D52" s="514"/>
      <c r="E52" s="514"/>
      <c r="F52" s="514"/>
      <c r="G52" s="514"/>
      <c r="H52" s="515"/>
    </row>
    <row r="53" spans="1:8" ht="25.35" customHeight="1">
      <c r="A53" s="513" t="s">
        <v>406</v>
      </c>
      <c r="B53" s="514"/>
      <c r="C53" s="514"/>
      <c r="D53" s="514"/>
      <c r="E53" s="514"/>
      <c r="F53" s="514"/>
      <c r="G53" s="514"/>
      <c r="H53" s="515"/>
    </row>
    <row r="54" spans="1:8" ht="25.35" customHeight="1">
      <c r="A54" s="51" t="s">
        <v>241</v>
      </c>
      <c r="C54" s="52" t="s">
        <v>407</v>
      </c>
      <c r="F54" s="49"/>
      <c r="G54" s="49"/>
      <c r="H54" s="50"/>
    </row>
    <row r="55" spans="1:8" ht="25.35" customHeight="1">
      <c r="A55" s="51" t="s">
        <v>244</v>
      </c>
      <c r="C55" s="52" t="s">
        <v>19</v>
      </c>
      <c r="E55" s="52" t="s">
        <v>410</v>
      </c>
      <c r="F55" s="52"/>
      <c r="G55" s="52">
        <v>2</v>
      </c>
      <c r="H55" s="53"/>
    </row>
    <row r="56" spans="1:8" ht="25.35" customHeight="1">
      <c r="A56" s="51" t="s">
        <v>411</v>
      </c>
      <c r="C56" s="52">
        <v>1756</v>
      </c>
      <c r="D56" s="49"/>
      <c r="H56" s="53"/>
    </row>
    <row r="57" spans="1:8" ht="25.35" customHeight="1">
      <c r="A57" s="51" t="s">
        <v>412</v>
      </c>
      <c r="C57" s="48" t="s">
        <v>23</v>
      </c>
      <c r="E57" s="48" t="s">
        <v>413</v>
      </c>
      <c r="G57" s="48" t="s">
        <v>461</v>
      </c>
      <c r="H57" s="53"/>
    </row>
    <row r="58" spans="1:8" ht="25.35" customHeight="1">
      <c r="A58" s="558" t="s">
        <v>414</v>
      </c>
      <c r="B58" s="559"/>
      <c r="C58" s="559"/>
      <c r="D58" s="559"/>
      <c r="E58" s="559"/>
      <c r="F58" s="559"/>
      <c r="G58" s="559"/>
      <c r="H58" s="564"/>
    </row>
    <row r="59" spans="1:8" ht="25.35" customHeight="1">
      <c r="A59" s="520" t="s">
        <v>385</v>
      </c>
      <c r="B59" s="521"/>
      <c r="C59" s="521"/>
      <c r="D59" s="521"/>
      <c r="E59" s="521"/>
      <c r="F59" s="521"/>
      <c r="G59" s="521"/>
      <c r="H59" s="522"/>
    </row>
    <row r="60" spans="1:8" ht="25.35" customHeight="1">
      <c r="A60" s="560" t="s">
        <v>251</v>
      </c>
      <c r="B60" s="554" t="s">
        <v>252</v>
      </c>
      <c r="C60" s="531" t="s">
        <v>390</v>
      </c>
      <c r="D60" s="531" t="s">
        <v>415</v>
      </c>
      <c r="E60" s="531" t="s">
        <v>392</v>
      </c>
      <c r="F60" s="548" t="s">
        <v>393</v>
      </c>
      <c r="G60" s="531" t="s">
        <v>395</v>
      </c>
      <c r="H60" s="510" t="s">
        <v>254</v>
      </c>
    </row>
    <row r="61" spans="1:8" ht="25.35" customHeight="1">
      <c r="A61" s="560"/>
      <c r="B61" s="554"/>
      <c r="C61" s="532"/>
      <c r="D61" s="532"/>
      <c r="E61" s="532"/>
      <c r="F61" s="549"/>
      <c r="G61" s="532"/>
      <c r="H61" s="511"/>
    </row>
    <row r="62" spans="1:8" ht="25.35" customHeight="1">
      <c r="A62" s="560"/>
      <c r="B62" s="554"/>
      <c r="C62" s="533"/>
      <c r="D62" s="533"/>
      <c r="E62" s="533"/>
      <c r="F62" s="550"/>
      <c r="G62" s="533"/>
      <c r="H62" s="512"/>
    </row>
    <row r="63" spans="1:8" ht="25.35" customHeight="1">
      <c r="A63" s="54">
        <v>1</v>
      </c>
      <c r="B63" s="57" t="s">
        <v>256</v>
      </c>
      <c r="C63" s="58" t="s">
        <v>272</v>
      </c>
      <c r="D63" s="55">
        <v>2</v>
      </c>
      <c r="E63" s="55">
        <v>2</v>
      </c>
      <c r="F63" s="58">
        <v>13.5</v>
      </c>
      <c r="G63" s="59">
        <f>SUM(C63:F63)</f>
        <v>17.5</v>
      </c>
      <c r="H63" s="60" t="str">
        <f>IF(G63&gt;=91,"A1",IF(G63&gt;=81,"A2",IF(G63&gt;=71,"B1",IF(G63&gt;=61,"B2",IF(G63&gt;=51,"C1",IF(G63&gt;=41,"C2",IF(G63&gt;=33,"D","E")))))))</f>
        <v>E</v>
      </c>
    </row>
    <row r="64" spans="1:8" ht="25.35" customHeight="1">
      <c r="A64" s="54">
        <v>2</v>
      </c>
      <c r="B64" s="57" t="s">
        <v>258</v>
      </c>
      <c r="C64" s="61" t="s">
        <v>272</v>
      </c>
      <c r="D64" s="55">
        <v>3</v>
      </c>
      <c r="E64" s="55">
        <v>3</v>
      </c>
      <c r="F64" s="55">
        <v>61</v>
      </c>
      <c r="G64" s="59">
        <f t="shared" ref="G64:G67" si="3">SUM(C64:F64)</f>
        <v>67</v>
      </c>
      <c r="H64" s="60" t="str">
        <f t="shared" ref="H64:H69" si="4">IF(G64&gt;=91,"A1",IF(G64&gt;=81,"A2",IF(G64&gt;=71,"B1",IF(G64&gt;=61,"B2",IF(G64&gt;=51,"C1",IF(G64&gt;=41,"C2",IF(G64&gt;=33,"D","E")))))))</f>
        <v>B2</v>
      </c>
    </row>
    <row r="65" spans="1:8" ht="25.35" customHeight="1">
      <c r="A65" s="54">
        <v>3</v>
      </c>
      <c r="B65" s="57" t="s">
        <v>259</v>
      </c>
      <c r="C65" s="55" t="s">
        <v>272</v>
      </c>
      <c r="D65" s="55">
        <v>2</v>
      </c>
      <c r="E65" s="55">
        <v>2</v>
      </c>
      <c r="F65" s="55">
        <v>7</v>
      </c>
      <c r="G65" s="59">
        <f t="shared" si="3"/>
        <v>11</v>
      </c>
      <c r="H65" s="60" t="str">
        <f t="shared" si="4"/>
        <v>E</v>
      </c>
    </row>
    <row r="66" spans="1:8" ht="25.35" customHeight="1">
      <c r="A66" s="54">
        <v>4</v>
      </c>
      <c r="B66" s="57" t="s">
        <v>260</v>
      </c>
      <c r="C66" s="55" t="s">
        <v>272</v>
      </c>
      <c r="D66" s="55">
        <v>5</v>
      </c>
      <c r="E66" s="55">
        <v>2</v>
      </c>
      <c r="F66" s="55">
        <v>27</v>
      </c>
      <c r="G66" s="59">
        <f t="shared" si="3"/>
        <v>34</v>
      </c>
      <c r="H66" s="60" t="str">
        <f t="shared" si="4"/>
        <v>D</v>
      </c>
    </row>
    <row r="67" spans="1:8" ht="25.35" customHeight="1">
      <c r="A67" s="54">
        <v>5</v>
      </c>
      <c r="B67" s="57" t="s">
        <v>416</v>
      </c>
      <c r="C67" s="55" t="s">
        <v>272</v>
      </c>
      <c r="D67" s="55">
        <v>3.5</v>
      </c>
      <c r="E67" s="55">
        <v>5</v>
      </c>
      <c r="F67" s="55">
        <v>24</v>
      </c>
      <c r="G67" s="59">
        <f t="shared" si="3"/>
        <v>32.5</v>
      </c>
      <c r="H67" s="60" t="str">
        <f t="shared" si="4"/>
        <v>E</v>
      </c>
    </row>
    <row r="68" spans="1:8" ht="25.35" customHeight="1">
      <c r="A68" s="54">
        <v>6</v>
      </c>
      <c r="B68" s="62" t="s">
        <v>417</v>
      </c>
      <c r="C68" s="55"/>
      <c r="D68" s="55"/>
      <c r="E68" s="55"/>
      <c r="F68" s="55"/>
      <c r="G68" s="59">
        <v>23</v>
      </c>
      <c r="H68" s="60"/>
    </row>
    <row r="69" spans="1:8" ht="25.35" customHeight="1">
      <c r="A69" s="54">
        <v>7</v>
      </c>
      <c r="B69" s="57" t="s">
        <v>462</v>
      </c>
      <c r="C69" s="55"/>
      <c r="D69" s="55"/>
      <c r="E69" s="55"/>
      <c r="F69" s="63">
        <v>46</v>
      </c>
      <c r="G69" s="59"/>
      <c r="H69" s="60" t="str">
        <f t="shared" si="4"/>
        <v>E</v>
      </c>
    </row>
    <row r="70" spans="1:8" ht="25.35" customHeight="1">
      <c r="A70" s="54">
        <v>8</v>
      </c>
      <c r="B70" s="57" t="s">
        <v>463</v>
      </c>
      <c r="C70" s="64"/>
      <c r="D70" s="64"/>
      <c r="E70" s="64"/>
      <c r="F70" s="65">
        <v>35.5</v>
      </c>
      <c r="G70" s="59"/>
      <c r="H70" s="60"/>
    </row>
    <row r="71" spans="1:8" ht="25.35" customHeight="1">
      <c r="A71" s="54">
        <v>9</v>
      </c>
      <c r="B71" s="57" t="s">
        <v>420</v>
      </c>
      <c r="C71" s="64"/>
      <c r="D71" s="64"/>
      <c r="E71" s="64"/>
      <c r="F71" s="65"/>
      <c r="G71" s="59"/>
      <c r="H71" s="60"/>
    </row>
    <row r="72" spans="1:8" ht="25.35" customHeight="1">
      <c r="A72" s="66" t="s">
        <v>230</v>
      </c>
      <c r="B72" s="67"/>
      <c r="C72" s="67"/>
      <c r="D72" s="67"/>
      <c r="E72" s="67"/>
      <c r="F72" s="55"/>
      <c r="G72" s="59">
        <f>SUM(G63:G71)</f>
        <v>185</v>
      </c>
      <c r="H72" s="60"/>
    </row>
    <row r="73" spans="1:8" ht="25.35" customHeight="1">
      <c r="A73" s="66" t="s">
        <v>421</v>
      </c>
      <c r="B73" s="67"/>
      <c r="C73" s="67"/>
      <c r="D73" s="67"/>
      <c r="E73" s="67"/>
      <c r="F73" s="55"/>
      <c r="G73" s="55">
        <f>G72*100/550</f>
        <v>33.636363636363633</v>
      </c>
      <c r="H73" s="60" t="str">
        <f t="shared" ref="H73" si="5">IF(G73&gt;=91,"A1",IF(G73&gt;=81,"A2",IF(G73&gt;=71,"B1",IF(G73&gt;=61,"B2",IF(G73&gt;=51,"C1",IF(G73&gt;=41,"C2",IF(G73&gt;=33,"D","E")))))))</f>
        <v>D</v>
      </c>
    </row>
    <row r="74" spans="1:8" ht="25.35" customHeight="1">
      <c r="A74" s="523" t="s">
        <v>464</v>
      </c>
      <c r="B74" s="524"/>
      <c r="C74" s="524"/>
      <c r="D74" s="524"/>
      <c r="E74" s="524"/>
      <c r="F74" s="524"/>
      <c r="G74" s="524"/>
      <c r="H74" s="525"/>
    </row>
    <row r="75" spans="1:8" ht="25.35" customHeight="1">
      <c r="A75" s="565" t="s">
        <v>423</v>
      </c>
      <c r="B75" s="566"/>
      <c r="C75" s="566"/>
      <c r="D75" s="566"/>
      <c r="E75" s="566"/>
      <c r="F75" s="566"/>
      <c r="G75" s="566"/>
      <c r="H75" s="567"/>
    </row>
    <row r="76" spans="1:8" ht="25.35" customHeight="1">
      <c r="A76" s="520" t="s">
        <v>424</v>
      </c>
      <c r="B76" s="521"/>
      <c r="C76" s="521"/>
      <c r="D76" s="521"/>
      <c r="E76" s="521"/>
      <c r="F76" s="521"/>
      <c r="G76" s="521"/>
      <c r="H76" s="522"/>
    </row>
    <row r="77" spans="1:8" ht="25.35" customHeight="1">
      <c r="A77" s="520" t="s">
        <v>425</v>
      </c>
      <c r="B77" s="521"/>
      <c r="C77" s="521"/>
      <c r="D77" s="521"/>
      <c r="E77" s="521"/>
      <c r="F77" s="529"/>
      <c r="G77" s="530" t="s">
        <v>426</v>
      </c>
      <c r="H77" s="522"/>
    </row>
    <row r="78" spans="1:8" ht="25.35" customHeight="1">
      <c r="A78" s="68" t="s">
        <v>427</v>
      </c>
      <c r="B78" s="57"/>
      <c r="C78" s="57"/>
      <c r="D78" s="57"/>
      <c r="E78" s="57"/>
      <c r="F78" s="59"/>
      <c r="G78" s="59"/>
      <c r="H78" s="60" t="s">
        <v>428</v>
      </c>
    </row>
    <row r="79" spans="1:8" ht="25.35" customHeight="1">
      <c r="A79" s="520" t="s">
        <v>429</v>
      </c>
      <c r="B79" s="521"/>
      <c r="C79" s="521"/>
      <c r="D79" s="521"/>
      <c r="E79" s="521"/>
      <c r="F79" s="529"/>
      <c r="G79" s="55"/>
      <c r="H79" s="56"/>
    </row>
    <row r="80" spans="1:8" ht="25.35" customHeight="1">
      <c r="A80" s="520" t="s">
        <v>425</v>
      </c>
      <c r="B80" s="521"/>
      <c r="C80" s="521"/>
      <c r="D80" s="521"/>
      <c r="E80" s="521"/>
      <c r="F80" s="529"/>
      <c r="G80" s="530" t="s">
        <v>426</v>
      </c>
      <c r="H80" s="522"/>
    </row>
    <row r="81" spans="1:8" ht="25.35" customHeight="1">
      <c r="A81" s="551" t="s">
        <v>430</v>
      </c>
      <c r="B81" s="552"/>
      <c r="C81" s="552"/>
      <c r="D81" s="552"/>
      <c r="E81" s="552"/>
      <c r="F81" s="553"/>
      <c r="G81" s="55"/>
      <c r="H81" s="56" t="s">
        <v>433</v>
      </c>
    </row>
    <row r="82" spans="1:8" ht="25.35" customHeight="1">
      <c r="A82" s="551" t="s">
        <v>431</v>
      </c>
      <c r="B82" s="552"/>
      <c r="C82" s="552"/>
      <c r="D82" s="552"/>
      <c r="E82" s="552"/>
      <c r="F82" s="553"/>
      <c r="G82" s="59"/>
      <c r="H82" s="60" t="s">
        <v>433</v>
      </c>
    </row>
    <row r="83" spans="1:8" ht="25.35" customHeight="1">
      <c r="A83" s="551" t="s">
        <v>432</v>
      </c>
      <c r="B83" s="552"/>
      <c r="C83" s="552"/>
      <c r="D83" s="552"/>
      <c r="E83" s="552"/>
      <c r="F83" s="552"/>
      <c r="G83" s="69"/>
      <c r="H83" s="70" t="s">
        <v>433</v>
      </c>
    </row>
    <row r="84" spans="1:8" ht="25.35" customHeight="1">
      <c r="A84" s="551" t="s">
        <v>434</v>
      </c>
      <c r="B84" s="552"/>
      <c r="C84" s="552"/>
      <c r="D84" s="552"/>
      <c r="E84" s="552"/>
      <c r="F84" s="552"/>
      <c r="G84" s="69"/>
      <c r="H84" s="70" t="s">
        <v>433</v>
      </c>
    </row>
    <row r="85" spans="1:8" ht="25.35" customHeight="1">
      <c r="A85" s="520" t="s">
        <v>435</v>
      </c>
      <c r="B85" s="521"/>
      <c r="C85" s="521"/>
      <c r="D85" s="521"/>
      <c r="E85" s="521"/>
      <c r="F85" s="521"/>
      <c r="G85" s="521"/>
      <c r="H85" s="522"/>
    </row>
    <row r="86" spans="1:8" ht="25.35" customHeight="1">
      <c r="A86" s="520" t="s">
        <v>425</v>
      </c>
      <c r="B86" s="521"/>
      <c r="C86" s="521"/>
      <c r="D86" s="521"/>
      <c r="E86" s="521"/>
      <c r="F86" s="521"/>
      <c r="G86" s="521"/>
      <c r="H86" s="522"/>
    </row>
    <row r="87" spans="1:8" ht="25.35" customHeight="1">
      <c r="A87" s="68" t="s">
        <v>401</v>
      </c>
      <c r="B87" s="530">
        <v>56</v>
      </c>
      <c r="C87" s="521"/>
      <c r="D87" s="521"/>
      <c r="E87" s="521"/>
      <c r="F87" s="521"/>
      <c r="G87" s="521"/>
      <c r="H87" s="522"/>
    </row>
    <row r="88" spans="1:8" ht="25.35" customHeight="1">
      <c r="A88" s="66" t="s">
        <v>436</v>
      </c>
      <c r="B88" s="534"/>
      <c r="C88" s="535"/>
      <c r="D88" s="535"/>
      <c r="E88" s="535"/>
      <c r="F88" s="535"/>
      <c r="G88" s="535"/>
      <c r="H88" s="536"/>
    </row>
    <row r="89" spans="1:8" ht="25.35" customHeight="1">
      <c r="A89" s="558" t="s">
        <v>437</v>
      </c>
      <c r="B89" s="559"/>
      <c r="C89" s="559"/>
      <c r="D89" s="559"/>
      <c r="E89" s="71"/>
      <c r="F89" s="72"/>
      <c r="G89" s="55" t="s">
        <v>438</v>
      </c>
      <c r="H89" s="73"/>
    </row>
    <row r="90" spans="1:8" ht="25.35" customHeight="1">
      <c r="A90" s="54" t="s">
        <v>439</v>
      </c>
      <c r="B90" s="55" t="s">
        <v>254</v>
      </c>
      <c r="C90" s="55" t="s">
        <v>439</v>
      </c>
      <c r="D90" s="55" t="s">
        <v>254</v>
      </c>
      <c r="E90" s="74"/>
      <c r="F90" s="559" t="s">
        <v>440</v>
      </c>
      <c r="G90" s="559"/>
      <c r="H90" s="75" t="s">
        <v>254</v>
      </c>
    </row>
    <row r="91" spans="1:8" ht="25.35" customHeight="1">
      <c r="A91" s="54" t="s">
        <v>441</v>
      </c>
      <c r="B91" s="55" t="s">
        <v>442</v>
      </c>
      <c r="C91" s="55" t="s">
        <v>443</v>
      </c>
      <c r="D91" s="55" t="s">
        <v>444</v>
      </c>
      <c r="E91" s="74"/>
      <c r="F91" s="559">
        <v>3</v>
      </c>
      <c r="G91" s="559"/>
      <c r="H91" s="56" t="s">
        <v>433</v>
      </c>
    </row>
    <row r="92" spans="1:8" ht="25.35" customHeight="1">
      <c r="A92" s="54" t="s">
        <v>445</v>
      </c>
      <c r="B92" s="55" t="s">
        <v>446</v>
      </c>
      <c r="C92" s="55" t="s">
        <v>447</v>
      </c>
      <c r="D92" s="55" t="s">
        <v>448</v>
      </c>
      <c r="E92" s="74"/>
      <c r="F92" s="559">
        <v>2</v>
      </c>
      <c r="G92" s="559"/>
      <c r="H92" s="56" t="s">
        <v>428</v>
      </c>
    </row>
    <row r="93" spans="1:8" ht="25.35" customHeight="1">
      <c r="A93" s="54" t="s">
        <v>449</v>
      </c>
      <c r="B93" s="55" t="s">
        <v>450</v>
      </c>
      <c r="C93" s="55" t="s">
        <v>451</v>
      </c>
      <c r="D93" s="55" t="s">
        <v>452</v>
      </c>
      <c r="E93" s="74"/>
      <c r="F93" s="559">
        <v>1</v>
      </c>
      <c r="G93" s="559"/>
      <c r="H93" s="56" t="s">
        <v>453</v>
      </c>
    </row>
    <row r="94" spans="1:8" ht="25.35" customHeight="1">
      <c r="A94" s="54" t="s">
        <v>454</v>
      </c>
      <c r="B94" s="55" t="s">
        <v>455</v>
      </c>
      <c r="C94" s="55" t="s">
        <v>456</v>
      </c>
      <c r="D94" s="55" t="s">
        <v>457</v>
      </c>
      <c r="E94" s="71"/>
      <c r="F94" s="530"/>
      <c r="G94" s="529"/>
      <c r="H94" s="75"/>
    </row>
    <row r="95" spans="1:8" ht="95.45" customHeight="1">
      <c r="A95" s="76" t="s">
        <v>458</v>
      </c>
      <c r="B95" s="77"/>
      <c r="C95" s="78" t="s">
        <v>459</v>
      </c>
      <c r="D95" s="79"/>
      <c r="E95" s="79"/>
      <c r="F95" s="79"/>
      <c r="G95" s="78" t="s">
        <v>460</v>
      </c>
      <c r="H95" s="80"/>
    </row>
    <row r="96" spans="1:8" ht="25.35" customHeight="1">
      <c r="A96" s="81"/>
      <c r="B96" s="52"/>
      <c r="C96" s="49"/>
      <c r="D96" s="49"/>
      <c r="E96" s="49"/>
      <c r="F96" s="49"/>
      <c r="G96" s="49"/>
      <c r="H96" s="50"/>
    </row>
    <row r="97" spans="1:8" ht="25.35" customHeight="1">
      <c r="A97" s="545" t="s">
        <v>235</v>
      </c>
      <c r="B97" s="546"/>
      <c r="C97" s="546"/>
      <c r="D97" s="546"/>
      <c r="E97" s="546"/>
      <c r="F97" s="546"/>
      <c r="G97" s="546"/>
      <c r="H97" s="547"/>
    </row>
    <row r="98" spans="1:8" ht="25.35" customHeight="1">
      <c r="A98" s="513" t="s">
        <v>236</v>
      </c>
      <c r="B98" s="514"/>
      <c r="C98" s="514"/>
      <c r="D98" s="514"/>
      <c r="E98" s="514"/>
      <c r="F98" s="514"/>
      <c r="G98" s="514"/>
      <c r="H98" s="515"/>
    </row>
    <row r="99" spans="1:8" ht="25.35" customHeight="1">
      <c r="A99" s="513" t="s">
        <v>237</v>
      </c>
      <c r="B99" s="514"/>
      <c r="C99" s="514"/>
      <c r="D99" s="514"/>
      <c r="E99" s="514"/>
      <c r="F99" s="514"/>
      <c r="G99" s="514"/>
      <c r="H99" s="515"/>
    </row>
    <row r="100" spans="1:8" ht="25.35" customHeight="1">
      <c r="A100" s="513" t="s">
        <v>405</v>
      </c>
      <c r="B100" s="514"/>
      <c r="C100" s="514"/>
      <c r="D100" s="514"/>
      <c r="E100" s="514"/>
      <c r="F100" s="514"/>
      <c r="G100" s="514"/>
      <c r="H100" s="515"/>
    </row>
    <row r="101" spans="1:8" ht="25.35" customHeight="1">
      <c r="A101" s="513" t="s">
        <v>406</v>
      </c>
      <c r="B101" s="514"/>
      <c r="C101" s="514"/>
      <c r="D101" s="514"/>
      <c r="E101" s="514"/>
      <c r="F101" s="514"/>
      <c r="G101" s="514"/>
      <c r="H101" s="515"/>
    </row>
    <row r="102" spans="1:8" ht="25.35" customHeight="1">
      <c r="A102" s="51" t="s">
        <v>241</v>
      </c>
      <c r="C102" s="52" t="s">
        <v>407</v>
      </c>
      <c r="F102" s="49"/>
      <c r="G102" s="49"/>
      <c r="H102" s="50"/>
    </row>
    <row r="103" spans="1:8" ht="25.35" customHeight="1">
      <c r="A103" s="51" t="s">
        <v>244</v>
      </c>
      <c r="C103" s="52" t="s">
        <v>267</v>
      </c>
      <c r="F103" s="52" t="s">
        <v>410</v>
      </c>
      <c r="G103" s="52"/>
      <c r="H103" s="82">
        <v>3</v>
      </c>
    </row>
    <row r="104" spans="1:8" ht="25.35" customHeight="1">
      <c r="A104" s="51" t="s">
        <v>411</v>
      </c>
      <c r="C104" s="52" t="s">
        <v>465</v>
      </c>
      <c r="D104" s="49"/>
      <c r="E104" s="49"/>
      <c r="H104" s="53"/>
    </row>
    <row r="105" spans="1:8" ht="25.35" customHeight="1">
      <c r="A105" s="51" t="s">
        <v>412</v>
      </c>
      <c r="C105" s="48" t="s">
        <v>466</v>
      </c>
      <c r="F105" s="48" t="s">
        <v>413</v>
      </c>
      <c r="H105" s="53" t="s">
        <v>467</v>
      </c>
    </row>
    <row r="106" spans="1:8" ht="25.35" customHeight="1">
      <c r="A106" s="558" t="s">
        <v>414</v>
      </c>
      <c r="B106" s="559"/>
      <c r="C106" s="559"/>
      <c r="D106" s="559"/>
      <c r="E106" s="559"/>
      <c r="F106" s="559"/>
      <c r="G106" s="559"/>
      <c r="H106" s="564"/>
    </row>
    <row r="107" spans="1:8" ht="25.35" customHeight="1">
      <c r="A107" s="520" t="s">
        <v>385</v>
      </c>
      <c r="B107" s="521"/>
      <c r="C107" s="521"/>
      <c r="D107" s="521"/>
      <c r="E107" s="521"/>
      <c r="F107" s="521"/>
      <c r="G107" s="521"/>
      <c r="H107" s="522"/>
    </row>
    <row r="108" spans="1:8" ht="25.35" customHeight="1">
      <c r="A108" s="560" t="s">
        <v>251</v>
      </c>
      <c r="B108" s="554" t="s">
        <v>252</v>
      </c>
      <c r="C108" s="531" t="s">
        <v>390</v>
      </c>
      <c r="D108" s="531" t="s">
        <v>415</v>
      </c>
      <c r="E108" s="531" t="s">
        <v>392</v>
      </c>
      <c r="F108" s="548" t="s">
        <v>393</v>
      </c>
      <c r="G108" s="531" t="s">
        <v>395</v>
      </c>
      <c r="H108" s="510" t="s">
        <v>254</v>
      </c>
    </row>
    <row r="109" spans="1:8" ht="25.35" customHeight="1">
      <c r="A109" s="560"/>
      <c r="B109" s="554"/>
      <c r="C109" s="532"/>
      <c r="D109" s="532"/>
      <c r="E109" s="532"/>
      <c r="F109" s="549"/>
      <c r="G109" s="532"/>
      <c r="H109" s="511"/>
    </row>
    <row r="110" spans="1:8" ht="25.35" customHeight="1">
      <c r="A110" s="560"/>
      <c r="B110" s="554"/>
      <c r="C110" s="533"/>
      <c r="D110" s="533"/>
      <c r="E110" s="533"/>
      <c r="F110" s="550"/>
      <c r="G110" s="533"/>
      <c r="H110" s="512"/>
    </row>
    <row r="111" spans="1:8" ht="25.35" customHeight="1">
      <c r="A111" s="54">
        <v>1</v>
      </c>
      <c r="B111" s="57" t="s">
        <v>256</v>
      </c>
      <c r="C111" s="58">
        <v>6</v>
      </c>
      <c r="D111" s="55">
        <v>4</v>
      </c>
      <c r="E111" s="55">
        <v>4</v>
      </c>
      <c r="F111" s="58">
        <v>43.5</v>
      </c>
      <c r="G111" s="59">
        <f>SUM(C111:F111)</f>
        <v>57.5</v>
      </c>
      <c r="H111" s="60" t="str">
        <f>IF(G111&gt;=91,"A1",IF(G111&gt;=81,"A2",IF(G111&gt;=71,"B1",IF(G111&gt;=61,"B2",IF(G111&gt;=51,"C1",IF(G111&gt;=41,"C2",IF(G111&gt;=33,"D","E")))))))</f>
        <v>C1</v>
      </c>
    </row>
    <row r="112" spans="1:8" ht="25.35" customHeight="1">
      <c r="A112" s="54">
        <v>2</v>
      </c>
      <c r="B112" s="57" t="s">
        <v>258</v>
      </c>
      <c r="C112" s="61" t="s">
        <v>272</v>
      </c>
      <c r="D112" s="55">
        <v>4</v>
      </c>
      <c r="E112" s="55">
        <v>4</v>
      </c>
      <c r="F112" s="55">
        <v>61.5</v>
      </c>
      <c r="G112" s="59">
        <f t="shared" ref="G112:G115" si="6">SUM(C112:F112)</f>
        <v>69.5</v>
      </c>
      <c r="H112" s="60" t="str">
        <f t="shared" ref="H112:H115" si="7">IF(G112&gt;=91,"A1",IF(G112&gt;=81,"A2",IF(G112&gt;=71,"B1",IF(G112&gt;=61,"B2",IF(G112&gt;=51,"C1",IF(G112&gt;=41,"C2",IF(G112&gt;=33,"D","E")))))))</f>
        <v>B2</v>
      </c>
    </row>
    <row r="113" spans="1:8" ht="25.35" customHeight="1">
      <c r="A113" s="54">
        <v>3</v>
      </c>
      <c r="B113" s="57" t="s">
        <v>259</v>
      </c>
      <c r="C113" s="55">
        <v>7.5</v>
      </c>
      <c r="D113" s="55">
        <v>4</v>
      </c>
      <c r="E113" s="55">
        <v>4</v>
      </c>
      <c r="F113" s="55">
        <v>48.5</v>
      </c>
      <c r="G113" s="59">
        <f t="shared" si="6"/>
        <v>64</v>
      </c>
      <c r="H113" s="60" t="str">
        <f t="shared" si="7"/>
        <v>B2</v>
      </c>
    </row>
    <row r="114" spans="1:8" ht="25.35" customHeight="1">
      <c r="A114" s="54">
        <v>4</v>
      </c>
      <c r="B114" s="57" t="s">
        <v>260</v>
      </c>
      <c r="C114" s="55" t="s">
        <v>272</v>
      </c>
      <c r="D114" s="55">
        <v>3.5</v>
      </c>
      <c r="E114" s="55">
        <v>3</v>
      </c>
      <c r="F114" s="55">
        <v>63.5</v>
      </c>
      <c r="G114" s="59">
        <f t="shared" si="6"/>
        <v>70</v>
      </c>
      <c r="H114" s="60" t="str">
        <f t="shared" si="7"/>
        <v>B2</v>
      </c>
    </row>
    <row r="115" spans="1:8" ht="25.35" customHeight="1">
      <c r="A115" s="54">
        <v>5</v>
      </c>
      <c r="B115" s="57" t="s">
        <v>416</v>
      </c>
      <c r="C115" s="55" t="s">
        <v>272</v>
      </c>
      <c r="D115" s="55">
        <v>4.5</v>
      </c>
      <c r="E115" s="55">
        <v>5</v>
      </c>
      <c r="F115" s="55">
        <v>53.5</v>
      </c>
      <c r="G115" s="59">
        <f t="shared" si="6"/>
        <v>63</v>
      </c>
      <c r="H115" s="60" t="str">
        <f t="shared" si="7"/>
        <v>B2</v>
      </c>
    </row>
    <row r="116" spans="1:8" ht="25.35" customHeight="1">
      <c r="A116" s="54">
        <v>6</v>
      </c>
      <c r="B116" s="62" t="s">
        <v>417</v>
      </c>
      <c r="C116" s="55"/>
      <c r="D116" s="55"/>
      <c r="E116" s="55"/>
      <c r="F116" s="55"/>
      <c r="G116" s="59">
        <v>47.5</v>
      </c>
      <c r="H116" s="60"/>
    </row>
    <row r="117" spans="1:8" ht="25.35" customHeight="1">
      <c r="A117" s="54">
        <v>7</v>
      </c>
      <c r="B117" s="57" t="s">
        <v>468</v>
      </c>
      <c r="C117" s="55"/>
      <c r="D117" s="55"/>
      <c r="E117" s="55"/>
      <c r="F117" s="63">
        <v>42.5</v>
      </c>
      <c r="G117" s="59"/>
      <c r="H117" s="60"/>
    </row>
    <row r="118" spans="1:8" ht="25.35" customHeight="1">
      <c r="A118" s="54">
        <v>8</v>
      </c>
      <c r="B118" s="57" t="s">
        <v>469</v>
      </c>
      <c r="C118" s="64"/>
      <c r="D118" s="64"/>
      <c r="E118" s="64"/>
      <c r="F118" s="65">
        <v>40.5</v>
      </c>
      <c r="G118" s="59"/>
      <c r="H118" s="60"/>
    </row>
    <row r="119" spans="1:8" ht="25.35" customHeight="1">
      <c r="A119" s="54">
        <v>9</v>
      </c>
      <c r="B119" s="57" t="s">
        <v>420</v>
      </c>
      <c r="C119" s="64"/>
      <c r="D119" s="64"/>
      <c r="E119" s="64"/>
      <c r="F119" s="65"/>
      <c r="G119" s="59"/>
      <c r="H119" s="60"/>
    </row>
    <row r="120" spans="1:8" ht="25.35" customHeight="1">
      <c r="A120" s="66" t="s">
        <v>230</v>
      </c>
      <c r="B120" s="67"/>
      <c r="C120" s="67"/>
      <c r="D120" s="67"/>
      <c r="E120" s="67"/>
      <c r="F120" s="55"/>
      <c r="G120" s="59">
        <f>SUM(G111:G116)</f>
        <v>371.5</v>
      </c>
      <c r="H120" s="60"/>
    </row>
    <row r="121" spans="1:8" ht="25.35" customHeight="1">
      <c r="A121" s="66" t="s">
        <v>421</v>
      </c>
      <c r="B121" s="67"/>
      <c r="C121" s="67"/>
      <c r="D121" s="67"/>
      <c r="E121" s="67"/>
      <c r="F121" s="55"/>
      <c r="G121" s="55">
        <f>G120*100/550</f>
        <v>67.545454545454547</v>
      </c>
      <c r="H121" s="60" t="str">
        <f t="shared" ref="H121" si="8">IF(G121&gt;=91,"A1",IF(G121&gt;=81,"A2",IF(G121&gt;=71,"B1",IF(G121&gt;=61,"B2",IF(G121&gt;=51,"C1",IF(G121&gt;=41,"C2",IF(G121&gt;=33,"D","E")))))))</f>
        <v>B2</v>
      </c>
    </row>
    <row r="122" spans="1:8" ht="25.35" customHeight="1">
      <c r="A122" s="523" t="s">
        <v>470</v>
      </c>
      <c r="B122" s="524"/>
      <c r="C122" s="524"/>
      <c r="D122" s="524"/>
      <c r="E122" s="524"/>
      <c r="F122" s="524"/>
      <c r="G122" s="524"/>
      <c r="H122" s="525"/>
    </row>
    <row r="123" spans="1:8" ht="25.35" customHeight="1">
      <c r="A123" s="565" t="s">
        <v>423</v>
      </c>
      <c r="B123" s="566"/>
      <c r="C123" s="566"/>
      <c r="D123" s="566"/>
      <c r="E123" s="566"/>
      <c r="F123" s="566"/>
      <c r="G123" s="566"/>
      <c r="H123" s="567"/>
    </row>
    <row r="124" spans="1:8" ht="25.35" customHeight="1">
      <c r="A124" s="520" t="s">
        <v>424</v>
      </c>
      <c r="B124" s="521"/>
      <c r="C124" s="521"/>
      <c r="D124" s="521"/>
      <c r="E124" s="521"/>
      <c r="F124" s="521"/>
      <c r="G124" s="521"/>
      <c r="H124" s="522"/>
    </row>
    <row r="125" spans="1:8" ht="25.35" customHeight="1">
      <c r="A125" s="520" t="s">
        <v>425</v>
      </c>
      <c r="B125" s="521"/>
      <c r="C125" s="521"/>
      <c r="D125" s="521"/>
      <c r="E125" s="521"/>
      <c r="F125" s="529"/>
      <c r="G125" s="530" t="s">
        <v>426</v>
      </c>
      <c r="H125" s="522"/>
    </row>
    <row r="126" spans="1:8" ht="25.35" customHeight="1">
      <c r="A126" s="68" t="s">
        <v>427</v>
      </c>
      <c r="B126" s="57"/>
      <c r="C126" s="57"/>
      <c r="D126" s="57"/>
      <c r="E126" s="57"/>
      <c r="F126" s="59"/>
      <c r="G126" s="59"/>
      <c r="H126" s="60" t="s">
        <v>453</v>
      </c>
    </row>
    <row r="127" spans="1:8" ht="25.35" customHeight="1">
      <c r="A127" s="520" t="s">
        <v>429</v>
      </c>
      <c r="B127" s="521"/>
      <c r="C127" s="521"/>
      <c r="D127" s="521"/>
      <c r="E127" s="521"/>
      <c r="F127" s="529"/>
      <c r="G127" s="55"/>
      <c r="H127" s="56"/>
    </row>
    <row r="128" spans="1:8" ht="25.35" customHeight="1">
      <c r="A128" s="520" t="s">
        <v>425</v>
      </c>
      <c r="B128" s="521"/>
      <c r="C128" s="521"/>
      <c r="D128" s="521"/>
      <c r="E128" s="521"/>
      <c r="F128" s="529"/>
      <c r="G128" s="530" t="s">
        <v>426</v>
      </c>
      <c r="H128" s="522"/>
    </row>
    <row r="129" spans="1:8" ht="25.35" customHeight="1">
      <c r="A129" s="551" t="s">
        <v>430</v>
      </c>
      <c r="B129" s="552"/>
      <c r="C129" s="552"/>
      <c r="D129" s="552"/>
      <c r="E129" s="552"/>
      <c r="F129" s="553"/>
      <c r="G129" s="55"/>
      <c r="H129" s="56" t="s">
        <v>433</v>
      </c>
    </row>
    <row r="130" spans="1:8" ht="25.35" customHeight="1">
      <c r="A130" s="551" t="s">
        <v>431</v>
      </c>
      <c r="B130" s="552"/>
      <c r="C130" s="552"/>
      <c r="D130" s="552"/>
      <c r="E130" s="552"/>
      <c r="F130" s="553"/>
      <c r="G130" s="59"/>
      <c r="H130" s="60" t="s">
        <v>433</v>
      </c>
    </row>
    <row r="131" spans="1:8" ht="25.35" customHeight="1">
      <c r="A131" s="551" t="s">
        <v>432</v>
      </c>
      <c r="B131" s="552"/>
      <c r="C131" s="552"/>
      <c r="D131" s="552"/>
      <c r="E131" s="552"/>
      <c r="F131" s="552"/>
      <c r="G131" s="69"/>
      <c r="H131" s="70" t="s">
        <v>433</v>
      </c>
    </row>
    <row r="132" spans="1:8" ht="25.35" customHeight="1">
      <c r="A132" s="551" t="s">
        <v>434</v>
      </c>
      <c r="B132" s="552"/>
      <c r="C132" s="552"/>
      <c r="D132" s="552"/>
      <c r="E132" s="552"/>
      <c r="F132" s="552"/>
      <c r="G132" s="69"/>
      <c r="H132" s="70" t="s">
        <v>433</v>
      </c>
    </row>
    <row r="133" spans="1:8" ht="25.35" customHeight="1">
      <c r="A133" s="520" t="s">
        <v>435</v>
      </c>
      <c r="B133" s="521"/>
      <c r="C133" s="521"/>
      <c r="D133" s="521"/>
      <c r="E133" s="521"/>
      <c r="F133" s="521"/>
      <c r="G133" s="521"/>
      <c r="H133" s="522"/>
    </row>
    <row r="134" spans="1:8" ht="25.35" customHeight="1">
      <c r="A134" s="520" t="s">
        <v>425</v>
      </c>
      <c r="B134" s="521"/>
      <c r="C134" s="521"/>
      <c r="D134" s="521"/>
      <c r="E134" s="521"/>
      <c r="F134" s="521"/>
      <c r="G134" s="521"/>
      <c r="H134" s="522"/>
    </row>
    <row r="135" spans="1:8" ht="25.35" customHeight="1">
      <c r="A135" s="68" t="s">
        <v>401</v>
      </c>
      <c r="B135" s="530">
        <v>65</v>
      </c>
      <c r="C135" s="521"/>
      <c r="D135" s="521"/>
      <c r="E135" s="521"/>
      <c r="F135" s="521"/>
      <c r="G135" s="521"/>
      <c r="H135" s="522"/>
    </row>
    <row r="136" spans="1:8" ht="25.35" customHeight="1">
      <c r="A136" s="66" t="s">
        <v>436</v>
      </c>
      <c r="B136" s="534"/>
      <c r="C136" s="535"/>
      <c r="D136" s="535"/>
      <c r="E136" s="535"/>
      <c r="F136" s="535"/>
      <c r="G136" s="535"/>
      <c r="H136" s="536"/>
    </row>
    <row r="137" spans="1:8" ht="25.35" customHeight="1">
      <c r="A137" s="558" t="s">
        <v>437</v>
      </c>
      <c r="B137" s="559"/>
      <c r="C137" s="559"/>
      <c r="D137" s="559"/>
      <c r="E137" s="71"/>
      <c r="F137" s="72"/>
      <c r="G137" s="55" t="s">
        <v>438</v>
      </c>
      <c r="H137" s="73"/>
    </row>
    <row r="138" spans="1:8" ht="25.35" customHeight="1">
      <c r="A138" s="54" t="s">
        <v>439</v>
      </c>
      <c r="B138" s="55" t="s">
        <v>254</v>
      </c>
      <c r="C138" s="55" t="s">
        <v>439</v>
      </c>
      <c r="D138" s="55" t="s">
        <v>254</v>
      </c>
      <c r="E138" s="74"/>
      <c r="F138" s="559" t="s">
        <v>440</v>
      </c>
      <c r="G138" s="559"/>
      <c r="H138" s="75" t="s">
        <v>254</v>
      </c>
    </row>
    <row r="139" spans="1:8" ht="25.35" customHeight="1">
      <c r="A139" s="54" t="s">
        <v>441</v>
      </c>
      <c r="B139" s="55" t="s">
        <v>442</v>
      </c>
      <c r="C139" s="55" t="s">
        <v>443</v>
      </c>
      <c r="D139" s="55" t="s">
        <v>444</v>
      </c>
      <c r="E139" s="74"/>
      <c r="F139" s="559">
        <v>3</v>
      </c>
      <c r="G139" s="559"/>
      <c r="H139" s="56" t="s">
        <v>433</v>
      </c>
    </row>
    <row r="140" spans="1:8" ht="25.35" customHeight="1">
      <c r="A140" s="54" t="s">
        <v>445</v>
      </c>
      <c r="B140" s="55" t="s">
        <v>446</v>
      </c>
      <c r="C140" s="55" t="s">
        <v>447</v>
      </c>
      <c r="D140" s="55" t="s">
        <v>448</v>
      </c>
      <c r="E140" s="74"/>
      <c r="F140" s="559">
        <v>2</v>
      </c>
      <c r="G140" s="559"/>
      <c r="H140" s="56" t="s">
        <v>428</v>
      </c>
    </row>
    <row r="141" spans="1:8" ht="25.35" customHeight="1">
      <c r="A141" s="54" t="s">
        <v>449</v>
      </c>
      <c r="B141" s="55" t="s">
        <v>450</v>
      </c>
      <c r="C141" s="55" t="s">
        <v>451</v>
      </c>
      <c r="D141" s="55" t="s">
        <v>452</v>
      </c>
      <c r="E141" s="74"/>
      <c r="F141" s="559">
        <v>1</v>
      </c>
      <c r="G141" s="559"/>
      <c r="H141" s="56" t="s">
        <v>453</v>
      </c>
    </row>
    <row r="142" spans="1:8" ht="25.35" customHeight="1">
      <c r="A142" s="54" t="s">
        <v>454</v>
      </c>
      <c r="B142" s="55" t="s">
        <v>455</v>
      </c>
      <c r="C142" s="55" t="s">
        <v>456</v>
      </c>
      <c r="D142" s="55" t="s">
        <v>457</v>
      </c>
      <c r="E142" s="71"/>
      <c r="F142" s="530"/>
      <c r="G142" s="529"/>
      <c r="H142" s="75"/>
    </row>
    <row r="143" spans="1:8" ht="75" customHeight="1">
      <c r="A143" s="537" t="s">
        <v>458</v>
      </c>
      <c r="B143" s="538"/>
      <c r="C143" s="539" t="s">
        <v>459</v>
      </c>
      <c r="D143" s="540"/>
      <c r="E143" s="540"/>
      <c r="F143" s="540"/>
      <c r="G143" s="539" t="s">
        <v>460</v>
      </c>
      <c r="H143" s="542"/>
    </row>
    <row r="145" spans="1:8" ht="25.35" customHeight="1">
      <c r="A145" s="545" t="s">
        <v>235</v>
      </c>
      <c r="B145" s="546"/>
      <c r="C145" s="546"/>
      <c r="D145" s="546"/>
      <c r="E145" s="546"/>
      <c r="F145" s="546"/>
      <c r="G145" s="546"/>
      <c r="H145" s="547"/>
    </row>
    <row r="146" spans="1:8" ht="25.35" customHeight="1">
      <c r="A146" s="513" t="s">
        <v>236</v>
      </c>
      <c r="B146" s="514"/>
      <c r="C146" s="514"/>
      <c r="D146" s="514"/>
      <c r="E146" s="514"/>
      <c r="F146" s="514"/>
      <c r="G146" s="514"/>
      <c r="H146" s="515"/>
    </row>
    <row r="147" spans="1:8" ht="25.35" customHeight="1">
      <c r="A147" s="513" t="s">
        <v>237</v>
      </c>
      <c r="B147" s="514"/>
      <c r="C147" s="514"/>
      <c r="D147" s="514"/>
      <c r="E147" s="514"/>
      <c r="F147" s="514"/>
      <c r="G147" s="514"/>
      <c r="H147" s="515"/>
    </row>
    <row r="148" spans="1:8" ht="25.35" customHeight="1">
      <c r="A148" s="513" t="s">
        <v>405</v>
      </c>
      <c r="B148" s="514"/>
      <c r="C148" s="514"/>
      <c r="D148" s="514"/>
      <c r="E148" s="514"/>
      <c r="F148" s="514"/>
      <c r="G148" s="514"/>
      <c r="H148" s="515"/>
    </row>
    <row r="149" spans="1:8" ht="25.35" customHeight="1">
      <c r="A149" s="513" t="s">
        <v>406</v>
      </c>
      <c r="B149" s="514"/>
      <c r="C149" s="514"/>
      <c r="D149" s="514"/>
      <c r="E149" s="514"/>
      <c r="F149" s="514"/>
      <c r="G149" s="514"/>
      <c r="H149" s="515"/>
    </row>
    <row r="150" spans="1:8" ht="25.35" customHeight="1">
      <c r="A150" s="51" t="s">
        <v>241</v>
      </c>
      <c r="C150" s="52" t="s">
        <v>407</v>
      </c>
      <c r="F150" s="49"/>
      <c r="G150" s="49"/>
      <c r="H150" s="50"/>
    </row>
    <row r="151" spans="1:8" ht="25.35" customHeight="1">
      <c r="A151" s="51" t="s">
        <v>244</v>
      </c>
      <c r="C151" s="52" t="s">
        <v>273</v>
      </c>
      <c r="E151" s="52" t="s">
        <v>410</v>
      </c>
      <c r="F151" s="52"/>
      <c r="G151" s="516">
        <v>4</v>
      </c>
      <c r="H151" s="517"/>
    </row>
    <row r="152" spans="1:8" ht="25.35" customHeight="1">
      <c r="A152" s="51" t="s">
        <v>411</v>
      </c>
      <c r="C152" s="52" t="s">
        <v>471</v>
      </c>
      <c r="D152" s="49"/>
      <c r="G152" s="518"/>
      <c r="H152" s="519"/>
    </row>
    <row r="153" spans="1:8" ht="25.35" customHeight="1">
      <c r="A153" s="51" t="s">
        <v>412</v>
      </c>
      <c r="C153" s="52" t="s">
        <v>472</v>
      </c>
      <c r="E153" s="48" t="s">
        <v>413</v>
      </c>
      <c r="G153" s="53" t="s">
        <v>473</v>
      </c>
      <c r="H153" s="53"/>
    </row>
    <row r="154" spans="1:8" ht="25.35" customHeight="1">
      <c r="A154" s="558" t="s">
        <v>414</v>
      </c>
      <c r="B154" s="559"/>
      <c r="C154" s="559"/>
      <c r="D154" s="559"/>
      <c r="E154" s="559"/>
      <c r="F154" s="559"/>
      <c r="G154" s="559"/>
      <c r="H154" s="564"/>
    </row>
    <row r="155" spans="1:8" ht="25.35" customHeight="1">
      <c r="A155" s="520" t="s">
        <v>385</v>
      </c>
      <c r="B155" s="521"/>
      <c r="C155" s="521"/>
      <c r="D155" s="521"/>
      <c r="E155" s="521"/>
      <c r="F155" s="521"/>
      <c r="G155" s="521"/>
      <c r="H155" s="522"/>
    </row>
    <row r="156" spans="1:8" ht="25.35" customHeight="1">
      <c r="A156" s="560" t="s">
        <v>251</v>
      </c>
      <c r="B156" s="554" t="s">
        <v>252</v>
      </c>
      <c r="C156" s="531" t="s">
        <v>390</v>
      </c>
      <c r="D156" s="531" t="s">
        <v>415</v>
      </c>
      <c r="E156" s="531" t="s">
        <v>392</v>
      </c>
      <c r="F156" s="548" t="s">
        <v>393</v>
      </c>
      <c r="G156" s="531" t="s">
        <v>395</v>
      </c>
      <c r="H156" s="510" t="s">
        <v>254</v>
      </c>
    </row>
    <row r="157" spans="1:8" ht="25.35" customHeight="1">
      <c r="A157" s="560"/>
      <c r="B157" s="554"/>
      <c r="C157" s="532"/>
      <c r="D157" s="532"/>
      <c r="E157" s="532"/>
      <c r="F157" s="549"/>
      <c r="G157" s="532"/>
      <c r="H157" s="511"/>
    </row>
    <row r="158" spans="1:8" ht="25.35" customHeight="1">
      <c r="A158" s="560"/>
      <c r="B158" s="554"/>
      <c r="C158" s="533"/>
      <c r="D158" s="533"/>
      <c r="E158" s="533"/>
      <c r="F158" s="550"/>
      <c r="G158" s="533"/>
      <c r="H158" s="512"/>
    </row>
    <row r="159" spans="1:8" ht="25.35" customHeight="1">
      <c r="A159" s="54">
        <v>1</v>
      </c>
      <c r="B159" s="57" t="s">
        <v>256</v>
      </c>
      <c r="C159" s="58">
        <v>8.25</v>
      </c>
      <c r="D159" s="55">
        <v>5</v>
      </c>
      <c r="E159" s="55">
        <v>5</v>
      </c>
      <c r="F159" s="58">
        <v>66</v>
      </c>
      <c r="G159" s="59">
        <f>SUM(C159:F159)</f>
        <v>84.25</v>
      </c>
      <c r="H159" s="60" t="str">
        <f>IF(G159&gt;=91,"A1",IF(G159&gt;=81,"A2",IF(G159&gt;=71,"B1",IF(G159&gt;=61,"B2",IF(G159&gt;=51,"C1",IF(G159&gt;=41,"C2",IF(G159&gt;=33,"D","E")))))))</f>
        <v>A2</v>
      </c>
    </row>
    <row r="160" spans="1:8" ht="25.35" customHeight="1">
      <c r="A160" s="54">
        <v>2</v>
      </c>
      <c r="B160" s="57" t="s">
        <v>258</v>
      </c>
      <c r="C160" s="61">
        <v>7.25</v>
      </c>
      <c r="D160" s="55">
        <v>4</v>
      </c>
      <c r="E160" s="55">
        <v>4</v>
      </c>
      <c r="F160" s="55">
        <v>64</v>
      </c>
      <c r="G160" s="59">
        <f t="shared" ref="G160:G163" si="9">SUM(C160:F160)</f>
        <v>79.25</v>
      </c>
      <c r="H160" s="60" t="str">
        <f t="shared" ref="H160:H163" si="10">IF(G160&gt;=91,"A1",IF(G160&gt;=81,"A2",IF(G160&gt;=71,"B1",IF(G160&gt;=61,"B2",IF(G160&gt;=51,"C1",IF(G160&gt;=41,"C2",IF(G160&gt;=33,"D","E")))))))</f>
        <v>B1</v>
      </c>
    </row>
    <row r="161" spans="1:8" ht="25.35" customHeight="1">
      <c r="A161" s="54">
        <v>3</v>
      </c>
      <c r="B161" s="57" t="s">
        <v>259</v>
      </c>
      <c r="C161" s="55">
        <v>8.5</v>
      </c>
      <c r="D161" s="55">
        <v>5</v>
      </c>
      <c r="E161" s="55">
        <v>5</v>
      </c>
      <c r="F161" s="55">
        <v>73.5</v>
      </c>
      <c r="G161" s="59">
        <f t="shared" si="9"/>
        <v>92</v>
      </c>
      <c r="H161" s="60" t="str">
        <f t="shared" si="10"/>
        <v>A1</v>
      </c>
    </row>
    <row r="162" spans="1:8" ht="25.35" customHeight="1">
      <c r="A162" s="54">
        <v>4</v>
      </c>
      <c r="B162" s="57" t="s">
        <v>260</v>
      </c>
      <c r="C162" s="55">
        <v>9.25</v>
      </c>
      <c r="D162" s="55">
        <v>5</v>
      </c>
      <c r="E162" s="55">
        <v>5</v>
      </c>
      <c r="F162" s="55">
        <v>75.5</v>
      </c>
      <c r="G162" s="59">
        <f t="shared" si="9"/>
        <v>94.75</v>
      </c>
      <c r="H162" s="60" t="str">
        <f t="shared" si="10"/>
        <v>A1</v>
      </c>
    </row>
    <row r="163" spans="1:8" ht="25.35" customHeight="1">
      <c r="A163" s="54">
        <v>5</v>
      </c>
      <c r="B163" s="57" t="s">
        <v>416</v>
      </c>
      <c r="C163" s="55">
        <v>9</v>
      </c>
      <c r="D163" s="55">
        <v>5</v>
      </c>
      <c r="E163" s="55">
        <v>5</v>
      </c>
      <c r="F163" s="55">
        <v>68.5</v>
      </c>
      <c r="G163" s="59">
        <f t="shared" si="9"/>
        <v>87.5</v>
      </c>
      <c r="H163" s="60" t="str">
        <f t="shared" si="10"/>
        <v>A2</v>
      </c>
    </row>
    <row r="164" spans="1:8" ht="25.35" customHeight="1">
      <c r="A164" s="54">
        <v>6</v>
      </c>
      <c r="B164" s="62" t="s">
        <v>417</v>
      </c>
      <c r="C164" s="55"/>
      <c r="D164" s="55"/>
      <c r="E164" s="55"/>
      <c r="F164" s="55"/>
      <c r="G164" s="59">
        <v>48</v>
      </c>
      <c r="H164" s="60"/>
    </row>
    <row r="165" spans="1:8" ht="25.35" customHeight="1">
      <c r="A165" s="54">
        <v>7</v>
      </c>
      <c r="B165" s="57" t="s">
        <v>462</v>
      </c>
      <c r="C165" s="55"/>
      <c r="D165" s="55"/>
      <c r="E165" s="55"/>
      <c r="F165" s="63">
        <v>39</v>
      </c>
      <c r="G165" s="59"/>
      <c r="H165" s="60"/>
    </row>
    <row r="166" spans="1:8" ht="25.35" customHeight="1">
      <c r="A166" s="54">
        <v>8</v>
      </c>
      <c r="B166" s="57" t="s">
        <v>474</v>
      </c>
      <c r="C166" s="64"/>
      <c r="D166" s="64"/>
      <c r="E166" s="64"/>
      <c r="F166" s="65">
        <v>42.5</v>
      </c>
      <c r="G166" s="59"/>
      <c r="H166" s="60"/>
    </row>
    <row r="167" spans="1:8" ht="25.35" customHeight="1">
      <c r="A167" s="54">
        <v>9</v>
      </c>
      <c r="B167" s="57" t="s">
        <v>420</v>
      </c>
      <c r="C167" s="64"/>
      <c r="D167" s="64"/>
      <c r="E167" s="64"/>
      <c r="F167" s="65"/>
      <c r="G167" s="59"/>
      <c r="H167" s="60"/>
    </row>
    <row r="168" spans="1:8" ht="25.35" customHeight="1">
      <c r="A168" s="66" t="s">
        <v>230</v>
      </c>
      <c r="B168" s="67"/>
      <c r="C168" s="67"/>
      <c r="D168" s="67"/>
      <c r="E168" s="67"/>
      <c r="F168" s="55"/>
      <c r="G168" s="59">
        <f>SUM(G159:G164)</f>
        <v>485.75</v>
      </c>
      <c r="H168" s="60"/>
    </row>
    <row r="169" spans="1:8" ht="25.35" customHeight="1">
      <c r="A169" s="66" t="s">
        <v>421</v>
      </c>
      <c r="B169" s="67"/>
      <c r="C169" s="67"/>
      <c r="D169" s="67"/>
      <c r="E169" s="67"/>
      <c r="F169" s="55"/>
      <c r="G169" s="55">
        <f>G168*100/550</f>
        <v>88.318181818181813</v>
      </c>
      <c r="H169" s="60" t="str">
        <f t="shared" ref="H169" si="11">IF(G169&gt;=91,"A1",IF(G169&gt;=81,"A2",IF(G169&gt;=71,"B1",IF(G169&gt;=61,"B2",IF(G169&gt;=51,"C1",IF(G169&gt;=41,"C2",IF(G169&gt;=33,"D","E")))))))</f>
        <v>A2</v>
      </c>
    </row>
    <row r="170" spans="1:8" ht="25.35" customHeight="1">
      <c r="A170" s="523" t="s">
        <v>475</v>
      </c>
      <c r="B170" s="524"/>
      <c r="C170" s="524"/>
      <c r="D170" s="524"/>
      <c r="E170" s="524"/>
      <c r="F170" s="524"/>
      <c r="G170" s="524"/>
      <c r="H170" s="525"/>
    </row>
    <row r="171" spans="1:8" ht="25.35" customHeight="1">
      <c r="A171" s="565" t="s">
        <v>423</v>
      </c>
      <c r="B171" s="566"/>
      <c r="C171" s="566"/>
      <c r="D171" s="566"/>
      <c r="E171" s="566"/>
      <c r="F171" s="566"/>
      <c r="G171" s="566"/>
      <c r="H171" s="567"/>
    </row>
    <row r="172" spans="1:8" ht="25.35" customHeight="1">
      <c r="A172" s="520" t="s">
        <v>424</v>
      </c>
      <c r="B172" s="521"/>
      <c r="C172" s="521"/>
      <c r="D172" s="521"/>
      <c r="E172" s="521"/>
      <c r="F172" s="521"/>
      <c r="G172" s="521"/>
      <c r="H172" s="522"/>
    </row>
    <row r="173" spans="1:8" ht="25.35" customHeight="1">
      <c r="A173" s="520" t="s">
        <v>425</v>
      </c>
      <c r="B173" s="521"/>
      <c r="C173" s="521"/>
      <c r="D173" s="521"/>
      <c r="E173" s="521"/>
      <c r="F173" s="529"/>
      <c r="G173" s="530" t="s">
        <v>426</v>
      </c>
      <c r="H173" s="522"/>
    </row>
    <row r="174" spans="1:8" ht="25.35" customHeight="1">
      <c r="A174" s="68" t="s">
        <v>427</v>
      </c>
      <c r="B174" s="57"/>
      <c r="C174" s="57"/>
      <c r="D174" s="57"/>
      <c r="E174" s="57"/>
      <c r="F174" s="59"/>
      <c r="G174" s="59"/>
      <c r="H174" s="60" t="s">
        <v>428</v>
      </c>
    </row>
    <row r="175" spans="1:8" ht="25.35" customHeight="1">
      <c r="A175" s="520" t="s">
        <v>429</v>
      </c>
      <c r="B175" s="521"/>
      <c r="C175" s="521"/>
      <c r="D175" s="521"/>
      <c r="E175" s="521"/>
      <c r="F175" s="529"/>
      <c r="G175" s="55"/>
      <c r="H175" s="56"/>
    </row>
    <row r="176" spans="1:8" ht="25.35" customHeight="1">
      <c r="A176" s="520" t="s">
        <v>425</v>
      </c>
      <c r="B176" s="521"/>
      <c r="C176" s="521"/>
      <c r="D176" s="521"/>
      <c r="E176" s="521"/>
      <c r="F176" s="529"/>
      <c r="G176" s="530" t="s">
        <v>426</v>
      </c>
      <c r="H176" s="522"/>
    </row>
    <row r="177" spans="1:8" ht="25.35" customHeight="1">
      <c r="A177" s="551" t="s">
        <v>430</v>
      </c>
      <c r="B177" s="552"/>
      <c r="C177" s="552"/>
      <c r="D177" s="552"/>
      <c r="E177" s="552"/>
      <c r="F177" s="553"/>
      <c r="G177" s="55"/>
      <c r="H177" s="56" t="s">
        <v>428</v>
      </c>
    </row>
    <row r="178" spans="1:8" ht="25.35" customHeight="1">
      <c r="A178" s="551" t="s">
        <v>431</v>
      </c>
      <c r="B178" s="552"/>
      <c r="C178" s="552"/>
      <c r="D178" s="552"/>
      <c r="E178" s="552"/>
      <c r="F178" s="553"/>
      <c r="G178" s="59"/>
      <c r="H178" s="60" t="s">
        <v>428</v>
      </c>
    </row>
    <row r="179" spans="1:8" ht="25.35" customHeight="1">
      <c r="A179" s="551" t="s">
        <v>432</v>
      </c>
      <c r="B179" s="552"/>
      <c r="C179" s="552"/>
      <c r="D179" s="552"/>
      <c r="E179" s="552"/>
      <c r="F179" s="552"/>
      <c r="G179" s="69"/>
      <c r="H179" s="70" t="s">
        <v>433</v>
      </c>
    </row>
    <row r="180" spans="1:8" ht="25.35" customHeight="1">
      <c r="A180" s="551" t="s">
        <v>434</v>
      </c>
      <c r="B180" s="552"/>
      <c r="C180" s="552"/>
      <c r="D180" s="552"/>
      <c r="E180" s="552"/>
      <c r="F180" s="552"/>
      <c r="G180" s="69"/>
      <c r="H180" s="70" t="s">
        <v>433</v>
      </c>
    </row>
    <row r="181" spans="1:8" ht="25.35" customHeight="1">
      <c r="A181" s="520" t="s">
        <v>435</v>
      </c>
      <c r="B181" s="521"/>
      <c r="C181" s="521"/>
      <c r="D181" s="521"/>
      <c r="E181" s="521"/>
      <c r="F181" s="521"/>
      <c r="G181" s="521"/>
      <c r="H181" s="522"/>
    </row>
    <row r="182" spans="1:8" ht="25.35" customHeight="1">
      <c r="A182" s="520" t="s">
        <v>425</v>
      </c>
      <c r="B182" s="521"/>
      <c r="C182" s="521"/>
      <c r="D182" s="521"/>
      <c r="E182" s="521"/>
      <c r="F182" s="521"/>
      <c r="G182" s="521"/>
      <c r="H182" s="522"/>
    </row>
    <row r="183" spans="1:8" ht="25.35" customHeight="1">
      <c r="A183" s="68" t="s">
        <v>401</v>
      </c>
      <c r="B183" s="530">
        <v>82</v>
      </c>
      <c r="C183" s="521"/>
      <c r="D183" s="521"/>
      <c r="E183" s="521"/>
      <c r="F183" s="521"/>
      <c r="G183" s="521"/>
      <c r="H183" s="522"/>
    </row>
    <row r="184" spans="1:8" ht="25.35" customHeight="1">
      <c r="A184" s="66" t="s">
        <v>436</v>
      </c>
      <c r="B184" s="534"/>
      <c r="C184" s="535"/>
      <c r="D184" s="535"/>
      <c r="E184" s="535"/>
      <c r="F184" s="535"/>
      <c r="G184" s="535"/>
      <c r="H184" s="536"/>
    </row>
    <row r="185" spans="1:8" ht="25.35" customHeight="1">
      <c r="A185" s="558" t="s">
        <v>437</v>
      </c>
      <c r="B185" s="559"/>
      <c r="C185" s="559"/>
      <c r="D185" s="559"/>
      <c r="E185" s="71"/>
      <c r="F185" s="72"/>
      <c r="G185" s="55" t="s">
        <v>438</v>
      </c>
      <c r="H185" s="73"/>
    </row>
    <row r="186" spans="1:8" ht="25.35" customHeight="1">
      <c r="A186" s="54" t="s">
        <v>439</v>
      </c>
      <c r="B186" s="55" t="s">
        <v>254</v>
      </c>
      <c r="C186" s="55" t="s">
        <v>439</v>
      </c>
      <c r="D186" s="55" t="s">
        <v>254</v>
      </c>
      <c r="E186" s="74"/>
      <c r="F186" s="559" t="s">
        <v>440</v>
      </c>
      <c r="G186" s="559"/>
      <c r="H186" s="75" t="s">
        <v>254</v>
      </c>
    </row>
    <row r="187" spans="1:8" ht="25.35" customHeight="1">
      <c r="A187" s="54" t="s">
        <v>441</v>
      </c>
      <c r="B187" s="55" t="s">
        <v>442</v>
      </c>
      <c r="C187" s="55" t="s">
        <v>443</v>
      </c>
      <c r="D187" s="55" t="s">
        <v>444</v>
      </c>
      <c r="E187" s="74"/>
      <c r="F187" s="559">
        <v>3</v>
      </c>
      <c r="G187" s="559"/>
      <c r="H187" s="56" t="s">
        <v>433</v>
      </c>
    </row>
    <row r="188" spans="1:8" ht="25.35" customHeight="1">
      <c r="A188" s="54" t="s">
        <v>445</v>
      </c>
      <c r="B188" s="55" t="s">
        <v>446</v>
      </c>
      <c r="C188" s="55" t="s">
        <v>447</v>
      </c>
      <c r="D188" s="55" t="s">
        <v>448</v>
      </c>
      <c r="E188" s="74"/>
      <c r="F188" s="559">
        <v>2</v>
      </c>
      <c r="G188" s="559"/>
      <c r="H188" s="56" t="s">
        <v>428</v>
      </c>
    </row>
    <row r="189" spans="1:8" ht="25.35" customHeight="1">
      <c r="A189" s="54" t="s">
        <v>449</v>
      </c>
      <c r="B189" s="55" t="s">
        <v>450</v>
      </c>
      <c r="C189" s="55" t="s">
        <v>451</v>
      </c>
      <c r="D189" s="55" t="s">
        <v>452</v>
      </c>
      <c r="E189" s="74"/>
      <c r="F189" s="559">
        <v>1</v>
      </c>
      <c r="G189" s="559"/>
      <c r="H189" s="56" t="s">
        <v>453</v>
      </c>
    </row>
    <row r="190" spans="1:8" ht="25.35" customHeight="1">
      <c r="A190" s="54" t="s">
        <v>454</v>
      </c>
      <c r="B190" s="55" t="s">
        <v>455</v>
      </c>
      <c r="C190" s="55" t="s">
        <v>456</v>
      </c>
      <c r="D190" s="55" t="s">
        <v>457</v>
      </c>
      <c r="E190" s="71"/>
      <c r="F190" s="530"/>
      <c r="G190" s="529"/>
      <c r="H190" s="75"/>
    </row>
    <row r="191" spans="1:8" ht="81" customHeight="1">
      <c r="A191" s="537" t="s">
        <v>458</v>
      </c>
      <c r="B191" s="538"/>
      <c r="C191" s="539" t="s">
        <v>459</v>
      </c>
      <c r="D191" s="540"/>
      <c r="E191" s="540"/>
      <c r="F191" s="540"/>
      <c r="G191" s="539" t="s">
        <v>460</v>
      </c>
      <c r="H191" s="542"/>
    </row>
    <row r="193" spans="1:8" ht="25.35" customHeight="1">
      <c r="A193" s="545" t="s">
        <v>235</v>
      </c>
      <c r="B193" s="546"/>
      <c r="C193" s="546"/>
      <c r="D193" s="546"/>
      <c r="E193" s="546"/>
      <c r="F193" s="546"/>
      <c r="G193" s="546"/>
      <c r="H193" s="547"/>
    </row>
    <row r="194" spans="1:8" ht="25.35" customHeight="1">
      <c r="A194" s="513" t="s">
        <v>236</v>
      </c>
      <c r="B194" s="514"/>
      <c r="C194" s="514"/>
      <c r="D194" s="514"/>
      <c r="E194" s="514"/>
      <c r="F194" s="514"/>
      <c r="G194" s="514"/>
      <c r="H194" s="515"/>
    </row>
    <row r="195" spans="1:8" ht="25.35" customHeight="1">
      <c r="A195" s="513" t="s">
        <v>237</v>
      </c>
      <c r="B195" s="514"/>
      <c r="C195" s="514"/>
      <c r="D195" s="514"/>
      <c r="E195" s="514"/>
      <c r="F195" s="514"/>
      <c r="G195" s="514"/>
      <c r="H195" s="515"/>
    </row>
    <row r="196" spans="1:8" ht="25.35" customHeight="1">
      <c r="A196" s="513" t="s">
        <v>405</v>
      </c>
      <c r="B196" s="514"/>
      <c r="C196" s="514"/>
      <c r="D196" s="514"/>
      <c r="E196" s="514"/>
      <c r="F196" s="514"/>
      <c r="G196" s="514"/>
      <c r="H196" s="515"/>
    </row>
    <row r="197" spans="1:8" ht="25.35" customHeight="1">
      <c r="A197" s="513" t="s">
        <v>406</v>
      </c>
      <c r="B197" s="514"/>
      <c r="C197" s="514"/>
      <c r="D197" s="514"/>
      <c r="E197" s="514"/>
      <c r="F197" s="514"/>
      <c r="G197" s="514"/>
      <c r="H197" s="515"/>
    </row>
    <row r="198" spans="1:8" ht="25.35" customHeight="1">
      <c r="A198" s="51" t="s">
        <v>241</v>
      </c>
      <c r="C198" s="52" t="s">
        <v>407</v>
      </c>
      <c r="F198" s="49"/>
      <c r="G198" s="49"/>
      <c r="H198" s="50"/>
    </row>
    <row r="199" spans="1:8" ht="25.35" customHeight="1">
      <c r="A199" s="51" t="s">
        <v>244</v>
      </c>
      <c r="C199" s="52" t="s">
        <v>278</v>
      </c>
      <c r="F199" s="52" t="s">
        <v>410</v>
      </c>
      <c r="G199" s="52"/>
      <c r="H199" s="82">
        <v>5</v>
      </c>
    </row>
    <row r="200" spans="1:8" ht="25.35" customHeight="1">
      <c r="A200" s="51" t="s">
        <v>411</v>
      </c>
      <c r="C200" s="52" t="s">
        <v>476</v>
      </c>
      <c r="D200" s="49"/>
      <c r="E200" s="49"/>
      <c r="H200" s="53"/>
    </row>
    <row r="201" spans="1:8" ht="25.35" customHeight="1">
      <c r="A201" s="51" t="s">
        <v>412</v>
      </c>
      <c r="C201" s="48" t="s">
        <v>477</v>
      </c>
      <c r="F201" s="48" t="s">
        <v>413</v>
      </c>
      <c r="H201" s="53" t="s">
        <v>478</v>
      </c>
    </row>
    <row r="202" spans="1:8" ht="25.35" customHeight="1">
      <c r="A202" s="558" t="s">
        <v>414</v>
      </c>
      <c r="B202" s="559"/>
      <c r="C202" s="559"/>
      <c r="D202" s="559"/>
      <c r="E202" s="559"/>
      <c r="F202" s="559"/>
      <c r="G202" s="559"/>
      <c r="H202" s="564"/>
    </row>
    <row r="203" spans="1:8" ht="25.35" customHeight="1">
      <c r="A203" s="520" t="s">
        <v>385</v>
      </c>
      <c r="B203" s="521"/>
      <c r="C203" s="521"/>
      <c r="D203" s="521"/>
      <c r="E203" s="521"/>
      <c r="F203" s="521"/>
      <c r="G203" s="521"/>
      <c r="H203" s="522"/>
    </row>
    <row r="204" spans="1:8" ht="25.35" customHeight="1">
      <c r="A204" s="560" t="s">
        <v>251</v>
      </c>
      <c r="B204" s="554" t="s">
        <v>252</v>
      </c>
      <c r="C204" s="531" t="s">
        <v>390</v>
      </c>
      <c r="D204" s="531" t="s">
        <v>415</v>
      </c>
      <c r="E204" s="531" t="s">
        <v>392</v>
      </c>
      <c r="F204" s="548" t="s">
        <v>393</v>
      </c>
      <c r="G204" s="531" t="s">
        <v>395</v>
      </c>
      <c r="H204" s="510" t="s">
        <v>254</v>
      </c>
    </row>
    <row r="205" spans="1:8" ht="25.35" customHeight="1">
      <c r="A205" s="560"/>
      <c r="B205" s="554"/>
      <c r="C205" s="532"/>
      <c r="D205" s="532"/>
      <c r="E205" s="532"/>
      <c r="F205" s="549"/>
      <c r="G205" s="532"/>
      <c r="H205" s="511"/>
    </row>
    <row r="206" spans="1:8" ht="25.35" customHeight="1">
      <c r="A206" s="560"/>
      <c r="B206" s="554"/>
      <c r="C206" s="533"/>
      <c r="D206" s="533"/>
      <c r="E206" s="533"/>
      <c r="F206" s="550"/>
      <c r="G206" s="533"/>
      <c r="H206" s="512"/>
    </row>
    <row r="207" spans="1:8" ht="25.35" customHeight="1">
      <c r="A207" s="54">
        <v>1</v>
      </c>
      <c r="B207" s="57" t="s">
        <v>256</v>
      </c>
      <c r="C207" s="58">
        <v>9.5</v>
      </c>
      <c r="D207" s="55">
        <v>5</v>
      </c>
      <c r="E207" s="55">
        <v>5</v>
      </c>
      <c r="F207" s="58">
        <v>49</v>
      </c>
      <c r="G207" s="59">
        <f>SUM(C207:F207)</f>
        <v>68.5</v>
      </c>
      <c r="H207" s="60" t="str">
        <f>IF(G207&gt;=91,"A1",IF(G207&gt;=81,"A2",IF(G207&gt;=71,"B1",IF(G207&gt;=61,"B2",IF(G207&gt;=51,"C1",IF(G207&gt;=41,"C2",IF(G207&gt;=33,"D","E")))))))</f>
        <v>B2</v>
      </c>
    </row>
    <row r="208" spans="1:8" ht="25.35" customHeight="1">
      <c r="A208" s="54">
        <v>2</v>
      </c>
      <c r="B208" s="57" t="s">
        <v>258</v>
      </c>
      <c r="C208" s="61">
        <v>9</v>
      </c>
      <c r="D208" s="55">
        <v>5</v>
      </c>
      <c r="E208" s="55">
        <v>5</v>
      </c>
      <c r="F208" s="55">
        <v>72.5</v>
      </c>
      <c r="G208" s="59">
        <f t="shared" ref="G208:G211" si="12">SUM(C208:F208)</f>
        <v>91.5</v>
      </c>
      <c r="H208" s="60" t="str">
        <f t="shared" ref="H208:H212" si="13">IF(G208&gt;=91,"A1",IF(G208&gt;=81,"A2",IF(G208&gt;=71,"B1",IF(G208&gt;=61,"B2",IF(G208&gt;=51,"C1",IF(G208&gt;=41,"C2",IF(G208&gt;=33,"D","E")))))))</f>
        <v>A1</v>
      </c>
    </row>
    <row r="209" spans="1:8" ht="25.35" customHeight="1">
      <c r="A209" s="54">
        <v>3</v>
      </c>
      <c r="B209" s="57" t="s">
        <v>259</v>
      </c>
      <c r="C209" s="55">
        <v>9.75</v>
      </c>
      <c r="D209" s="55">
        <v>5</v>
      </c>
      <c r="E209" s="55">
        <v>5</v>
      </c>
      <c r="F209" s="55">
        <v>70</v>
      </c>
      <c r="G209" s="59">
        <f t="shared" si="12"/>
        <v>89.75</v>
      </c>
      <c r="H209" s="60" t="str">
        <f t="shared" si="13"/>
        <v>A2</v>
      </c>
    </row>
    <row r="210" spans="1:8" ht="25.35" customHeight="1">
      <c r="A210" s="54">
        <v>4</v>
      </c>
      <c r="B210" s="57" t="s">
        <v>260</v>
      </c>
      <c r="C210" s="55">
        <v>8.5</v>
      </c>
      <c r="D210" s="55">
        <v>5</v>
      </c>
      <c r="E210" s="55">
        <v>4.5</v>
      </c>
      <c r="F210" s="55">
        <v>76</v>
      </c>
      <c r="G210" s="59">
        <f t="shared" si="12"/>
        <v>94</v>
      </c>
      <c r="H210" s="60" t="str">
        <f t="shared" si="13"/>
        <v>A1</v>
      </c>
    </row>
    <row r="211" spans="1:8" ht="25.35" customHeight="1">
      <c r="A211" s="54">
        <v>5</v>
      </c>
      <c r="B211" s="57" t="s">
        <v>416</v>
      </c>
      <c r="C211" s="55">
        <v>9</v>
      </c>
      <c r="D211" s="55">
        <v>5</v>
      </c>
      <c r="E211" s="55">
        <v>5</v>
      </c>
      <c r="F211" s="55">
        <v>66.5</v>
      </c>
      <c r="G211" s="59">
        <f t="shared" si="12"/>
        <v>85.5</v>
      </c>
      <c r="H211" s="60" t="str">
        <f t="shared" si="13"/>
        <v>A2</v>
      </c>
    </row>
    <row r="212" spans="1:8" ht="25.35" customHeight="1">
      <c r="A212" s="54">
        <v>6</v>
      </c>
      <c r="B212" s="62" t="s">
        <v>479</v>
      </c>
      <c r="C212" s="55"/>
      <c r="D212" s="55"/>
      <c r="E212" s="55"/>
      <c r="F212" s="55"/>
      <c r="G212" s="59">
        <v>50</v>
      </c>
      <c r="H212" s="60" t="str">
        <f t="shared" si="13"/>
        <v>C2</v>
      </c>
    </row>
    <row r="213" spans="1:8" ht="25.35" customHeight="1">
      <c r="A213" s="54">
        <v>7</v>
      </c>
      <c r="B213" s="57" t="s">
        <v>480</v>
      </c>
      <c r="C213" s="55"/>
      <c r="D213" s="55"/>
      <c r="E213" s="55"/>
      <c r="F213" s="63">
        <v>37</v>
      </c>
      <c r="G213" s="59"/>
      <c r="H213" s="60"/>
    </row>
    <row r="214" spans="1:8" ht="25.35" customHeight="1">
      <c r="A214" s="54">
        <v>8</v>
      </c>
      <c r="B214" s="57" t="s">
        <v>474</v>
      </c>
      <c r="C214" s="64"/>
      <c r="D214" s="64"/>
      <c r="E214" s="64"/>
      <c r="F214" s="65">
        <v>45</v>
      </c>
      <c r="G214" s="59"/>
      <c r="H214" s="60"/>
    </row>
    <row r="215" spans="1:8" ht="25.35" customHeight="1">
      <c r="A215" s="54">
        <v>9</v>
      </c>
      <c r="B215" s="57" t="s">
        <v>420</v>
      </c>
      <c r="C215" s="64"/>
      <c r="D215" s="64"/>
      <c r="E215" s="64"/>
      <c r="F215" s="65"/>
      <c r="G215" s="59"/>
      <c r="H215" s="60"/>
    </row>
    <row r="216" spans="1:8" ht="25.35" customHeight="1">
      <c r="A216" s="66" t="s">
        <v>230</v>
      </c>
      <c r="B216" s="67"/>
      <c r="C216" s="67"/>
      <c r="D216" s="67"/>
      <c r="E216" s="67"/>
      <c r="F216" s="55"/>
      <c r="G216" s="59">
        <f>SUM(G207:G214)</f>
        <v>479.25</v>
      </c>
      <c r="H216" s="60"/>
    </row>
    <row r="217" spans="1:8" ht="25.35" customHeight="1">
      <c r="A217" s="66" t="s">
        <v>421</v>
      </c>
      <c r="B217" s="67"/>
      <c r="C217" s="67"/>
      <c r="D217" s="67"/>
      <c r="E217" s="67"/>
      <c r="F217" s="55"/>
      <c r="G217" s="55">
        <f>G216*100/550</f>
        <v>87.13636363636364</v>
      </c>
      <c r="H217" s="60" t="str">
        <f t="shared" ref="H217" si="14">IF(G217&gt;=91,"A1",IF(G217&gt;=81,"A2",IF(G217&gt;=71,"B1",IF(G217&gt;=61,"B2",IF(G217&gt;=51,"C1",IF(G217&gt;=41,"C2",IF(G217&gt;=33,"D","E")))))))</f>
        <v>A2</v>
      </c>
    </row>
    <row r="218" spans="1:8" ht="25.35" customHeight="1">
      <c r="A218" s="523" t="s">
        <v>475</v>
      </c>
      <c r="B218" s="524"/>
      <c r="C218" s="524"/>
      <c r="D218" s="524"/>
      <c r="E218" s="524"/>
      <c r="F218" s="524"/>
      <c r="G218" s="524"/>
      <c r="H218" s="525"/>
    </row>
    <row r="219" spans="1:8" ht="25.35" customHeight="1">
      <c r="A219" s="565" t="s">
        <v>423</v>
      </c>
      <c r="B219" s="566"/>
      <c r="C219" s="566"/>
      <c r="D219" s="566"/>
      <c r="E219" s="566"/>
      <c r="F219" s="566"/>
      <c r="G219" s="566"/>
      <c r="H219" s="567"/>
    </row>
    <row r="220" spans="1:8" ht="25.35" customHeight="1">
      <c r="A220" s="520" t="s">
        <v>424</v>
      </c>
      <c r="B220" s="521"/>
      <c r="C220" s="521"/>
      <c r="D220" s="521"/>
      <c r="E220" s="521"/>
      <c r="F220" s="521"/>
      <c r="G220" s="521"/>
      <c r="H220" s="522"/>
    </row>
    <row r="221" spans="1:8" ht="25.35" customHeight="1">
      <c r="A221" s="520" t="s">
        <v>425</v>
      </c>
      <c r="B221" s="521"/>
      <c r="C221" s="521"/>
      <c r="D221" s="521"/>
      <c r="E221" s="521"/>
      <c r="F221" s="529"/>
      <c r="G221" s="530" t="s">
        <v>426</v>
      </c>
      <c r="H221" s="522"/>
    </row>
    <row r="222" spans="1:8" ht="25.35" customHeight="1">
      <c r="A222" s="68" t="s">
        <v>427</v>
      </c>
      <c r="B222" s="57"/>
      <c r="C222" s="57"/>
      <c r="D222" s="57"/>
      <c r="E222" s="57"/>
      <c r="F222" s="59"/>
      <c r="G222" s="59"/>
      <c r="H222" s="60" t="s">
        <v>481</v>
      </c>
    </row>
    <row r="223" spans="1:8" ht="25.35" customHeight="1">
      <c r="A223" s="520" t="s">
        <v>429</v>
      </c>
      <c r="B223" s="521"/>
      <c r="C223" s="521"/>
      <c r="D223" s="521"/>
      <c r="E223" s="521"/>
      <c r="F223" s="529"/>
      <c r="G223" s="55"/>
      <c r="H223" s="56"/>
    </row>
    <row r="224" spans="1:8" ht="25.35" customHeight="1">
      <c r="A224" s="520" t="s">
        <v>425</v>
      </c>
      <c r="B224" s="521"/>
      <c r="C224" s="521"/>
      <c r="D224" s="521"/>
      <c r="E224" s="521"/>
      <c r="F224" s="529"/>
      <c r="G224" s="530" t="s">
        <v>426</v>
      </c>
      <c r="H224" s="522"/>
    </row>
    <row r="225" spans="1:8" ht="25.35" customHeight="1">
      <c r="A225" s="551" t="s">
        <v>430</v>
      </c>
      <c r="B225" s="552"/>
      <c r="C225" s="552"/>
      <c r="D225" s="552"/>
      <c r="E225" s="552"/>
      <c r="F225" s="553"/>
      <c r="G225" s="55"/>
      <c r="H225" s="56" t="s">
        <v>433</v>
      </c>
    </row>
    <row r="226" spans="1:8" ht="25.35" customHeight="1">
      <c r="A226" s="551" t="s">
        <v>431</v>
      </c>
      <c r="B226" s="552"/>
      <c r="C226" s="552"/>
      <c r="D226" s="552"/>
      <c r="E226" s="552"/>
      <c r="F226" s="553"/>
      <c r="G226" s="59"/>
      <c r="H226" s="60" t="s">
        <v>433</v>
      </c>
    </row>
    <row r="227" spans="1:8" ht="25.35" customHeight="1">
      <c r="A227" s="551" t="s">
        <v>432</v>
      </c>
      <c r="B227" s="552"/>
      <c r="C227" s="552"/>
      <c r="D227" s="552"/>
      <c r="E227" s="552"/>
      <c r="F227" s="552"/>
      <c r="G227" s="69"/>
      <c r="H227" s="70" t="s">
        <v>433</v>
      </c>
    </row>
    <row r="228" spans="1:8" ht="25.35" customHeight="1">
      <c r="A228" s="551" t="s">
        <v>434</v>
      </c>
      <c r="B228" s="552"/>
      <c r="C228" s="552"/>
      <c r="D228" s="552"/>
      <c r="E228" s="552"/>
      <c r="F228" s="552"/>
      <c r="G228" s="69"/>
      <c r="H228" s="70" t="s">
        <v>433</v>
      </c>
    </row>
    <row r="229" spans="1:8" ht="25.35" customHeight="1">
      <c r="A229" s="520" t="s">
        <v>435</v>
      </c>
      <c r="B229" s="521"/>
      <c r="C229" s="521"/>
      <c r="D229" s="521"/>
      <c r="E229" s="521"/>
      <c r="F229" s="521"/>
      <c r="G229" s="521"/>
      <c r="H229" s="522"/>
    </row>
    <row r="230" spans="1:8" ht="25.35" customHeight="1">
      <c r="A230" s="520" t="s">
        <v>425</v>
      </c>
      <c r="B230" s="521"/>
      <c r="C230" s="521"/>
      <c r="D230" s="521"/>
      <c r="E230" s="521"/>
      <c r="F230" s="521"/>
      <c r="G230" s="521"/>
      <c r="H230" s="522"/>
    </row>
    <row r="231" spans="1:8" ht="25.35" customHeight="1">
      <c r="A231" s="68" t="s">
        <v>401</v>
      </c>
      <c r="B231" s="530">
        <v>75</v>
      </c>
      <c r="C231" s="521"/>
      <c r="D231" s="521"/>
      <c r="E231" s="521"/>
      <c r="F231" s="521"/>
      <c r="G231" s="521"/>
      <c r="H231" s="522"/>
    </row>
    <row r="232" spans="1:8" ht="25.35" customHeight="1">
      <c r="A232" s="66" t="s">
        <v>436</v>
      </c>
      <c r="B232" s="534"/>
      <c r="C232" s="535"/>
      <c r="D232" s="535"/>
      <c r="E232" s="535"/>
      <c r="F232" s="535"/>
      <c r="G232" s="535"/>
      <c r="H232" s="536"/>
    </row>
    <row r="233" spans="1:8" ht="25.35" customHeight="1">
      <c r="A233" s="558" t="s">
        <v>437</v>
      </c>
      <c r="B233" s="559"/>
      <c r="C233" s="559"/>
      <c r="D233" s="559"/>
      <c r="E233" s="71"/>
      <c r="F233" s="72"/>
      <c r="G233" s="55" t="s">
        <v>438</v>
      </c>
      <c r="H233" s="73"/>
    </row>
    <row r="234" spans="1:8" ht="25.35" customHeight="1">
      <c r="A234" s="54" t="s">
        <v>439</v>
      </c>
      <c r="B234" s="55" t="s">
        <v>254</v>
      </c>
      <c r="C234" s="55" t="s">
        <v>439</v>
      </c>
      <c r="D234" s="55" t="s">
        <v>254</v>
      </c>
      <c r="E234" s="74"/>
      <c r="F234" s="559" t="s">
        <v>440</v>
      </c>
      <c r="G234" s="559"/>
      <c r="H234" s="75" t="s">
        <v>254</v>
      </c>
    </row>
    <row r="235" spans="1:8" ht="25.35" customHeight="1">
      <c r="A235" s="54" t="s">
        <v>441</v>
      </c>
      <c r="B235" s="55" t="s">
        <v>442</v>
      </c>
      <c r="C235" s="55" t="s">
        <v>443</v>
      </c>
      <c r="D235" s="55" t="s">
        <v>444</v>
      </c>
      <c r="E235" s="74"/>
      <c r="F235" s="559">
        <v>3</v>
      </c>
      <c r="G235" s="559"/>
      <c r="H235" s="56" t="s">
        <v>433</v>
      </c>
    </row>
    <row r="236" spans="1:8" ht="25.35" customHeight="1">
      <c r="A236" s="54" t="s">
        <v>445</v>
      </c>
      <c r="B236" s="55" t="s">
        <v>446</v>
      </c>
      <c r="C236" s="55" t="s">
        <v>447</v>
      </c>
      <c r="D236" s="55" t="s">
        <v>448</v>
      </c>
      <c r="E236" s="74"/>
      <c r="F236" s="559">
        <v>2</v>
      </c>
      <c r="G236" s="559"/>
      <c r="H236" s="56" t="s">
        <v>428</v>
      </c>
    </row>
    <row r="237" spans="1:8" ht="25.35" customHeight="1">
      <c r="A237" s="54" t="s">
        <v>449</v>
      </c>
      <c r="B237" s="55" t="s">
        <v>450</v>
      </c>
      <c r="C237" s="55" t="s">
        <v>451</v>
      </c>
      <c r="D237" s="55" t="s">
        <v>452</v>
      </c>
      <c r="E237" s="74"/>
      <c r="F237" s="559">
        <v>1</v>
      </c>
      <c r="G237" s="559"/>
      <c r="H237" s="56" t="s">
        <v>453</v>
      </c>
    </row>
    <row r="238" spans="1:8" ht="25.35" customHeight="1">
      <c r="A238" s="54" t="s">
        <v>454</v>
      </c>
      <c r="B238" s="55" t="s">
        <v>455</v>
      </c>
      <c r="C238" s="55" t="s">
        <v>456</v>
      </c>
      <c r="D238" s="55" t="s">
        <v>457</v>
      </c>
      <c r="E238" s="71"/>
      <c r="F238" s="530"/>
      <c r="G238" s="529"/>
      <c r="H238" s="75"/>
    </row>
    <row r="239" spans="1:8" ht="86.1" customHeight="1">
      <c r="A239" s="537" t="s">
        <v>458</v>
      </c>
      <c r="B239" s="538"/>
      <c r="C239" s="539" t="s">
        <v>459</v>
      </c>
      <c r="D239" s="540"/>
      <c r="E239" s="540"/>
      <c r="F239" s="540"/>
      <c r="G239" s="539" t="s">
        <v>460</v>
      </c>
      <c r="H239" s="542"/>
    </row>
    <row r="241" spans="1:8" ht="25.35" customHeight="1">
      <c r="A241" s="545" t="s">
        <v>235</v>
      </c>
      <c r="B241" s="546"/>
      <c r="C241" s="546"/>
      <c r="D241" s="546"/>
      <c r="E241" s="546"/>
      <c r="F241" s="546"/>
      <c r="G241" s="546"/>
      <c r="H241" s="547"/>
    </row>
    <row r="242" spans="1:8" ht="25.35" customHeight="1">
      <c r="A242" s="513" t="s">
        <v>236</v>
      </c>
      <c r="B242" s="514"/>
      <c r="C242" s="514"/>
      <c r="D242" s="514"/>
      <c r="E242" s="514"/>
      <c r="F242" s="514"/>
      <c r="G242" s="514"/>
      <c r="H242" s="515"/>
    </row>
    <row r="243" spans="1:8" ht="25.35" customHeight="1">
      <c r="A243" s="513" t="s">
        <v>237</v>
      </c>
      <c r="B243" s="514"/>
      <c r="C243" s="514"/>
      <c r="D243" s="514"/>
      <c r="E243" s="514"/>
      <c r="F243" s="514"/>
      <c r="G243" s="514"/>
      <c r="H243" s="515"/>
    </row>
    <row r="244" spans="1:8" ht="25.35" customHeight="1">
      <c r="A244" s="513" t="s">
        <v>405</v>
      </c>
      <c r="B244" s="514"/>
      <c r="C244" s="514"/>
      <c r="D244" s="514"/>
      <c r="E244" s="514"/>
      <c r="F244" s="514"/>
      <c r="G244" s="514"/>
      <c r="H244" s="515"/>
    </row>
    <row r="245" spans="1:8" ht="25.35" customHeight="1">
      <c r="A245" s="513" t="s">
        <v>406</v>
      </c>
      <c r="B245" s="514"/>
      <c r="C245" s="514"/>
      <c r="D245" s="514"/>
      <c r="E245" s="514"/>
      <c r="F245" s="514"/>
      <c r="G245" s="514"/>
      <c r="H245" s="515"/>
    </row>
    <row r="246" spans="1:8" ht="25.35" customHeight="1">
      <c r="A246" s="51" t="s">
        <v>241</v>
      </c>
      <c r="C246" s="52" t="s">
        <v>407</v>
      </c>
      <c r="F246" s="49"/>
      <c r="G246" s="49"/>
      <c r="H246" s="50"/>
    </row>
    <row r="247" spans="1:8" ht="25.35" customHeight="1">
      <c r="A247" s="51" t="s">
        <v>244</v>
      </c>
      <c r="C247" s="52" t="s">
        <v>282</v>
      </c>
      <c r="F247" s="52" t="s">
        <v>410</v>
      </c>
      <c r="G247" s="52"/>
      <c r="H247" s="82">
        <v>6</v>
      </c>
    </row>
    <row r="248" spans="1:8" ht="25.35" customHeight="1">
      <c r="A248" s="51" t="s">
        <v>411</v>
      </c>
      <c r="C248" s="52" t="s">
        <v>482</v>
      </c>
      <c r="D248" s="49"/>
      <c r="E248" s="49"/>
      <c r="H248" s="53"/>
    </row>
    <row r="249" spans="1:8" ht="25.35" customHeight="1">
      <c r="A249" s="51" t="s">
        <v>412</v>
      </c>
      <c r="C249" s="52" t="s">
        <v>483</v>
      </c>
      <c r="F249" s="48" t="s">
        <v>413</v>
      </c>
      <c r="H249" s="53" t="s">
        <v>484</v>
      </c>
    </row>
    <row r="250" spans="1:8" ht="25.35" customHeight="1">
      <c r="A250" s="558" t="s">
        <v>414</v>
      </c>
      <c r="B250" s="559"/>
      <c r="C250" s="559"/>
      <c r="D250" s="559"/>
      <c r="E250" s="559"/>
      <c r="F250" s="559"/>
      <c r="G250" s="559"/>
      <c r="H250" s="564"/>
    </row>
    <row r="251" spans="1:8" ht="25.35" customHeight="1">
      <c r="A251" s="520" t="s">
        <v>385</v>
      </c>
      <c r="B251" s="521"/>
      <c r="C251" s="521"/>
      <c r="D251" s="521"/>
      <c r="E251" s="521"/>
      <c r="F251" s="521"/>
      <c r="G251" s="521"/>
      <c r="H251" s="522"/>
    </row>
    <row r="252" spans="1:8" ht="25.35" customHeight="1">
      <c r="A252" s="560" t="s">
        <v>251</v>
      </c>
      <c r="B252" s="554" t="s">
        <v>252</v>
      </c>
      <c r="C252" s="531" t="s">
        <v>390</v>
      </c>
      <c r="D252" s="531" t="s">
        <v>415</v>
      </c>
      <c r="E252" s="531" t="s">
        <v>392</v>
      </c>
      <c r="F252" s="548" t="s">
        <v>393</v>
      </c>
      <c r="G252" s="531" t="s">
        <v>395</v>
      </c>
      <c r="H252" s="510" t="s">
        <v>254</v>
      </c>
    </row>
    <row r="253" spans="1:8" ht="25.35" customHeight="1">
      <c r="A253" s="560"/>
      <c r="B253" s="554"/>
      <c r="C253" s="532"/>
      <c r="D253" s="532"/>
      <c r="E253" s="532"/>
      <c r="F253" s="549"/>
      <c r="G253" s="532"/>
      <c r="H253" s="511"/>
    </row>
    <row r="254" spans="1:8" ht="25.35" customHeight="1">
      <c r="A254" s="560"/>
      <c r="B254" s="554"/>
      <c r="C254" s="533"/>
      <c r="D254" s="533"/>
      <c r="E254" s="533"/>
      <c r="F254" s="550"/>
      <c r="G254" s="533"/>
      <c r="H254" s="512"/>
    </row>
    <row r="255" spans="1:8" ht="25.35" customHeight="1">
      <c r="A255" s="54">
        <v>1</v>
      </c>
      <c r="B255" s="57" t="s">
        <v>256</v>
      </c>
      <c r="C255" s="58">
        <v>9.75</v>
      </c>
      <c r="D255" s="55">
        <v>5</v>
      </c>
      <c r="E255" s="55">
        <v>5</v>
      </c>
      <c r="F255" s="58">
        <v>62.5</v>
      </c>
      <c r="G255" s="59">
        <f>SUM(C255:F255)</f>
        <v>82.25</v>
      </c>
      <c r="H255" s="60" t="str">
        <f>IF(G255&gt;=91,"A1",IF(G255&gt;=81,"A2",IF(G255&gt;=71,"B1",IF(G255&gt;=61,"B2",IF(G255&gt;=51,"C1",IF(G255&gt;=41,"C2",IF(G255&gt;=33,"D","E")))))))</f>
        <v>A2</v>
      </c>
    </row>
    <row r="256" spans="1:8" ht="25.35" customHeight="1">
      <c r="A256" s="54">
        <v>2</v>
      </c>
      <c r="B256" s="57" t="s">
        <v>258</v>
      </c>
      <c r="C256" s="61">
        <v>9.25</v>
      </c>
      <c r="D256" s="55">
        <v>5</v>
      </c>
      <c r="E256" s="55">
        <v>5</v>
      </c>
      <c r="F256" s="55">
        <v>73</v>
      </c>
      <c r="G256" s="59">
        <f t="shared" ref="G256:G259" si="15">SUM(C256:F256)</f>
        <v>92.25</v>
      </c>
      <c r="H256" s="60" t="str">
        <f t="shared" ref="H256:H259" si="16">IF(G256&gt;=91,"A1",IF(G256&gt;=81,"A2",IF(G256&gt;=71,"B1",IF(G256&gt;=61,"B2",IF(G256&gt;=51,"C1",IF(G256&gt;=41,"C2",IF(G256&gt;=33,"D","E")))))))</f>
        <v>A1</v>
      </c>
    </row>
    <row r="257" spans="1:8" ht="25.35" customHeight="1">
      <c r="A257" s="54">
        <v>3</v>
      </c>
      <c r="B257" s="57" t="s">
        <v>259</v>
      </c>
      <c r="C257" s="55">
        <v>10</v>
      </c>
      <c r="D257" s="55">
        <v>5</v>
      </c>
      <c r="E257" s="55">
        <v>5</v>
      </c>
      <c r="F257" s="55">
        <v>72</v>
      </c>
      <c r="G257" s="59">
        <f t="shared" si="15"/>
        <v>92</v>
      </c>
      <c r="H257" s="60" t="str">
        <f t="shared" si="16"/>
        <v>A1</v>
      </c>
    </row>
    <row r="258" spans="1:8" ht="25.35" customHeight="1">
      <c r="A258" s="54">
        <v>4</v>
      </c>
      <c r="B258" s="57" t="s">
        <v>260</v>
      </c>
      <c r="C258" s="55">
        <v>10</v>
      </c>
      <c r="D258" s="55">
        <v>5</v>
      </c>
      <c r="E258" s="55">
        <v>4.5</v>
      </c>
      <c r="F258" s="55">
        <v>68.5</v>
      </c>
      <c r="G258" s="59">
        <f t="shared" si="15"/>
        <v>88</v>
      </c>
      <c r="H258" s="60" t="str">
        <f t="shared" si="16"/>
        <v>A2</v>
      </c>
    </row>
    <row r="259" spans="1:8" ht="25.35" customHeight="1">
      <c r="A259" s="54">
        <v>5</v>
      </c>
      <c r="B259" s="57" t="s">
        <v>416</v>
      </c>
      <c r="C259" s="55">
        <v>9.75</v>
      </c>
      <c r="D259" s="55">
        <v>5</v>
      </c>
      <c r="E259" s="55">
        <v>5</v>
      </c>
      <c r="F259" s="55">
        <v>79</v>
      </c>
      <c r="G259" s="59">
        <f t="shared" si="15"/>
        <v>98.75</v>
      </c>
      <c r="H259" s="60" t="str">
        <f t="shared" si="16"/>
        <v>A1</v>
      </c>
    </row>
    <row r="260" spans="1:8" ht="25.35" customHeight="1">
      <c r="A260" s="54">
        <v>6</v>
      </c>
      <c r="B260" s="62" t="s">
        <v>417</v>
      </c>
      <c r="C260" s="55"/>
      <c r="D260" s="55"/>
      <c r="E260" s="55"/>
      <c r="F260" s="55"/>
      <c r="G260" s="59">
        <v>47.5</v>
      </c>
      <c r="H260" s="60"/>
    </row>
    <row r="261" spans="1:8" ht="25.35" customHeight="1">
      <c r="A261" s="54">
        <v>7</v>
      </c>
      <c r="B261" s="57" t="s">
        <v>480</v>
      </c>
      <c r="C261" s="55"/>
      <c r="D261" s="55"/>
      <c r="E261" s="55"/>
      <c r="F261" s="63">
        <v>49</v>
      </c>
      <c r="G261" s="59"/>
      <c r="H261" s="60"/>
    </row>
    <row r="262" spans="1:8" ht="25.35" customHeight="1">
      <c r="A262" s="54">
        <v>8</v>
      </c>
      <c r="B262" s="57" t="s">
        <v>474</v>
      </c>
      <c r="C262" s="64"/>
      <c r="D262" s="64"/>
      <c r="E262" s="64"/>
      <c r="F262" s="65">
        <v>44.5</v>
      </c>
      <c r="G262" s="59"/>
      <c r="H262" s="60"/>
    </row>
    <row r="263" spans="1:8" ht="25.35" customHeight="1">
      <c r="A263" s="54">
        <v>9</v>
      </c>
      <c r="B263" s="57" t="s">
        <v>420</v>
      </c>
      <c r="C263" s="64"/>
      <c r="D263" s="64"/>
      <c r="E263" s="64"/>
      <c r="F263" s="65"/>
      <c r="G263" s="59"/>
      <c r="H263" s="60"/>
    </row>
    <row r="264" spans="1:8" ht="25.35" customHeight="1">
      <c r="A264" s="66" t="s">
        <v>230</v>
      </c>
      <c r="B264" s="67"/>
      <c r="C264" s="67"/>
      <c r="D264" s="67"/>
      <c r="E264" s="67"/>
      <c r="F264" s="55"/>
      <c r="G264" s="59">
        <f>SUM(G255:G260)</f>
        <v>500.75</v>
      </c>
      <c r="H264" s="60"/>
    </row>
    <row r="265" spans="1:8" ht="25.35" customHeight="1">
      <c r="A265" s="66" t="s">
        <v>421</v>
      </c>
      <c r="B265" s="67"/>
      <c r="C265" s="67"/>
      <c r="D265" s="67"/>
      <c r="E265" s="67"/>
      <c r="F265" s="55"/>
      <c r="G265" s="55">
        <f>G264*100/550</f>
        <v>91.045454545454547</v>
      </c>
      <c r="H265" s="60" t="str">
        <f t="shared" ref="H265" si="17">IF(G265&gt;=91,"A1",IF(G265&gt;=81,"A2",IF(G265&gt;=71,"B1",IF(G265&gt;=61,"B2",IF(G265&gt;=51,"C1",IF(G265&gt;=41,"C2",IF(G265&gt;=33,"D","E")))))))</f>
        <v>A1</v>
      </c>
    </row>
    <row r="266" spans="1:8" ht="25.35" customHeight="1">
      <c r="A266" s="523" t="s">
        <v>485</v>
      </c>
      <c r="B266" s="524"/>
      <c r="C266" s="524"/>
      <c r="D266" s="524"/>
      <c r="E266" s="524"/>
      <c r="F266" s="524"/>
      <c r="G266" s="524"/>
      <c r="H266" s="525"/>
    </row>
    <row r="267" spans="1:8" ht="25.35" customHeight="1">
      <c r="A267" s="565" t="s">
        <v>423</v>
      </c>
      <c r="B267" s="566"/>
      <c r="C267" s="566"/>
      <c r="D267" s="566"/>
      <c r="E267" s="566"/>
      <c r="F267" s="566"/>
      <c r="G267" s="566"/>
      <c r="H267" s="567"/>
    </row>
    <row r="268" spans="1:8" ht="25.35" customHeight="1">
      <c r="A268" s="520" t="s">
        <v>424</v>
      </c>
      <c r="B268" s="521"/>
      <c r="C268" s="521"/>
      <c r="D268" s="521"/>
      <c r="E268" s="521"/>
      <c r="F268" s="521"/>
      <c r="G268" s="521"/>
      <c r="H268" s="522"/>
    </row>
    <row r="269" spans="1:8" ht="25.35" customHeight="1">
      <c r="A269" s="520" t="s">
        <v>425</v>
      </c>
      <c r="B269" s="521"/>
      <c r="C269" s="521"/>
      <c r="D269" s="521"/>
      <c r="E269" s="521"/>
      <c r="F269" s="529"/>
      <c r="G269" s="530" t="s">
        <v>426</v>
      </c>
      <c r="H269" s="522"/>
    </row>
    <row r="270" spans="1:8" ht="25.35" customHeight="1">
      <c r="A270" s="68" t="s">
        <v>427</v>
      </c>
      <c r="B270" s="57"/>
      <c r="C270" s="57"/>
      <c r="D270" s="57"/>
      <c r="E270" s="57"/>
      <c r="F270" s="59"/>
      <c r="G270" s="59"/>
      <c r="H270" s="60" t="s">
        <v>481</v>
      </c>
    </row>
    <row r="271" spans="1:8" ht="25.35" customHeight="1">
      <c r="A271" s="520" t="s">
        <v>429</v>
      </c>
      <c r="B271" s="521"/>
      <c r="C271" s="521"/>
      <c r="D271" s="521"/>
      <c r="E271" s="521"/>
      <c r="F271" s="529"/>
      <c r="G271" s="55"/>
      <c r="H271" s="56"/>
    </row>
    <row r="272" spans="1:8" ht="25.35" customHeight="1">
      <c r="A272" s="520" t="s">
        <v>425</v>
      </c>
      <c r="B272" s="521"/>
      <c r="C272" s="521"/>
      <c r="D272" s="521"/>
      <c r="E272" s="521"/>
      <c r="F272" s="529"/>
      <c r="G272" s="530" t="s">
        <v>426</v>
      </c>
      <c r="H272" s="522"/>
    </row>
    <row r="273" spans="1:8" ht="25.35" customHeight="1">
      <c r="A273" s="551" t="s">
        <v>430</v>
      </c>
      <c r="B273" s="552"/>
      <c r="C273" s="552"/>
      <c r="D273" s="552"/>
      <c r="E273" s="552"/>
      <c r="F273" s="553"/>
      <c r="G273" s="55"/>
      <c r="H273" s="56" t="s">
        <v>428</v>
      </c>
    </row>
    <row r="274" spans="1:8" ht="25.35" customHeight="1">
      <c r="A274" s="551" t="s">
        <v>431</v>
      </c>
      <c r="B274" s="552"/>
      <c r="C274" s="552"/>
      <c r="D274" s="552"/>
      <c r="E274" s="552"/>
      <c r="F274" s="553"/>
      <c r="G274" s="59"/>
      <c r="H274" s="60" t="s">
        <v>428</v>
      </c>
    </row>
    <row r="275" spans="1:8" ht="25.35" customHeight="1">
      <c r="A275" s="551" t="s">
        <v>432</v>
      </c>
      <c r="B275" s="552"/>
      <c r="C275" s="552"/>
      <c r="D275" s="552"/>
      <c r="E275" s="552"/>
      <c r="F275" s="552"/>
      <c r="G275" s="69"/>
      <c r="H275" s="70" t="s">
        <v>433</v>
      </c>
    </row>
    <row r="276" spans="1:8" ht="25.35" customHeight="1">
      <c r="A276" s="551" t="s">
        <v>434</v>
      </c>
      <c r="B276" s="552"/>
      <c r="C276" s="552"/>
      <c r="D276" s="552"/>
      <c r="E276" s="552"/>
      <c r="F276" s="552"/>
      <c r="G276" s="69"/>
      <c r="H276" s="70" t="s">
        <v>433</v>
      </c>
    </row>
    <row r="277" spans="1:8" ht="25.35" customHeight="1">
      <c r="A277" s="520" t="s">
        <v>435</v>
      </c>
      <c r="B277" s="521"/>
      <c r="C277" s="521"/>
      <c r="D277" s="521"/>
      <c r="E277" s="521"/>
      <c r="F277" s="521"/>
      <c r="G277" s="521"/>
      <c r="H277" s="522"/>
    </row>
    <row r="278" spans="1:8" ht="25.35" customHeight="1">
      <c r="A278" s="520" t="s">
        <v>425</v>
      </c>
      <c r="B278" s="521"/>
      <c r="C278" s="521"/>
      <c r="D278" s="521"/>
      <c r="E278" s="521"/>
      <c r="F278" s="521"/>
      <c r="G278" s="521"/>
      <c r="H278" s="522"/>
    </row>
    <row r="279" spans="1:8" ht="25.35" customHeight="1">
      <c r="A279" s="68" t="s">
        <v>401</v>
      </c>
      <c r="B279" s="530">
        <v>85</v>
      </c>
      <c r="C279" s="521"/>
      <c r="D279" s="521"/>
      <c r="E279" s="521"/>
      <c r="F279" s="521"/>
      <c r="G279" s="521"/>
      <c r="H279" s="522"/>
    </row>
    <row r="280" spans="1:8" ht="25.35" customHeight="1">
      <c r="A280" s="66" t="s">
        <v>436</v>
      </c>
      <c r="B280" s="534"/>
      <c r="C280" s="535"/>
      <c r="D280" s="535"/>
      <c r="E280" s="535"/>
      <c r="F280" s="535"/>
      <c r="G280" s="535"/>
      <c r="H280" s="536"/>
    </row>
    <row r="281" spans="1:8" ht="25.35" customHeight="1">
      <c r="A281" s="558" t="s">
        <v>437</v>
      </c>
      <c r="B281" s="559"/>
      <c r="C281" s="559"/>
      <c r="D281" s="559"/>
      <c r="E281" s="71"/>
      <c r="F281" s="72"/>
      <c r="G281" s="55" t="s">
        <v>438</v>
      </c>
      <c r="H281" s="73"/>
    </row>
    <row r="282" spans="1:8" ht="25.35" customHeight="1">
      <c r="A282" s="54" t="s">
        <v>439</v>
      </c>
      <c r="B282" s="55" t="s">
        <v>254</v>
      </c>
      <c r="C282" s="55" t="s">
        <v>439</v>
      </c>
      <c r="D282" s="55" t="s">
        <v>254</v>
      </c>
      <c r="E282" s="74"/>
      <c r="F282" s="559" t="s">
        <v>440</v>
      </c>
      <c r="G282" s="559"/>
      <c r="H282" s="75" t="s">
        <v>254</v>
      </c>
    </row>
    <row r="283" spans="1:8" ht="25.35" customHeight="1">
      <c r="A283" s="54" t="s">
        <v>441</v>
      </c>
      <c r="B283" s="55" t="s">
        <v>442</v>
      </c>
      <c r="C283" s="55" t="s">
        <v>443</v>
      </c>
      <c r="D283" s="55" t="s">
        <v>444</v>
      </c>
      <c r="E283" s="74"/>
      <c r="F283" s="559">
        <v>3</v>
      </c>
      <c r="G283" s="559"/>
      <c r="H283" s="56" t="s">
        <v>433</v>
      </c>
    </row>
    <row r="284" spans="1:8" ht="25.35" customHeight="1">
      <c r="A284" s="54" t="s">
        <v>445</v>
      </c>
      <c r="B284" s="55" t="s">
        <v>446</v>
      </c>
      <c r="C284" s="55" t="s">
        <v>447</v>
      </c>
      <c r="D284" s="55" t="s">
        <v>448</v>
      </c>
      <c r="E284" s="74"/>
      <c r="F284" s="559">
        <v>2</v>
      </c>
      <c r="G284" s="559"/>
      <c r="H284" s="56" t="s">
        <v>428</v>
      </c>
    </row>
    <row r="285" spans="1:8" ht="25.35" customHeight="1">
      <c r="A285" s="54" t="s">
        <v>449</v>
      </c>
      <c r="B285" s="55" t="s">
        <v>450</v>
      </c>
      <c r="C285" s="55" t="s">
        <v>451</v>
      </c>
      <c r="D285" s="55" t="s">
        <v>452</v>
      </c>
      <c r="E285" s="74"/>
      <c r="F285" s="559">
        <v>1</v>
      </c>
      <c r="G285" s="559"/>
      <c r="H285" s="56" t="s">
        <v>453</v>
      </c>
    </row>
    <row r="286" spans="1:8" ht="25.35" customHeight="1">
      <c r="A286" s="54" t="s">
        <v>454</v>
      </c>
      <c r="B286" s="55" t="s">
        <v>455</v>
      </c>
      <c r="C286" s="55" t="s">
        <v>456</v>
      </c>
      <c r="D286" s="55" t="s">
        <v>457</v>
      </c>
      <c r="E286" s="71"/>
      <c r="F286" s="530"/>
      <c r="G286" s="529"/>
      <c r="H286" s="75"/>
    </row>
    <row r="287" spans="1:8" ht="93" customHeight="1">
      <c r="A287" s="537" t="s">
        <v>458</v>
      </c>
      <c r="B287" s="538"/>
      <c r="C287" s="539" t="s">
        <v>459</v>
      </c>
      <c r="D287" s="540"/>
      <c r="E287" s="540"/>
      <c r="F287" s="540"/>
      <c r="G287" s="539" t="s">
        <v>460</v>
      </c>
      <c r="H287" s="542"/>
    </row>
    <row r="289" spans="1:8" ht="25.35" customHeight="1">
      <c r="A289" s="545" t="s">
        <v>235</v>
      </c>
      <c r="B289" s="546"/>
      <c r="C289" s="546"/>
      <c r="D289" s="546"/>
      <c r="E289" s="546"/>
      <c r="F289" s="546"/>
      <c r="G289" s="546"/>
      <c r="H289" s="547"/>
    </row>
    <row r="290" spans="1:8" ht="25.35" customHeight="1">
      <c r="A290" s="513" t="s">
        <v>236</v>
      </c>
      <c r="B290" s="514"/>
      <c r="C290" s="514"/>
      <c r="D290" s="514"/>
      <c r="E290" s="514"/>
      <c r="F290" s="514"/>
      <c r="G290" s="514"/>
      <c r="H290" s="515"/>
    </row>
    <row r="291" spans="1:8" ht="25.35" customHeight="1">
      <c r="A291" s="513" t="s">
        <v>237</v>
      </c>
      <c r="B291" s="514"/>
      <c r="C291" s="514"/>
      <c r="D291" s="514"/>
      <c r="E291" s="514"/>
      <c r="F291" s="514"/>
      <c r="G291" s="514"/>
      <c r="H291" s="515"/>
    </row>
    <row r="292" spans="1:8" ht="25.35" customHeight="1">
      <c r="A292" s="513" t="s">
        <v>405</v>
      </c>
      <c r="B292" s="514"/>
      <c r="C292" s="514"/>
      <c r="D292" s="514"/>
      <c r="E292" s="514"/>
      <c r="F292" s="514"/>
      <c r="G292" s="514"/>
      <c r="H292" s="515"/>
    </row>
    <row r="293" spans="1:8" ht="25.35" customHeight="1">
      <c r="A293" s="513" t="s">
        <v>406</v>
      </c>
      <c r="B293" s="514"/>
      <c r="C293" s="514"/>
      <c r="D293" s="514"/>
      <c r="E293" s="514"/>
      <c r="F293" s="514"/>
      <c r="G293" s="514"/>
      <c r="H293" s="515"/>
    </row>
    <row r="294" spans="1:8" ht="25.35" customHeight="1">
      <c r="A294" s="51" t="s">
        <v>241</v>
      </c>
      <c r="C294" s="52" t="s">
        <v>407</v>
      </c>
      <c r="F294" s="49"/>
      <c r="G294" s="49"/>
      <c r="H294" s="50"/>
    </row>
    <row r="295" spans="1:8" ht="25.35" customHeight="1">
      <c r="A295" s="51" t="s">
        <v>244</v>
      </c>
      <c r="C295" s="52" t="s">
        <v>287</v>
      </c>
      <c r="E295" s="52" t="s">
        <v>410</v>
      </c>
      <c r="F295" s="52"/>
      <c r="G295" s="517">
        <v>7</v>
      </c>
      <c r="H295" s="517"/>
    </row>
    <row r="296" spans="1:8" ht="25.35" customHeight="1">
      <c r="A296" s="51" t="s">
        <v>411</v>
      </c>
      <c r="C296" s="52" t="s">
        <v>486</v>
      </c>
      <c r="D296" s="49"/>
      <c r="G296" s="519"/>
      <c r="H296" s="519"/>
    </row>
    <row r="297" spans="1:8" ht="25.35" customHeight="1">
      <c r="A297" s="51" t="s">
        <v>412</v>
      </c>
      <c r="C297" s="48" t="s">
        <v>487</v>
      </c>
      <c r="E297" s="48" t="s">
        <v>413</v>
      </c>
      <c r="G297" s="53" t="s">
        <v>488</v>
      </c>
      <c r="H297" s="53"/>
    </row>
    <row r="298" spans="1:8" ht="25.35" customHeight="1">
      <c r="A298" s="558" t="s">
        <v>414</v>
      </c>
      <c r="B298" s="559"/>
      <c r="C298" s="559"/>
      <c r="D298" s="559"/>
      <c r="E298" s="559"/>
      <c r="F298" s="559"/>
      <c r="G298" s="559"/>
      <c r="H298" s="564"/>
    </row>
    <row r="299" spans="1:8" ht="25.35" customHeight="1">
      <c r="A299" s="520" t="s">
        <v>385</v>
      </c>
      <c r="B299" s="521"/>
      <c r="C299" s="521"/>
      <c r="D299" s="521"/>
      <c r="E299" s="521"/>
      <c r="F299" s="521"/>
      <c r="G299" s="521"/>
      <c r="H299" s="522"/>
    </row>
    <row r="300" spans="1:8" ht="25.35" customHeight="1">
      <c r="A300" s="560" t="s">
        <v>251</v>
      </c>
      <c r="B300" s="554" t="s">
        <v>252</v>
      </c>
      <c r="C300" s="531" t="s">
        <v>390</v>
      </c>
      <c r="D300" s="531" t="s">
        <v>415</v>
      </c>
      <c r="E300" s="531" t="s">
        <v>392</v>
      </c>
      <c r="F300" s="548" t="s">
        <v>393</v>
      </c>
      <c r="G300" s="531" t="s">
        <v>395</v>
      </c>
      <c r="H300" s="510" t="s">
        <v>254</v>
      </c>
    </row>
    <row r="301" spans="1:8" ht="25.35" customHeight="1">
      <c r="A301" s="560"/>
      <c r="B301" s="554"/>
      <c r="C301" s="532"/>
      <c r="D301" s="532"/>
      <c r="E301" s="532"/>
      <c r="F301" s="549"/>
      <c r="G301" s="532"/>
      <c r="H301" s="511"/>
    </row>
    <row r="302" spans="1:8" ht="25.35" customHeight="1">
      <c r="A302" s="560"/>
      <c r="B302" s="554"/>
      <c r="C302" s="533"/>
      <c r="D302" s="533"/>
      <c r="E302" s="533"/>
      <c r="F302" s="550"/>
      <c r="G302" s="533"/>
      <c r="H302" s="512"/>
    </row>
    <row r="303" spans="1:8" ht="25.35" customHeight="1">
      <c r="A303" s="54">
        <v>1</v>
      </c>
      <c r="B303" s="57" t="s">
        <v>256</v>
      </c>
      <c r="C303" s="58">
        <v>5.25</v>
      </c>
      <c r="D303" s="55">
        <v>4</v>
      </c>
      <c r="E303" s="55">
        <v>4</v>
      </c>
      <c r="F303" s="58">
        <v>33</v>
      </c>
      <c r="G303" s="59">
        <f>SUM(C303:F303)</f>
        <v>46.25</v>
      </c>
      <c r="H303" s="60" t="str">
        <f>IF(G303&gt;=91,"A1",IF(G303&gt;=81,"A2",IF(G303&gt;=71,"B1",IF(G303&gt;=61,"B2",IF(G303&gt;=51,"C1",IF(G303&gt;=41,"C2",IF(G303&gt;=33,"D","E")))))))</f>
        <v>C2</v>
      </c>
    </row>
    <row r="304" spans="1:8" ht="25.35" customHeight="1">
      <c r="A304" s="54">
        <v>2</v>
      </c>
      <c r="B304" s="57" t="s">
        <v>258</v>
      </c>
      <c r="C304" s="61">
        <v>6.5</v>
      </c>
      <c r="D304" s="55">
        <v>3</v>
      </c>
      <c r="E304" s="55">
        <v>4</v>
      </c>
      <c r="F304" s="55">
        <v>46.5</v>
      </c>
      <c r="G304" s="59">
        <f t="shared" ref="G304:G307" si="18">SUM(C304:F304)</f>
        <v>60</v>
      </c>
      <c r="H304" s="60" t="str">
        <f t="shared" ref="H304:H307" si="19">IF(G304&gt;=91,"A1",IF(G304&gt;=81,"A2",IF(G304&gt;=71,"B1",IF(G304&gt;=61,"B2",IF(G304&gt;=51,"C1",IF(G304&gt;=41,"C2",IF(G304&gt;=33,"D","E")))))))</f>
        <v>C1</v>
      </c>
    </row>
    <row r="305" spans="1:8" ht="25.35" customHeight="1">
      <c r="A305" s="54">
        <v>3</v>
      </c>
      <c r="B305" s="57" t="s">
        <v>259</v>
      </c>
      <c r="C305" s="55">
        <v>9.25</v>
      </c>
      <c r="D305" s="55">
        <v>4</v>
      </c>
      <c r="E305" s="55">
        <v>4</v>
      </c>
      <c r="F305" s="55">
        <v>38.5</v>
      </c>
      <c r="G305" s="59">
        <f t="shared" si="18"/>
        <v>55.75</v>
      </c>
      <c r="H305" s="60" t="str">
        <f t="shared" si="19"/>
        <v>C1</v>
      </c>
    </row>
    <row r="306" spans="1:8" ht="25.35" customHeight="1">
      <c r="A306" s="54">
        <v>4</v>
      </c>
      <c r="B306" s="57" t="s">
        <v>260</v>
      </c>
      <c r="C306" s="55">
        <v>6.5</v>
      </c>
      <c r="D306" s="55">
        <v>5</v>
      </c>
      <c r="E306" s="55">
        <v>4</v>
      </c>
      <c r="F306" s="55">
        <v>40</v>
      </c>
      <c r="G306" s="59">
        <f t="shared" si="18"/>
        <v>55.5</v>
      </c>
      <c r="H306" s="60" t="str">
        <f t="shared" si="19"/>
        <v>C1</v>
      </c>
    </row>
    <row r="307" spans="1:8" ht="25.35" customHeight="1">
      <c r="A307" s="54">
        <v>5</v>
      </c>
      <c r="B307" s="57" t="s">
        <v>416</v>
      </c>
      <c r="C307" s="55">
        <v>6.25</v>
      </c>
      <c r="D307" s="55">
        <v>5</v>
      </c>
      <c r="E307" s="55">
        <v>5</v>
      </c>
      <c r="F307" s="55">
        <v>27.5</v>
      </c>
      <c r="G307" s="59">
        <f t="shared" si="18"/>
        <v>43.75</v>
      </c>
      <c r="H307" s="60" t="str">
        <f t="shared" si="19"/>
        <v>C2</v>
      </c>
    </row>
    <row r="308" spans="1:8" ht="25.35" customHeight="1">
      <c r="A308" s="54">
        <v>6</v>
      </c>
      <c r="B308" s="62" t="s">
        <v>417</v>
      </c>
      <c r="C308" s="55"/>
      <c r="D308" s="55"/>
      <c r="E308" s="55"/>
      <c r="F308" s="55"/>
      <c r="G308" s="59">
        <v>39</v>
      </c>
      <c r="H308" s="56"/>
    </row>
    <row r="309" spans="1:8" ht="25.35" customHeight="1">
      <c r="A309" s="54">
        <v>7</v>
      </c>
      <c r="B309" s="57" t="s">
        <v>480</v>
      </c>
      <c r="C309" s="55"/>
      <c r="D309" s="55"/>
      <c r="E309" s="55"/>
      <c r="F309" s="63">
        <v>22</v>
      </c>
      <c r="G309" s="59"/>
      <c r="H309" s="60"/>
    </row>
    <row r="310" spans="1:8" ht="25.35" customHeight="1">
      <c r="A310" s="54">
        <v>8</v>
      </c>
      <c r="B310" s="57" t="s">
        <v>474</v>
      </c>
      <c r="C310" s="64"/>
      <c r="D310" s="64"/>
      <c r="E310" s="64"/>
      <c r="F310" s="65">
        <v>29.5</v>
      </c>
      <c r="G310" s="59"/>
      <c r="H310" s="60"/>
    </row>
    <row r="311" spans="1:8" ht="25.35" customHeight="1">
      <c r="A311" s="54">
        <v>9</v>
      </c>
      <c r="B311" s="57" t="s">
        <v>420</v>
      </c>
      <c r="C311" s="64"/>
      <c r="D311" s="64"/>
      <c r="E311" s="64"/>
      <c r="F311" s="65"/>
      <c r="G311" s="59"/>
      <c r="H311" s="60"/>
    </row>
    <row r="312" spans="1:8" ht="25.35" customHeight="1">
      <c r="A312" s="66" t="s">
        <v>230</v>
      </c>
      <c r="B312" s="67"/>
      <c r="C312" s="67"/>
      <c r="D312" s="67"/>
      <c r="E312" s="67"/>
      <c r="F312" s="55"/>
      <c r="G312" s="59">
        <f>SUM(G303:G308)</f>
        <v>300.25</v>
      </c>
      <c r="H312" s="60"/>
    </row>
    <row r="313" spans="1:8" ht="25.35" customHeight="1">
      <c r="A313" s="66" t="s">
        <v>421</v>
      </c>
      <c r="B313" s="67"/>
      <c r="C313" s="67"/>
      <c r="D313" s="67"/>
      <c r="E313" s="67"/>
      <c r="F313" s="55"/>
      <c r="G313" s="55">
        <f>G312*100/550</f>
        <v>54.590909090909093</v>
      </c>
      <c r="H313" s="60" t="str">
        <f t="shared" ref="H313" si="20">IF(G313&gt;=91,"A1",IF(G313&gt;=81,"A2",IF(G313&gt;=71,"B1",IF(G313&gt;=61,"B2",IF(G313&gt;=51,"C1",IF(G313&gt;=41,"C2",IF(G313&gt;=33,"D","E")))))))</f>
        <v>C1</v>
      </c>
    </row>
    <row r="314" spans="1:8" ht="25.35" customHeight="1">
      <c r="A314" s="523" t="s">
        <v>489</v>
      </c>
      <c r="B314" s="524"/>
      <c r="C314" s="524"/>
      <c r="D314" s="524"/>
      <c r="E314" s="524"/>
      <c r="F314" s="524"/>
      <c r="G314" s="524"/>
      <c r="H314" s="525"/>
    </row>
    <row r="315" spans="1:8" ht="25.35" customHeight="1">
      <c r="A315" s="565" t="s">
        <v>423</v>
      </c>
      <c r="B315" s="566"/>
      <c r="C315" s="566"/>
      <c r="D315" s="566"/>
      <c r="E315" s="566"/>
      <c r="F315" s="566"/>
      <c r="G315" s="566"/>
      <c r="H315" s="567"/>
    </row>
    <row r="316" spans="1:8" ht="25.35" customHeight="1">
      <c r="A316" s="520" t="s">
        <v>424</v>
      </c>
      <c r="B316" s="521"/>
      <c r="C316" s="521"/>
      <c r="D316" s="521"/>
      <c r="E316" s="521"/>
      <c r="F316" s="521"/>
      <c r="G316" s="521"/>
      <c r="H316" s="522"/>
    </row>
    <row r="317" spans="1:8" ht="25.35" customHeight="1">
      <c r="A317" s="520" t="s">
        <v>425</v>
      </c>
      <c r="B317" s="521"/>
      <c r="C317" s="521"/>
      <c r="D317" s="521"/>
      <c r="E317" s="521"/>
      <c r="F317" s="529"/>
      <c r="G317" s="530" t="s">
        <v>426</v>
      </c>
      <c r="H317" s="522"/>
    </row>
    <row r="318" spans="1:8" ht="25.35" customHeight="1">
      <c r="A318" s="68" t="s">
        <v>427</v>
      </c>
      <c r="B318" s="57"/>
      <c r="C318" s="57"/>
      <c r="D318" s="57"/>
      <c r="E318" s="57"/>
      <c r="F318" s="59"/>
      <c r="G318" s="59"/>
      <c r="H318" s="60" t="s">
        <v>481</v>
      </c>
    </row>
    <row r="319" spans="1:8" ht="25.35" customHeight="1">
      <c r="A319" s="520" t="s">
        <v>429</v>
      </c>
      <c r="B319" s="521"/>
      <c r="C319" s="521"/>
      <c r="D319" s="521"/>
      <c r="E319" s="521"/>
      <c r="F319" s="529"/>
      <c r="G319" s="55"/>
      <c r="H319" s="56"/>
    </row>
    <row r="320" spans="1:8" ht="25.35" customHeight="1">
      <c r="A320" s="520" t="s">
        <v>425</v>
      </c>
      <c r="B320" s="521"/>
      <c r="C320" s="521"/>
      <c r="D320" s="521"/>
      <c r="E320" s="521"/>
      <c r="F320" s="529"/>
      <c r="G320" s="530" t="s">
        <v>426</v>
      </c>
      <c r="H320" s="522"/>
    </row>
    <row r="321" spans="1:8" ht="25.35" customHeight="1">
      <c r="A321" s="551" t="s">
        <v>430</v>
      </c>
      <c r="B321" s="552"/>
      <c r="C321" s="552"/>
      <c r="D321" s="552"/>
      <c r="E321" s="552"/>
      <c r="F321" s="553"/>
      <c r="G321" s="55"/>
      <c r="H321" s="56" t="s">
        <v>433</v>
      </c>
    </row>
    <row r="322" spans="1:8" ht="25.35" customHeight="1">
      <c r="A322" s="551" t="s">
        <v>431</v>
      </c>
      <c r="B322" s="552"/>
      <c r="C322" s="552"/>
      <c r="D322" s="552"/>
      <c r="E322" s="552"/>
      <c r="F322" s="553"/>
      <c r="G322" s="59"/>
      <c r="H322" s="60" t="s">
        <v>433</v>
      </c>
    </row>
    <row r="323" spans="1:8" ht="25.35" customHeight="1">
      <c r="A323" s="551" t="s">
        <v>432</v>
      </c>
      <c r="B323" s="552"/>
      <c r="C323" s="552"/>
      <c r="D323" s="552"/>
      <c r="E323" s="552"/>
      <c r="F323" s="552"/>
      <c r="G323" s="69"/>
      <c r="H323" s="70" t="s">
        <v>433</v>
      </c>
    </row>
    <row r="324" spans="1:8" ht="25.35" customHeight="1">
      <c r="A324" s="551" t="s">
        <v>434</v>
      </c>
      <c r="B324" s="552"/>
      <c r="C324" s="552"/>
      <c r="D324" s="552"/>
      <c r="E324" s="552"/>
      <c r="F324" s="552"/>
      <c r="G324" s="69"/>
      <c r="H324" s="70" t="s">
        <v>433</v>
      </c>
    </row>
    <row r="325" spans="1:8" ht="25.35" customHeight="1">
      <c r="A325" s="520" t="s">
        <v>435</v>
      </c>
      <c r="B325" s="521"/>
      <c r="C325" s="521"/>
      <c r="D325" s="521"/>
      <c r="E325" s="521"/>
      <c r="F325" s="521"/>
      <c r="G325" s="521"/>
      <c r="H325" s="522"/>
    </row>
    <row r="326" spans="1:8" ht="25.35" customHeight="1">
      <c r="A326" s="520" t="s">
        <v>425</v>
      </c>
      <c r="B326" s="521"/>
      <c r="C326" s="521"/>
      <c r="D326" s="521"/>
      <c r="E326" s="521"/>
      <c r="F326" s="521"/>
      <c r="G326" s="521"/>
      <c r="H326" s="522"/>
    </row>
    <row r="327" spans="1:8" ht="25.35" customHeight="1">
      <c r="A327" s="68" t="s">
        <v>401</v>
      </c>
      <c r="B327" s="530">
        <v>84</v>
      </c>
      <c r="C327" s="521"/>
      <c r="D327" s="521"/>
      <c r="E327" s="521"/>
      <c r="F327" s="521"/>
      <c r="G327" s="521"/>
      <c r="H327" s="522"/>
    </row>
    <row r="328" spans="1:8" ht="25.35" customHeight="1">
      <c r="A328" s="66" t="s">
        <v>436</v>
      </c>
      <c r="B328" s="534"/>
      <c r="C328" s="535"/>
      <c r="D328" s="535"/>
      <c r="E328" s="535"/>
      <c r="F328" s="535"/>
      <c r="G328" s="535"/>
      <c r="H328" s="536"/>
    </row>
    <row r="329" spans="1:8" ht="25.35" customHeight="1">
      <c r="A329" s="558" t="s">
        <v>437</v>
      </c>
      <c r="B329" s="559"/>
      <c r="C329" s="559"/>
      <c r="D329" s="559"/>
      <c r="E329" s="71"/>
      <c r="F329" s="72"/>
      <c r="G329" s="55" t="s">
        <v>438</v>
      </c>
      <c r="H329" s="73"/>
    </row>
    <row r="330" spans="1:8" ht="25.35" customHeight="1">
      <c r="A330" s="54" t="s">
        <v>439</v>
      </c>
      <c r="B330" s="55" t="s">
        <v>254</v>
      </c>
      <c r="C330" s="55" t="s">
        <v>439</v>
      </c>
      <c r="D330" s="55" t="s">
        <v>254</v>
      </c>
      <c r="E330" s="74"/>
      <c r="F330" s="559" t="s">
        <v>440</v>
      </c>
      <c r="G330" s="559"/>
      <c r="H330" s="75" t="s">
        <v>254</v>
      </c>
    </row>
    <row r="331" spans="1:8" ht="25.35" customHeight="1">
      <c r="A331" s="54" t="s">
        <v>441</v>
      </c>
      <c r="B331" s="55" t="s">
        <v>442</v>
      </c>
      <c r="C331" s="55" t="s">
        <v>443</v>
      </c>
      <c r="D331" s="55" t="s">
        <v>444</v>
      </c>
      <c r="E331" s="74"/>
      <c r="F331" s="559">
        <v>3</v>
      </c>
      <c r="G331" s="559"/>
      <c r="H331" s="56" t="s">
        <v>433</v>
      </c>
    </row>
    <row r="332" spans="1:8" ht="25.35" customHeight="1">
      <c r="A332" s="54" t="s">
        <v>445</v>
      </c>
      <c r="B332" s="55" t="s">
        <v>446</v>
      </c>
      <c r="C332" s="55" t="s">
        <v>447</v>
      </c>
      <c r="D332" s="55" t="s">
        <v>448</v>
      </c>
      <c r="E332" s="74"/>
      <c r="F332" s="559">
        <v>2</v>
      </c>
      <c r="G332" s="559"/>
      <c r="H332" s="56" t="s">
        <v>428</v>
      </c>
    </row>
    <row r="333" spans="1:8" ht="25.35" customHeight="1">
      <c r="A333" s="54" t="s">
        <v>449</v>
      </c>
      <c r="B333" s="55" t="s">
        <v>450</v>
      </c>
      <c r="C333" s="55" t="s">
        <v>451</v>
      </c>
      <c r="D333" s="55" t="s">
        <v>452</v>
      </c>
      <c r="E333" s="74"/>
      <c r="F333" s="559">
        <v>1</v>
      </c>
      <c r="G333" s="559"/>
      <c r="H333" s="56" t="s">
        <v>453</v>
      </c>
    </row>
    <row r="334" spans="1:8" ht="25.35" customHeight="1">
      <c r="A334" s="54" t="s">
        <v>454</v>
      </c>
      <c r="B334" s="55" t="s">
        <v>455</v>
      </c>
      <c r="C334" s="55" t="s">
        <v>456</v>
      </c>
      <c r="D334" s="55" t="s">
        <v>457</v>
      </c>
      <c r="E334" s="71"/>
      <c r="F334" s="530"/>
      <c r="G334" s="529"/>
      <c r="H334" s="75"/>
    </row>
    <row r="335" spans="1:8" ht="69" customHeight="1">
      <c r="A335" s="537" t="s">
        <v>458</v>
      </c>
      <c r="B335" s="538"/>
      <c r="C335" s="539" t="s">
        <v>459</v>
      </c>
      <c r="D335" s="540"/>
      <c r="E335" s="540"/>
      <c r="F335" s="540"/>
      <c r="G335" s="539" t="s">
        <v>460</v>
      </c>
      <c r="H335" s="542"/>
    </row>
    <row r="337" spans="1:8" ht="25.35" customHeight="1">
      <c r="A337" s="545" t="s">
        <v>235</v>
      </c>
      <c r="B337" s="546"/>
      <c r="C337" s="546"/>
      <c r="D337" s="546"/>
      <c r="E337" s="546"/>
      <c r="F337" s="546"/>
      <c r="G337" s="546"/>
      <c r="H337" s="547"/>
    </row>
    <row r="338" spans="1:8" ht="25.35" customHeight="1">
      <c r="A338" s="513" t="s">
        <v>236</v>
      </c>
      <c r="B338" s="514"/>
      <c r="C338" s="514"/>
      <c r="D338" s="514"/>
      <c r="E338" s="514"/>
      <c r="F338" s="514"/>
      <c r="G338" s="514"/>
      <c r="H338" s="515"/>
    </row>
    <row r="339" spans="1:8" ht="25.35" customHeight="1">
      <c r="A339" s="513" t="s">
        <v>237</v>
      </c>
      <c r="B339" s="514"/>
      <c r="C339" s="514"/>
      <c r="D339" s="514"/>
      <c r="E339" s="514"/>
      <c r="F339" s="514"/>
      <c r="G339" s="514"/>
      <c r="H339" s="515"/>
    </row>
    <row r="340" spans="1:8" ht="25.35" customHeight="1">
      <c r="A340" s="513" t="s">
        <v>405</v>
      </c>
      <c r="B340" s="514"/>
      <c r="C340" s="514"/>
      <c r="D340" s="514"/>
      <c r="E340" s="514"/>
      <c r="F340" s="514"/>
      <c r="G340" s="514"/>
      <c r="H340" s="515"/>
    </row>
    <row r="341" spans="1:8" ht="25.35" customHeight="1">
      <c r="A341" s="513" t="s">
        <v>406</v>
      </c>
      <c r="B341" s="514"/>
      <c r="C341" s="514"/>
      <c r="D341" s="514"/>
      <c r="E341" s="514"/>
      <c r="F341" s="514"/>
      <c r="G341" s="514"/>
      <c r="H341" s="515"/>
    </row>
    <row r="342" spans="1:8" ht="25.35" customHeight="1">
      <c r="A342" s="51" t="s">
        <v>241</v>
      </c>
      <c r="C342" s="52" t="s">
        <v>407</v>
      </c>
      <c r="F342" s="49"/>
      <c r="G342" s="49"/>
      <c r="H342" s="50"/>
    </row>
    <row r="343" spans="1:8" ht="25.35" customHeight="1">
      <c r="A343" s="51" t="s">
        <v>244</v>
      </c>
      <c r="C343" s="52" t="s">
        <v>490</v>
      </c>
      <c r="E343" s="52" t="s">
        <v>410</v>
      </c>
      <c r="F343" s="52"/>
      <c r="G343" s="52">
        <v>8</v>
      </c>
      <c r="H343" s="53"/>
    </row>
    <row r="344" spans="1:8" ht="25.35" customHeight="1">
      <c r="A344" s="51" t="s">
        <v>411</v>
      </c>
      <c r="C344" s="52" t="s">
        <v>491</v>
      </c>
      <c r="D344" s="49"/>
      <c r="H344" s="53"/>
    </row>
    <row r="345" spans="1:8" ht="25.35" customHeight="1">
      <c r="A345" s="51" t="s">
        <v>412</v>
      </c>
      <c r="C345" s="52" t="s">
        <v>492</v>
      </c>
      <c r="E345" s="48" t="s">
        <v>413</v>
      </c>
      <c r="G345" s="48" t="s">
        <v>493</v>
      </c>
      <c r="H345" s="53"/>
    </row>
    <row r="346" spans="1:8" ht="25.35" customHeight="1">
      <c r="A346" s="558" t="s">
        <v>414</v>
      </c>
      <c r="B346" s="559"/>
      <c r="C346" s="559"/>
      <c r="D346" s="559"/>
      <c r="E346" s="559"/>
      <c r="F346" s="559"/>
      <c r="G346" s="559"/>
      <c r="H346" s="564"/>
    </row>
    <row r="347" spans="1:8" ht="25.35" customHeight="1">
      <c r="A347" s="520" t="s">
        <v>385</v>
      </c>
      <c r="B347" s="521"/>
      <c r="C347" s="521"/>
      <c r="D347" s="521"/>
      <c r="E347" s="521"/>
      <c r="F347" s="521"/>
      <c r="G347" s="521"/>
      <c r="H347" s="522"/>
    </row>
    <row r="348" spans="1:8" ht="25.35" customHeight="1">
      <c r="A348" s="560" t="s">
        <v>251</v>
      </c>
      <c r="B348" s="554" t="s">
        <v>252</v>
      </c>
      <c r="C348" s="531" t="s">
        <v>390</v>
      </c>
      <c r="D348" s="531" t="s">
        <v>415</v>
      </c>
      <c r="E348" s="531" t="s">
        <v>392</v>
      </c>
      <c r="F348" s="548" t="s">
        <v>393</v>
      </c>
      <c r="G348" s="531" t="s">
        <v>395</v>
      </c>
      <c r="H348" s="510" t="s">
        <v>254</v>
      </c>
    </row>
    <row r="349" spans="1:8" ht="25.35" customHeight="1">
      <c r="A349" s="560"/>
      <c r="B349" s="554"/>
      <c r="C349" s="532"/>
      <c r="D349" s="532"/>
      <c r="E349" s="532"/>
      <c r="F349" s="549"/>
      <c r="G349" s="532"/>
      <c r="H349" s="511"/>
    </row>
    <row r="350" spans="1:8" ht="25.35" customHeight="1">
      <c r="A350" s="560"/>
      <c r="B350" s="554"/>
      <c r="C350" s="533"/>
      <c r="D350" s="533"/>
      <c r="E350" s="533"/>
      <c r="F350" s="550"/>
      <c r="G350" s="533"/>
      <c r="H350" s="512"/>
    </row>
    <row r="351" spans="1:8" ht="25.35" customHeight="1">
      <c r="A351" s="54">
        <v>1</v>
      </c>
      <c r="B351" s="57" t="s">
        <v>256</v>
      </c>
      <c r="C351" s="58">
        <v>8.25</v>
      </c>
      <c r="D351" s="55">
        <v>5</v>
      </c>
      <c r="E351" s="55">
        <v>5</v>
      </c>
      <c r="F351" s="58">
        <v>67.5</v>
      </c>
      <c r="G351" s="59">
        <f>SUM(C351:F351)</f>
        <v>85.75</v>
      </c>
      <c r="H351" s="60" t="str">
        <f>IF(G351&gt;=91,"A1",IF(G351&gt;=81,"A2",IF(G351&gt;=71,"B1",IF(G351&gt;=61,"B2",IF(G351&gt;=51,"C1",IF(G351&gt;=41,"C2",IF(G351&gt;=33,"D","E")))))))</f>
        <v>A2</v>
      </c>
    </row>
    <row r="352" spans="1:8" ht="25.35" customHeight="1">
      <c r="A352" s="54">
        <v>2</v>
      </c>
      <c r="B352" s="57" t="s">
        <v>258</v>
      </c>
      <c r="C352" s="61">
        <v>7.75</v>
      </c>
      <c r="D352" s="55">
        <v>4</v>
      </c>
      <c r="E352" s="55">
        <v>4</v>
      </c>
      <c r="F352" s="55">
        <v>71.5</v>
      </c>
      <c r="G352" s="59">
        <f>SUM(C352:F352)</f>
        <v>87.25</v>
      </c>
      <c r="H352" s="60" t="str">
        <f>IF(G352&gt;=91,"A1",IF(G352&gt;=81,"A2",IF(G352&gt;=71,"B1",IF(G352&gt;=61,"B2",IF(G352&gt;=51,"C1",IF(G352&gt;=41,"C2",IF(G352&gt;=33,"D","E")))))))</f>
        <v>A2</v>
      </c>
    </row>
    <row r="353" spans="1:8" ht="25.35" customHeight="1">
      <c r="A353" s="54">
        <v>3</v>
      </c>
      <c r="B353" s="57" t="s">
        <v>259</v>
      </c>
      <c r="C353" s="55">
        <v>8.5</v>
      </c>
      <c r="D353" s="55">
        <v>5</v>
      </c>
      <c r="E353" s="55">
        <v>4</v>
      </c>
      <c r="F353" s="55">
        <v>50.5</v>
      </c>
      <c r="G353" s="59">
        <f>SUM(C353:F353)</f>
        <v>68</v>
      </c>
      <c r="H353" s="60" t="str">
        <f>IF(G353&gt;=91,"A1",IF(G353&gt;=81,"A2",IF(G353&gt;=71,"B1",IF(G353&gt;=61,"B2",IF(G353&gt;=51,"C1",IF(G353&gt;=41,"C2",IF(G353&gt;=33,"D","E")))))))</f>
        <v>B2</v>
      </c>
    </row>
    <row r="354" spans="1:8" ht="25.35" customHeight="1">
      <c r="A354" s="54">
        <v>4</v>
      </c>
      <c r="B354" s="57" t="s">
        <v>260</v>
      </c>
      <c r="C354" s="55">
        <v>8.25</v>
      </c>
      <c r="D354" s="55">
        <v>5</v>
      </c>
      <c r="E354" s="55">
        <v>5</v>
      </c>
      <c r="F354" s="55">
        <v>70.5</v>
      </c>
      <c r="G354" s="59">
        <f>SUM(C354:F354)</f>
        <v>88.75</v>
      </c>
      <c r="H354" s="60" t="str">
        <f>IF(G354&gt;=91,"A1",IF(G354&gt;=81,"A2",IF(G354&gt;=71,"B1",IF(G354&gt;=61,"B2",IF(G354&gt;=51,"C1",IF(G354&gt;=41,"C2",IF(G354&gt;=33,"D","E")))))))</f>
        <v>A2</v>
      </c>
    </row>
    <row r="355" spans="1:8" ht="25.35" customHeight="1">
      <c r="A355" s="54">
        <v>5</v>
      </c>
      <c r="B355" s="57" t="s">
        <v>416</v>
      </c>
      <c r="C355" s="55">
        <v>7.25</v>
      </c>
      <c r="D355" s="55">
        <v>5</v>
      </c>
      <c r="E355" s="55">
        <v>5</v>
      </c>
      <c r="F355" s="55">
        <v>58.5</v>
      </c>
      <c r="G355" s="59">
        <f>SUM(C355:F355)</f>
        <v>75.75</v>
      </c>
      <c r="H355" s="60" t="str">
        <f>IF(G355&gt;=91,"A1",IF(G355&gt;=81,"A2",IF(G355&gt;=71,"B1",IF(G355&gt;=61,"B2",IF(G355&gt;=51,"C1",IF(G355&gt;=41,"C2",IF(G355&gt;=33,"D","E")))))))</f>
        <v>B1</v>
      </c>
    </row>
    <row r="356" spans="1:8" ht="25.35" customHeight="1">
      <c r="A356" s="54">
        <v>6</v>
      </c>
      <c r="B356" s="62" t="s">
        <v>417</v>
      </c>
      <c r="C356" s="55"/>
      <c r="D356" s="55"/>
      <c r="E356" s="55"/>
      <c r="F356" s="55"/>
      <c r="G356" s="59">
        <v>48.5</v>
      </c>
      <c r="H356" s="60"/>
    </row>
    <row r="357" spans="1:8" ht="25.35" customHeight="1">
      <c r="A357" s="54">
        <v>7</v>
      </c>
      <c r="B357" s="57" t="s">
        <v>480</v>
      </c>
      <c r="C357" s="55"/>
      <c r="D357" s="55"/>
      <c r="E357" s="55"/>
      <c r="F357" s="63">
        <v>37.5</v>
      </c>
      <c r="G357" s="59"/>
      <c r="H357" s="60"/>
    </row>
    <row r="358" spans="1:8" ht="25.35" customHeight="1">
      <c r="A358" s="54">
        <v>8</v>
      </c>
      <c r="B358" s="57" t="s">
        <v>474</v>
      </c>
      <c r="C358" s="64"/>
      <c r="D358" s="64"/>
      <c r="E358" s="64"/>
      <c r="F358" s="65">
        <v>42</v>
      </c>
      <c r="G358" s="59"/>
      <c r="H358" s="60"/>
    </row>
    <row r="359" spans="1:8" ht="25.35" customHeight="1">
      <c r="A359" s="54">
        <v>9</v>
      </c>
      <c r="B359" s="57" t="s">
        <v>420</v>
      </c>
      <c r="C359" s="64"/>
      <c r="D359" s="64"/>
      <c r="E359" s="64"/>
      <c r="F359" s="65"/>
      <c r="G359" s="59"/>
      <c r="H359" s="60"/>
    </row>
    <row r="360" spans="1:8" ht="25.35" customHeight="1">
      <c r="A360" s="66" t="s">
        <v>230</v>
      </c>
      <c r="B360" s="67"/>
      <c r="C360" s="67"/>
      <c r="D360" s="67"/>
      <c r="E360" s="67"/>
      <c r="F360" s="55"/>
      <c r="G360" s="59">
        <f>SUM(G351:G356)</f>
        <v>454</v>
      </c>
      <c r="H360" s="60"/>
    </row>
    <row r="361" spans="1:8" ht="25.35" customHeight="1">
      <c r="A361" s="66" t="s">
        <v>421</v>
      </c>
      <c r="B361" s="67"/>
      <c r="C361" s="67"/>
      <c r="D361" s="67"/>
      <c r="E361" s="67"/>
      <c r="F361" s="55"/>
      <c r="G361" s="55">
        <f>G360*100/550</f>
        <v>82.545454545454547</v>
      </c>
      <c r="H361" s="60" t="str">
        <f>IF(G361&gt;=91,"A1",IF(G361&gt;=81,"A2",IF(G361&gt;=71,"B1",IF(G361&gt;=61,"B2",IF(G361&gt;=51,"C1",IF(G361&gt;=41,"C2",IF(G361&gt;=33,"D","E")))))))</f>
        <v>A2</v>
      </c>
    </row>
    <row r="362" spans="1:8" ht="25.35" customHeight="1">
      <c r="A362" s="523" t="s">
        <v>475</v>
      </c>
      <c r="B362" s="524"/>
      <c r="C362" s="524"/>
      <c r="D362" s="524"/>
      <c r="E362" s="524"/>
      <c r="F362" s="524"/>
      <c r="G362" s="524"/>
      <c r="H362" s="525"/>
    </row>
    <row r="363" spans="1:8" ht="25.35" customHeight="1">
      <c r="A363" s="565" t="s">
        <v>423</v>
      </c>
      <c r="B363" s="566"/>
      <c r="C363" s="566"/>
      <c r="D363" s="566"/>
      <c r="E363" s="566"/>
      <c r="F363" s="566"/>
      <c r="G363" s="566"/>
      <c r="H363" s="567"/>
    </row>
    <row r="364" spans="1:8" ht="25.35" customHeight="1">
      <c r="A364" s="520" t="s">
        <v>424</v>
      </c>
      <c r="B364" s="521"/>
      <c r="C364" s="521"/>
      <c r="D364" s="521"/>
      <c r="E364" s="521"/>
      <c r="F364" s="521"/>
      <c r="G364" s="521"/>
      <c r="H364" s="522"/>
    </row>
    <row r="365" spans="1:8" ht="25.35" customHeight="1">
      <c r="A365" s="520" t="s">
        <v>425</v>
      </c>
      <c r="B365" s="521"/>
      <c r="C365" s="521"/>
      <c r="D365" s="521"/>
      <c r="E365" s="521"/>
      <c r="F365" s="529"/>
      <c r="G365" s="530" t="s">
        <v>426</v>
      </c>
      <c r="H365" s="522"/>
    </row>
    <row r="366" spans="1:8" ht="25.35" customHeight="1">
      <c r="A366" s="68" t="s">
        <v>427</v>
      </c>
      <c r="B366" s="57"/>
      <c r="C366" s="57"/>
      <c r="D366" s="57"/>
      <c r="E366" s="57"/>
      <c r="F366" s="59"/>
      <c r="G366" s="59"/>
      <c r="H366" s="60" t="s">
        <v>481</v>
      </c>
    </row>
    <row r="367" spans="1:8" ht="25.35" customHeight="1">
      <c r="A367" s="520" t="s">
        <v>429</v>
      </c>
      <c r="B367" s="521"/>
      <c r="C367" s="521"/>
      <c r="D367" s="521"/>
      <c r="E367" s="521"/>
      <c r="F367" s="529"/>
      <c r="G367" s="55"/>
      <c r="H367" s="56"/>
    </row>
    <row r="368" spans="1:8" ht="25.35" customHeight="1">
      <c r="A368" s="520" t="s">
        <v>425</v>
      </c>
      <c r="B368" s="521"/>
      <c r="C368" s="521"/>
      <c r="D368" s="521"/>
      <c r="E368" s="521"/>
      <c r="F368" s="529"/>
      <c r="G368" s="530" t="s">
        <v>426</v>
      </c>
      <c r="H368" s="522"/>
    </row>
    <row r="369" spans="1:8" ht="25.35" customHeight="1">
      <c r="A369" s="551" t="s">
        <v>430</v>
      </c>
      <c r="B369" s="552"/>
      <c r="C369" s="552"/>
      <c r="D369" s="552"/>
      <c r="E369" s="552"/>
      <c r="F369" s="553"/>
      <c r="G369" s="55"/>
      <c r="H369" s="56" t="s">
        <v>428</v>
      </c>
    </row>
    <row r="370" spans="1:8" ht="25.35" customHeight="1">
      <c r="A370" s="551" t="s">
        <v>431</v>
      </c>
      <c r="B370" s="552"/>
      <c r="C370" s="552"/>
      <c r="D370" s="552"/>
      <c r="E370" s="552"/>
      <c r="F370" s="553"/>
      <c r="G370" s="59"/>
      <c r="H370" s="60" t="s">
        <v>428</v>
      </c>
    </row>
    <row r="371" spans="1:8" ht="25.35" customHeight="1">
      <c r="A371" s="551" t="s">
        <v>432</v>
      </c>
      <c r="B371" s="552"/>
      <c r="C371" s="552"/>
      <c r="D371" s="552"/>
      <c r="E371" s="552"/>
      <c r="F371" s="552"/>
      <c r="G371" s="69"/>
      <c r="H371" s="70" t="s">
        <v>433</v>
      </c>
    </row>
    <row r="372" spans="1:8" ht="25.35" customHeight="1">
      <c r="A372" s="551" t="s">
        <v>434</v>
      </c>
      <c r="B372" s="552"/>
      <c r="C372" s="552"/>
      <c r="D372" s="552"/>
      <c r="E372" s="552"/>
      <c r="F372" s="552"/>
      <c r="G372" s="69"/>
      <c r="H372" s="70" t="s">
        <v>433</v>
      </c>
    </row>
    <row r="373" spans="1:8" ht="25.35" customHeight="1">
      <c r="A373" s="520" t="s">
        <v>435</v>
      </c>
      <c r="B373" s="521"/>
      <c r="C373" s="521"/>
      <c r="D373" s="521"/>
      <c r="E373" s="521"/>
      <c r="F373" s="521"/>
      <c r="G373" s="521"/>
      <c r="H373" s="522"/>
    </row>
    <row r="374" spans="1:8" ht="25.35" customHeight="1">
      <c r="A374" s="520" t="s">
        <v>425</v>
      </c>
      <c r="B374" s="521"/>
      <c r="C374" s="521"/>
      <c r="D374" s="521"/>
      <c r="E374" s="521"/>
      <c r="F374" s="521"/>
      <c r="G374" s="521"/>
      <c r="H374" s="522"/>
    </row>
    <row r="375" spans="1:8" ht="25.35" customHeight="1">
      <c r="A375" s="68" t="s">
        <v>401</v>
      </c>
      <c r="B375" s="530">
        <v>86</v>
      </c>
      <c r="C375" s="521"/>
      <c r="D375" s="521"/>
      <c r="E375" s="521"/>
      <c r="F375" s="521"/>
      <c r="G375" s="521"/>
      <c r="H375" s="522"/>
    </row>
    <row r="376" spans="1:8" ht="25.35" customHeight="1">
      <c r="A376" s="66" t="s">
        <v>436</v>
      </c>
      <c r="B376" s="534"/>
      <c r="C376" s="535"/>
      <c r="D376" s="535"/>
      <c r="E376" s="535"/>
      <c r="F376" s="535"/>
      <c r="G376" s="535"/>
      <c r="H376" s="536"/>
    </row>
    <row r="377" spans="1:8" ht="25.35" customHeight="1">
      <c r="A377" s="558" t="s">
        <v>437</v>
      </c>
      <c r="B377" s="559"/>
      <c r="C377" s="559"/>
      <c r="D377" s="559"/>
      <c r="E377" s="71"/>
      <c r="F377" s="72"/>
      <c r="G377" s="55" t="s">
        <v>438</v>
      </c>
      <c r="H377" s="73"/>
    </row>
    <row r="378" spans="1:8" ht="25.35" customHeight="1">
      <c r="A378" s="54" t="s">
        <v>439</v>
      </c>
      <c r="B378" s="55" t="s">
        <v>254</v>
      </c>
      <c r="C378" s="55" t="s">
        <v>439</v>
      </c>
      <c r="D378" s="55" t="s">
        <v>254</v>
      </c>
      <c r="E378" s="74"/>
      <c r="F378" s="559" t="s">
        <v>440</v>
      </c>
      <c r="G378" s="559"/>
      <c r="H378" s="75" t="s">
        <v>254</v>
      </c>
    </row>
    <row r="379" spans="1:8" ht="25.35" customHeight="1">
      <c r="A379" s="54" t="s">
        <v>441</v>
      </c>
      <c r="B379" s="55" t="s">
        <v>442</v>
      </c>
      <c r="C379" s="55" t="s">
        <v>443</v>
      </c>
      <c r="D379" s="55" t="s">
        <v>444</v>
      </c>
      <c r="E379" s="74"/>
      <c r="F379" s="559">
        <v>3</v>
      </c>
      <c r="G379" s="559"/>
      <c r="H379" s="56" t="s">
        <v>433</v>
      </c>
    </row>
    <row r="380" spans="1:8" ht="25.35" customHeight="1">
      <c r="A380" s="54" t="s">
        <v>445</v>
      </c>
      <c r="B380" s="55" t="s">
        <v>446</v>
      </c>
      <c r="C380" s="55" t="s">
        <v>447</v>
      </c>
      <c r="D380" s="55" t="s">
        <v>448</v>
      </c>
      <c r="E380" s="74"/>
      <c r="F380" s="559">
        <v>2</v>
      </c>
      <c r="G380" s="559"/>
      <c r="H380" s="56" t="s">
        <v>428</v>
      </c>
    </row>
    <row r="381" spans="1:8" ht="25.35" customHeight="1">
      <c r="A381" s="54" t="s">
        <v>449</v>
      </c>
      <c r="B381" s="55" t="s">
        <v>450</v>
      </c>
      <c r="C381" s="55" t="s">
        <v>451</v>
      </c>
      <c r="D381" s="55" t="s">
        <v>452</v>
      </c>
      <c r="E381" s="74"/>
      <c r="F381" s="559">
        <v>1</v>
      </c>
      <c r="G381" s="559"/>
      <c r="H381" s="56" t="s">
        <v>453</v>
      </c>
    </row>
    <row r="382" spans="1:8" ht="25.35" customHeight="1">
      <c r="A382" s="54" t="s">
        <v>454</v>
      </c>
      <c r="B382" s="55" t="s">
        <v>455</v>
      </c>
      <c r="C382" s="55" t="s">
        <v>456</v>
      </c>
      <c r="D382" s="55" t="s">
        <v>457</v>
      </c>
      <c r="E382" s="71"/>
      <c r="F382" s="530"/>
      <c r="G382" s="529"/>
      <c r="H382" s="75"/>
    </row>
    <row r="383" spans="1:8" ht="83.1" customHeight="1">
      <c r="A383" s="537" t="s">
        <v>458</v>
      </c>
      <c r="B383" s="538"/>
      <c r="C383" s="539" t="s">
        <v>459</v>
      </c>
      <c r="D383" s="540"/>
      <c r="E383" s="540"/>
      <c r="F383" s="540"/>
      <c r="G383" s="539" t="s">
        <v>460</v>
      </c>
      <c r="H383" s="542"/>
    </row>
    <row r="385" spans="1:8" ht="25.35" customHeight="1">
      <c r="A385" s="545" t="s">
        <v>235</v>
      </c>
      <c r="B385" s="546"/>
      <c r="C385" s="546"/>
      <c r="D385" s="546"/>
      <c r="E385" s="546"/>
      <c r="F385" s="546"/>
      <c r="G385" s="546"/>
      <c r="H385" s="547"/>
    </row>
    <row r="386" spans="1:8" ht="25.35" customHeight="1">
      <c r="A386" s="513" t="s">
        <v>236</v>
      </c>
      <c r="B386" s="514"/>
      <c r="C386" s="514"/>
      <c r="D386" s="514"/>
      <c r="E386" s="514"/>
      <c r="F386" s="514"/>
      <c r="G386" s="514"/>
      <c r="H386" s="515"/>
    </row>
    <row r="387" spans="1:8" ht="25.35" customHeight="1">
      <c r="A387" s="513" t="s">
        <v>237</v>
      </c>
      <c r="B387" s="514"/>
      <c r="C387" s="514"/>
      <c r="D387" s="514"/>
      <c r="E387" s="514"/>
      <c r="F387" s="514"/>
      <c r="G387" s="514"/>
      <c r="H387" s="515"/>
    </row>
    <row r="388" spans="1:8" ht="25.35" customHeight="1">
      <c r="A388" s="513" t="s">
        <v>405</v>
      </c>
      <c r="B388" s="514"/>
      <c r="C388" s="514"/>
      <c r="D388" s="514"/>
      <c r="E388" s="514"/>
      <c r="F388" s="514"/>
      <c r="G388" s="514"/>
      <c r="H388" s="515"/>
    </row>
    <row r="389" spans="1:8" ht="25.35" customHeight="1">
      <c r="A389" s="513" t="s">
        <v>406</v>
      </c>
      <c r="B389" s="514"/>
      <c r="C389" s="514"/>
      <c r="D389" s="514"/>
      <c r="E389" s="514"/>
      <c r="F389" s="514"/>
      <c r="G389" s="514"/>
      <c r="H389" s="515"/>
    </row>
    <row r="390" spans="1:8" ht="25.35" customHeight="1">
      <c r="A390" s="51" t="s">
        <v>241</v>
      </c>
      <c r="C390" s="52" t="s">
        <v>407</v>
      </c>
      <c r="F390" s="49"/>
      <c r="G390" s="49"/>
      <c r="H390" s="50"/>
    </row>
    <row r="391" spans="1:8" ht="25.35" customHeight="1">
      <c r="A391" s="51" t="s">
        <v>244</v>
      </c>
      <c r="C391" s="52" t="s">
        <v>296</v>
      </c>
      <c r="F391" s="52" t="s">
        <v>410</v>
      </c>
      <c r="G391" s="52"/>
      <c r="H391" s="82">
        <v>9</v>
      </c>
    </row>
    <row r="392" spans="1:8" ht="25.35" customHeight="1">
      <c r="A392" s="51" t="s">
        <v>411</v>
      </c>
      <c r="C392" s="52" t="s">
        <v>494</v>
      </c>
      <c r="D392" s="49"/>
      <c r="E392" s="49"/>
      <c r="H392" s="53"/>
    </row>
    <row r="393" spans="1:8" ht="25.35" customHeight="1">
      <c r="A393" s="51" t="s">
        <v>412</v>
      </c>
      <c r="C393" s="48" t="s">
        <v>495</v>
      </c>
      <c r="F393" s="48" t="s">
        <v>413</v>
      </c>
      <c r="H393" s="53" t="s">
        <v>496</v>
      </c>
    </row>
    <row r="394" spans="1:8" ht="25.35" customHeight="1">
      <c r="A394" s="520" t="s">
        <v>414</v>
      </c>
      <c r="B394" s="521"/>
      <c r="C394" s="521"/>
      <c r="D394" s="521"/>
      <c r="E394" s="521"/>
      <c r="F394" s="521"/>
      <c r="G394" s="521"/>
      <c r="H394" s="522"/>
    </row>
    <row r="395" spans="1:8" ht="25.35" customHeight="1">
      <c r="A395" s="520" t="s">
        <v>385</v>
      </c>
      <c r="B395" s="521"/>
      <c r="C395" s="521"/>
      <c r="D395" s="521"/>
      <c r="E395" s="521"/>
      <c r="F395" s="521"/>
      <c r="G395" s="521"/>
      <c r="H395" s="522"/>
    </row>
    <row r="396" spans="1:8" ht="25.35" customHeight="1">
      <c r="A396" s="561" t="s">
        <v>251</v>
      </c>
      <c r="B396" s="555" t="s">
        <v>252</v>
      </c>
      <c r="C396" s="531" t="s">
        <v>390</v>
      </c>
      <c r="D396" s="531" t="s">
        <v>415</v>
      </c>
      <c r="E396" s="531" t="s">
        <v>392</v>
      </c>
      <c r="F396" s="531" t="s">
        <v>393</v>
      </c>
      <c r="G396" s="531" t="s">
        <v>395</v>
      </c>
      <c r="H396" s="510" t="s">
        <v>254</v>
      </c>
    </row>
    <row r="397" spans="1:8" ht="25.35" customHeight="1">
      <c r="A397" s="562"/>
      <c r="B397" s="556"/>
      <c r="C397" s="532"/>
      <c r="D397" s="532"/>
      <c r="E397" s="532"/>
      <c r="F397" s="532"/>
      <c r="G397" s="532"/>
      <c r="H397" s="511"/>
    </row>
    <row r="398" spans="1:8" ht="25.35" customHeight="1">
      <c r="A398" s="563"/>
      <c r="B398" s="557"/>
      <c r="C398" s="533"/>
      <c r="D398" s="533"/>
      <c r="E398" s="533"/>
      <c r="F398" s="533"/>
      <c r="G398" s="533"/>
      <c r="H398" s="512"/>
    </row>
    <row r="399" spans="1:8" ht="25.35" customHeight="1">
      <c r="A399" s="54">
        <v>1</v>
      </c>
      <c r="B399" s="57" t="s">
        <v>256</v>
      </c>
      <c r="C399" s="58">
        <v>9.75</v>
      </c>
      <c r="D399" s="55">
        <v>5</v>
      </c>
      <c r="E399" s="55">
        <v>5</v>
      </c>
      <c r="F399" s="58">
        <v>58</v>
      </c>
      <c r="G399" s="59">
        <f>SUM(C399:F399)</f>
        <v>77.75</v>
      </c>
      <c r="H399" s="60" t="str">
        <f>IF(G399&gt;=91,"A1",IF(G399&gt;=81,"A2",IF(G399&gt;=71,"B1",IF(G399&gt;=61,"B2",IF(G399&gt;=51,"C1",IF(G399&gt;=41,"C2",IF(G399&gt;=33,"D","E")))))))</f>
        <v>B1</v>
      </c>
    </row>
    <row r="400" spans="1:8" ht="25.35" customHeight="1">
      <c r="A400" s="54">
        <v>2</v>
      </c>
      <c r="B400" s="57" t="s">
        <v>258</v>
      </c>
      <c r="C400" s="61">
        <v>7.25</v>
      </c>
      <c r="D400" s="55">
        <v>4</v>
      </c>
      <c r="E400" s="55">
        <v>4</v>
      </c>
      <c r="F400" s="55">
        <v>52.5</v>
      </c>
      <c r="G400" s="59">
        <f t="shared" ref="G400:G403" si="21">SUM(C400:F400)</f>
        <v>67.75</v>
      </c>
      <c r="H400" s="60" t="str">
        <f t="shared" ref="H400:H403" si="22">IF(G400&gt;=91,"A1",IF(G400&gt;=81,"A2",IF(G400&gt;=71,"B1",IF(G400&gt;=61,"B2",IF(G400&gt;=51,"C1",IF(G400&gt;=41,"C2",IF(G400&gt;=33,"D","E")))))))</f>
        <v>B2</v>
      </c>
    </row>
    <row r="401" spans="1:8" ht="25.35" customHeight="1">
      <c r="A401" s="54">
        <v>3</v>
      </c>
      <c r="B401" s="57" t="s">
        <v>259</v>
      </c>
      <c r="C401" s="55">
        <v>9.25</v>
      </c>
      <c r="D401" s="55">
        <v>5</v>
      </c>
      <c r="E401" s="55">
        <v>5</v>
      </c>
      <c r="F401" s="55">
        <v>70</v>
      </c>
      <c r="G401" s="59">
        <f t="shared" si="21"/>
        <v>89.25</v>
      </c>
      <c r="H401" s="60" t="str">
        <f t="shared" si="22"/>
        <v>A2</v>
      </c>
    </row>
    <row r="402" spans="1:8" ht="25.35" customHeight="1">
      <c r="A402" s="54">
        <v>4</v>
      </c>
      <c r="B402" s="57" t="s">
        <v>260</v>
      </c>
      <c r="C402" s="55">
        <v>9.25</v>
      </c>
      <c r="D402" s="55">
        <v>5</v>
      </c>
      <c r="E402" s="55">
        <v>5</v>
      </c>
      <c r="F402" s="55">
        <v>64.5</v>
      </c>
      <c r="G402" s="59">
        <f t="shared" si="21"/>
        <v>83.75</v>
      </c>
      <c r="H402" s="60" t="str">
        <f t="shared" si="22"/>
        <v>A2</v>
      </c>
    </row>
    <row r="403" spans="1:8" ht="25.35" customHeight="1">
      <c r="A403" s="54">
        <v>5</v>
      </c>
      <c r="B403" s="57" t="s">
        <v>416</v>
      </c>
      <c r="C403" s="55">
        <v>9.75</v>
      </c>
      <c r="D403" s="55">
        <v>5</v>
      </c>
      <c r="E403" s="55">
        <v>5</v>
      </c>
      <c r="F403" s="55">
        <v>62.5</v>
      </c>
      <c r="G403" s="59">
        <f t="shared" si="21"/>
        <v>82.25</v>
      </c>
      <c r="H403" s="60" t="str">
        <f t="shared" si="22"/>
        <v>A2</v>
      </c>
    </row>
    <row r="404" spans="1:8" ht="25.35" customHeight="1">
      <c r="A404" s="54">
        <v>6</v>
      </c>
      <c r="B404" s="62" t="s">
        <v>417</v>
      </c>
      <c r="C404" s="55"/>
      <c r="D404" s="55"/>
      <c r="E404" s="55"/>
      <c r="F404" s="55"/>
      <c r="G404" s="59">
        <v>48.5</v>
      </c>
      <c r="H404" s="60"/>
    </row>
    <row r="405" spans="1:8" ht="25.35" customHeight="1">
      <c r="A405" s="54">
        <v>7</v>
      </c>
      <c r="B405" s="57" t="s">
        <v>480</v>
      </c>
      <c r="C405" s="55"/>
      <c r="D405" s="55"/>
      <c r="E405" s="55"/>
      <c r="F405" s="63">
        <v>44.5</v>
      </c>
      <c r="G405" s="59"/>
      <c r="H405" s="60"/>
    </row>
    <row r="406" spans="1:8" ht="25.35" customHeight="1">
      <c r="A406" s="54">
        <v>8</v>
      </c>
      <c r="B406" s="57" t="s">
        <v>474</v>
      </c>
      <c r="C406" s="64"/>
      <c r="D406" s="64"/>
      <c r="E406" s="64"/>
      <c r="F406" s="65">
        <v>45</v>
      </c>
      <c r="G406" s="59"/>
      <c r="H406" s="60"/>
    </row>
    <row r="407" spans="1:8" ht="25.35" customHeight="1">
      <c r="A407" s="54">
        <v>9</v>
      </c>
      <c r="B407" s="57" t="s">
        <v>420</v>
      </c>
      <c r="C407" s="64"/>
      <c r="D407" s="64"/>
      <c r="E407" s="64"/>
      <c r="F407" s="65"/>
      <c r="G407" s="59"/>
      <c r="H407" s="60"/>
    </row>
    <row r="408" spans="1:8" ht="25.35" customHeight="1">
      <c r="A408" s="66" t="s">
        <v>230</v>
      </c>
      <c r="B408" s="67"/>
      <c r="C408" s="67"/>
      <c r="D408" s="67"/>
      <c r="E408" s="67"/>
      <c r="F408" s="55"/>
      <c r="G408" s="59">
        <f>SUM(G399:G404)</f>
        <v>449.25</v>
      </c>
      <c r="H408" s="60"/>
    </row>
    <row r="409" spans="1:8" ht="25.35" customHeight="1">
      <c r="A409" s="66" t="s">
        <v>421</v>
      </c>
      <c r="B409" s="67"/>
      <c r="C409" s="67"/>
      <c r="D409" s="67"/>
      <c r="E409" s="67"/>
      <c r="F409" s="55"/>
      <c r="G409" s="55">
        <f>G408*100/550</f>
        <v>81.681818181818187</v>
      </c>
      <c r="H409" s="60" t="str">
        <f t="shared" ref="H409" si="23">IF(G409&gt;=91,"A1",IF(G409&gt;=81,"A2",IF(G409&gt;=71,"B1",IF(G409&gt;=61,"B2",IF(G409&gt;=51,"C1",IF(G409&gt;=41,"C2",IF(G409&gt;=33,"D","E")))))))</f>
        <v>A2</v>
      </c>
    </row>
    <row r="410" spans="1:8" ht="25.35" customHeight="1">
      <c r="A410" s="523" t="s">
        <v>497</v>
      </c>
      <c r="B410" s="524"/>
      <c r="C410" s="524"/>
      <c r="D410" s="524"/>
      <c r="E410" s="524"/>
      <c r="F410" s="524"/>
      <c r="G410" s="524"/>
      <c r="H410" s="525"/>
    </row>
    <row r="411" spans="1:8" ht="25.35" customHeight="1">
      <c r="A411" s="526" t="s">
        <v>423</v>
      </c>
      <c r="B411" s="527"/>
      <c r="C411" s="527"/>
      <c r="D411" s="527"/>
      <c r="E411" s="527"/>
      <c r="F411" s="527"/>
      <c r="G411" s="527"/>
      <c r="H411" s="528"/>
    </row>
    <row r="412" spans="1:8" ht="25.35" customHeight="1">
      <c r="A412" s="520" t="s">
        <v>424</v>
      </c>
      <c r="B412" s="521"/>
      <c r="C412" s="521"/>
      <c r="D412" s="521"/>
      <c r="E412" s="521"/>
      <c r="F412" s="521"/>
      <c r="G412" s="521"/>
      <c r="H412" s="522"/>
    </row>
    <row r="413" spans="1:8" ht="25.35" customHeight="1">
      <c r="A413" s="520" t="s">
        <v>425</v>
      </c>
      <c r="B413" s="521"/>
      <c r="C413" s="521"/>
      <c r="D413" s="521"/>
      <c r="E413" s="521"/>
      <c r="F413" s="529"/>
      <c r="G413" s="530" t="s">
        <v>426</v>
      </c>
      <c r="H413" s="522"/>
    </row>
    <row r="414" spans="1:8" ht="25.35" customHeight="1">
      <c r="A414" s="68" t="s">
        <v>427</v>
      </c>
      <c r="B414" s="57"/>
      <c r="C414" s="57"/>
      <c r="D414" s="57"/>
      <c r="E414" s="57"/>
      <c r="F414" s="59"/>
      <c r="G414" s="59"/>
      <c r="H414" s="60" t="s">
        <v>433</v>
      </c>
    </row>
    <row r="415" spans="1:8" ht="25.35" customHeight="1">
      <c r="A415" s="520" t="s">
        <v>429</v>
      </c>
      <c r="B415" s="521"/>
      <c r="C415" s="521"/>
      <c r="D415" s="521"/>
      <c r="E415" s="521"/>
      <c r="F415" s="529"/>
      <c r="G415" s="55"/>
      <c r="H415" s="56"/>
    </row>
    <row r="416" spans="1:8" ht="25.35" customHeight="1">
      <c r="A416" s="520" t="s">
        <v>425</v>
      </c>
      <c r="B416" s="521"/>
      <c r="C416" s="521"/>
      <c r="D416" s="521"/>
      <c r="E416" s="521"/>
      <c r="F416" s="529"/>
      <c r="G416" s="530" t="s">
        <v>426</v>
      </c>
      <c r="H416" s="522"/>
    </row>
    <row r="417" spans="1:8" ht="25.35" customHeight="1">
      <c r="A417" s="551" t="s">
        <v>430</v>
      </c>
      <c r="B417" s="552"/>
      <c r="C417" s="552"/>
      <c r="D417" s="552"/>
      <c r="E417" s="552"/>
      <c r="F417" s="553"/>
      <c r="G417" s="55"/>
      <c r="H417" s="56" t="s">
        <v>433</v>
      </c>
    </row>
    <row r="418" spans="1:8" ht="25.35" customHeight="1">
      <c r="A418" s="551" t="s">
        <v>431</v>
      </c>
      <c r="B418" s="552"/>
      <c r="C418" s="552"/>
      <c r="D418" s="552"/>
      <c r="E418" s="552"/>
      <c r="F418" s="553"/>
      <c r="G418" s="59"/>
      <c r="H418" s="60" t="s">
        <v>433</v>
      </c>
    </row>
    <row r="419" spans="1:8" ht="25.35" customHeight="1">
      <c r="A419" s="551" t="s">
        <v>432</v>
      </c>
      <c r="B419" s="552"/>
      <c r="C419" s="552"/>
      <c r="D419" s="552"/>
      <c r="E419" s="552"/>
      <c r="F419" s="552"/>
      <c r="G419" s="69"/>
      <c r="H419" s="70" t="s">
        <v>433</v>
      </c>
    </row>
    <row r="420" spans="1:8" ht="25.35" customHeight="1">
      <c r="A420" s="551" t="s">
        <v>434</v>
      </c>
      <c r="B420" s="552"/>
      <c r="C420" s="552"/>
      <c r="D420" s="552"/>
      <c r="E420" s="552"/>
      <c r="F420" s="552"/>
      <c r="G420" s="69"/>
      <c r="H420" s="70" t="s">
        <v>433</v>
      </c>
    </row>
    <row r="421" spans="1:8" ht="25.35" customHeight="1">
      <c r="A421" s="520" t="s">
        <v>435</v>
      </c>
      <c r="B421" s="521"/>
      <c r="C421" s="521"/>
      <c r="D421" s="521"/>
      <c r="E421" s="521"/>
      <c r="F421" s="521"/>
      <c r="G421" s="521"/>
      <c r="H421" s="522"/>
    </row>
    <row r="422" spans="1:8" ht="25.35" customHeight="1">
      <c r="A422" s="520" t="s">
        <v>425</v>
      </c>
      <c r="B422" s="521"/>
      <c r="C422" s="521"/>
      <c r="D422" s="521"/>
      <c r="E422" s="521"/>
      <c r="F422" s="521"/>
      <c r="G422" s="521"/>
      <c r="H422" s="522"/>
    </row>
    <row r="423" spans="1:8" ht="25.35" customHeight="1">
      <c r="A423" s="68" t="s">
        <v>401</v>
      </c>
      <c r="B423" s="530">
        <v>78</v>
      </c>
      <c r="C423" s="521"/>
      <c r="D423" s="521"/>
      <c r="E423" s="521"/>
      <c r="F423" s="521"/>
      <c r="G423" s="521"/>
      <c r="H423" s="522"/>
    </row>
    <row r="424" spans="1:8" ht="25.35" customHeight="1">
      <c r="A424" s="66" t="s">
        <v>436</v>
      </c>
      <c r="B424" s="534"/>
      <c r="C424" s="535"/>
      <c r="D424" s="535"/>
      <c r="E424" s="535"/>
      <c r="F424" s="535"/>
      <c r="G424" s="535"/>
      <c r="H424" s="536"/>
    </row>
    <row r="425" spans="1:8" ht="25.35" customHeight="1">
      <c r="A425" s="520" t="s">
        <v>437</v>
      </c>
      <c r="B425" s="521"/>
      <c r="C425" s="521"/>
      <c r="D425" s="529"/>
      <c r="E425" s="71"/>
      <c r="F425" s="72"/>
      <c r="G425" s="55" t="s">
        <v>438</v>
      </c>
      <c r="H425" s="73"/>
    </row>
    <row r="426" spans="1:8" ht="25.35" customHeight="1">
      <c r="A426" s="54" t="s">
        <v>439</v>
      </c>
      <c r="B426" s="55" t="s">
        <v>254</v>
      </c>
      <c r="C426" s="55" t="s">
        <v>439</v>
      </c>
      <c r="D426" s="55" t="s">
        <v>254</v>
      </c>
      <c r="E426" s="74"/>
      <c r="F426" s="530" t="s">
        <v>440</v>
      </c>
      <c r="G426" s="529"/>
      <c r="H426" s="75" t="s">
        <v>254</v>
      </c>
    </row>
    <row r="427" spans="1:8" ht="25.35" customHeight="1">
      <c r="A427" s="54" t="s">
        <v>441</v>
      </c>
      <c r="B427" s="55" t="s">
        <v>442</v>
      </c>
      <c r="C427" s="55" t="s">
        <v>443</v>
      </c>
      <c r="D427" s="55" t="s">
        <v>444</v>
      </c>
      <c r="E427" s="74"/>
      <c r="F427" s="530">
        <v>3</v>
      </c>
      <c r="G427" s="529"/>
      <c r="H427" s="56" t="s">
        <v>433</v>
      </c>
    </row>
    <row r="428" spans="1:8" ht="25.35" customHeight="1">
      <c r="A428" s="54" t="s">
        <v>445</v>
      </c>
      <c r="B428" s="55" t="s">
        <v>446</v>
      </c>
      <c r="C428" s="55" t="s">
        <v>447</v>
      </c>
      <c r="D428" s="55" t="s">
        <v>448</v>
      </c>
      <c r="E428" s="74"/>
      <c r="F428" s="530">
        <v>2</v>
      </c>
      <c r="G428" s="529"/>
      <c r="H428" s="56" t="s">
        <v>428</v>
      </c>
    </row>
    <row r="429" spans="1:8" ht="25.35" customHeight="1">
      <c r="A429" s="54" t="s">
        <v>449</v>
      </c>
      <c r="B429" s="55" t="s">
        <v>450</v>
      </c>
      <c r="C429" s="55" t="s">
        <v>451</v>
      </c>
      <c r="D429" s="55" t="s">
        <v>452</v>
      </c>
      <c r="E429" s="74"/>
      <c r="F429" s="530">
        <v>1</v>
      </c>
      <c r="G429" s="529"/>
      <c r="H429" s="56" t="s">
        <v>453</v>
      </c>
    </row>
    <row r="430" spans="1:8" ht="25.35" customHeight="1">
      <c r="A430" s="54" t="s">
        <v>454</v>
      </c>
      <c r="B430" s="55" t="s">
        <v>455</v>
      </c>
      <c r="C430" s="55" t="s">
        <v>456</v>
      </c>
      <c r="D430" s="55" t="s">
        <v>457</v>
      </c>
      <c r="E430" s="71"/>
      <c r="F430" s="530"/>
      <c r="G430" s="529"/>
      <c r="H430" s="75"/>
    </row>
    <row r="431" spans="1:8" ht="88.35" customHeight="1">
      <c r="A431" s="537" t="s">
        <v>458</v>
      </c>
      <c r="B431" s="538"/>
      <c r="C431" s="539" t="s">
        <v>459</v>
      </c>
      <c r="D431" s="540"/>
      <c r="E431" s="540"/>
      <c r="F431" s="541"/>
      <c r="G431" s="539" t="s">
        <v>460</v>
      </c>
      <c r="H431" s="542"/>
    </row>
    <row r="433" spans="1:8" ht="25.35" customHeight="1">
      <c r="A433" s="545" t="s">
        <v>235</v>
      </c>
      <c r="B433" s="546"/>
      <c r="C433" s="546"/>
      <c r="D433" s="546"/>
      <c r="E433" s="546"/>
      <c r="F433" s="546"/>
      <c r="G433" s="546"/>
      <c r="H433" s="547"/>
    </row>
    <row r="434" spans="1:8" ht="25.35" customHeight="1">
      <c r="A434" s="513" t="s">
        <v>236</v>
      </c>
      <c r="B434" s="514"/>
      <c r="C434" s="514"/>
      <c r="D434" s="514"/>
      <c r="E434" s="514"/>
      <c r="F434" s="514"/>
      <c r="G434" s="514"/>
      <c r="H434" s="515"/>
    </row>
    <row r="435" spans="1:8" ht="25.35" customHeight="1">
      <c r="A435" s="513" t="s">
        <v>237</v>
      </c>
      <c r="B435" s="514"/>
      <c r="C435" s="514"/>
      <c r="D435" s="514"/>
      <c r="E435" s="514"/>
      <c r="F435" s="514"/>
      <c r="G435" s="514"/>
      <c r="H435" s="515"/>
    </row>
    <row r="436" spans="1:8" ht="25.35" customHeight="1">
      <c r="A436" s="513" t="s">
        <v>405</v>
      </c>
      <c r="B436" s="514"/>
      <c r="C436" s="514"/>
      <c r="D436" s="514"/>
      <c r="E436" s="514"/>
      <c r="F436" s="514"/>
      <c r="G436" s="514"/>
      <c r="H436" s="515"/>
    </row>
    <row r="437" spans="1:8" ht="25.35" customHeight="1">
      <c r="A437" s="513" t="s">
        <v>406</v>
      </c>
      <c r="B437" s="514"/>
      <c r="C437" s="514"/>
      <c r="D437" s="514"/>
      <c r="E437" s="514"/>
      <c r="F437" s="514"/>
      <c r="G437" s="514"/>
      <c r="H437" s="515"/>
    </row>
    <row r="438" spans="1:8" ht="25.35" customHeight="1">
      <c r="A438" s="51" t="s">
        <v>241</v>
      </c>
      <c r="C438" s="52" t="s">
        <v>407</v>
      </c>
      <c r="F438" s="49"/>
      <c r="G438" s="49"/>
      <c r="H438" s="50"/>
    </row>
    <row r="439" spans="1:8" ht="25.35" customHeight="1">
      <c r="A439" s="51" t="s">
        <v>244</v>
      </c>
      <c r="C439" s="52" t="s">
        <v>498</v>
      </c>
      <c r="F439" s="52" t="s">
        <v>410</v>
      </c>
      <c r="G439" s="52"/>
      <c r="H439" s="82">
        <v>10</v>
      </c>
    </row>
    <row r="440" spans="1:8" ht="25.35" customHeight="1">
      <c r="A440" s="51" t="s">
        <v>411</v>
      </c>
      <c r="C440" s="52" t="s">
        <v>499</v>
      </c>
      <c r="D440" s="49"/>
      <c r="E440" s="49"/>
      <c r="H440" s="53"/>
    </row>
    <row r="441" spans="1:8" ht="25.35" customHeight="1">
      <c r="A441" s="51" t="s">
        <v>412</v>
      </c>
      <c r="C441" s="48" t="s">
        <v>500</v>
      </c>
      <c r="F441" s="48" t="s">
        <v>413</v>
      </c>
      <c r="H441" s="53" t="s">
        <v>501</v>
      </c>
    </row>
    <row r="442" spans="1:8" ht="25.35" customHeight="1">
      <c r="A442" s="520" t="s">
        <v>414</v>
      </c>
      <c r="B442" s="521"/>
      <c r="C442" s="521"/>
      <c r="D442" s="521"/>
      <c r="E442" s="521"/>
      <c r="F442" s="521"/>
      <c r="G442" s="521"/>
      <c r="H442" s="522"/>
    </row>
    <row r="443" spans="1:8" ht="25.35" customHeight="1">
      <c r="A443" s="520" t="s">
        <v>385</v>
      </c>
      <c r="B443" s="521"/>
      <c r="C443" s="521"/>
      <c r="D443" s="521"/>
      <c r="E443" s="521"/>
      <c r="F443" s="521"/>
      <c r="G443" s="521"/>
      <c r="H443" s="522"/>
    </row>
    <row r="444" spans="1:8" ht="25.35" customHeight="1">
      <c r="A444" s="561" t="s">
        <v>251</v>
      </c>
      <c r="B444" s="555" t="s">
        <v>252</v>
      </c>
      <c r="C444" s="531" t="s">
        <v>390</v>
      </c>
      <c r="D444" s="531" t="s">
        <v>415</v>
      </c>
      <c r="E444" s="531" t="s">
        <v>392</v>
      </c>
      <c r="F444" s="531" t="s">
        <v>393</v>
      </c>
      <c r="G444" s="531" t="s">
        <v>395</v>
      </c>
      <c r="H444" s="510" t="s">
        <v>254</v>
      </c>
    </row>
    <row r="445" spans="1:8" ht="25.35" customHeight="1">
      <c r="A445" s="562"/>
      <c r="B445" s="556"/>
      <c r="C445" s="532"/>
      <c r="D445" s="532"/>
      <c r="E445" s="532"/>
      <c r="F445" s="532"/>
      <c r="G445" s="532"/>
      <c r="H445" s="511"/>
    </row>
    <row r="446" spans="1:8" ht="25.35" customHeight="1">
      <c r="A446" s="563"/>
      <c r="B446" s="557"/>
      <c r="C446" s="533"/>
      <c r="D446" s="533"/>
      <c r="E446" s="533"/>
      <c r="F446" s="533"/>
      <c r="G446" s="533"/>
      <c r="H446" s="512"/>
    </row>
    <row r="447" spans="1:8" ht="25.35" customHeight="1">
      <c r="A447" s="54">
        <v>1</v>
      </c>
      <c r="B447" s="57" t="s">
        <v>256</v>
      </c>
      <c r="C447" s="58">
        <v>9</v>
      </c>
      <c r="D447" s="55">
        <v>5</v>
      </c>
      <c r="E447" s="55">
        <v>5</v>
      </c>
      <c r="F447" s="58">
        <v>69.5</v>
      </c>
      <c r="G447" s="59">
        <f>SUM(C447:F447)</f>
        <v>88.5</v>
      </c>
      <c r="H447" s="60" t="str">
        <f>IF(G447&gt;=91,"A1",IF(G447&gt;=81,"A2",IF(G447&gt;=71,"B1",IF(G447&gt;=61,"B2",IF(G447&gt;=51,"C1",IF(G447&gt;=41,"C2",IF(G447&gt;=33,"D","E")))))))</f>
        <v>A2</v>
      </c>
    </row>
    <row r="448" spans="1:8" ht="25.35" customHeight="1">
      <c r="A448" s="54">
        <v>2</v>
      </c>
      <c r="B448" s="57" t="s">
        <v>258</v>
      </c>
      <c r="C448" s="61">
        <v>9</v>
      </c>
      <c r="D448" s="55">
        <v>4</v>
      </c>
      <c r="E448" s="55">
        <v>4</v>
      </c>
      <c r="F448" s="55">
        <v>74</v>
      </c>
      <c r="G448" s="59">
        <f t="shared" ref="G448:G451" si="24">SUM(C448:F448)</f>
        <v>91</v>
      </c>
      <c r="H448" s="60" t="str">
        <f t="shared" ref="H448:H451" si="25">IF(G448&gt;=91,"A1",IF(G448&gt;=81,"A2",IF(G448&gt;=71,"B1",IF(G448&gt;=61,"B2",IF(G448&gt;=51,"C1",IF(G448&gt;=41,"C2",IF(G448&gt;=33,"D","E")))))))</f>
        <v>A1</v>
      </c>
    </row>
    <row r="449" spans="1:8" ht="25.35" customHeight="1">
      <c r="A449" s="54">
        <v>3</v>
      </c>
      <c r="B449" s="57" t="s">
        <v>259</v>
      </c>
      <c r="C449" s="55">
        <v>9.5</v>
      </c>
      <c r="D449" s="55">
        <v>5</v>
      </c>
      <c r="E449" s="55">
        <v>5</v>
      </c>
      <c r="F449" s="55">
        <v>67</v>
      </c>
      <c r="G449" s="59">
        <f t="shared" si="24"/>
        <v>86.5</v>
      </c>
      <c r="H449" s="60" t="str">
        <f t="shared" si="25"/>
        <v>A2</v>
      </c>
    </row>
    <row r="450" spans="1:8" ht="25.35" customHeight="1">
      <c r="A450" s="54">
        <v>4</v>
      </c>
      <c r="B450" s="57" t="s">
        <v>260</v>
      </c>
      <c r="C450" s="55">
        <v>9.5</v>
      </c>
      <c r="D450" s="55">
        <v>5</v>
      </c>
      <c r="E450" s="55">
        <v>4.5</v>
      </c>
      <c r="F450" s="55">
        <v>75</v>
      </c>
      <c r="G450" s="59">
        <f t="shared" si="24"/>
        <v>94</v>
      </c>
      <c r="H450" s="60" t="str">
        <f t="shared" si="25"/>
        <v>A1</v>
      </c>
    </row>
    <row r="451" spans="1:8" ht="25.35" customHeight="1">
      <c r="A451" s="54">
        <v>5</v>
      </c>
      <c r="B451" s="57" t="s">
        <v>416</v>
      </c>
      <c r="C451" s="55">
        <v>10</v>
      </c>
      <c r="D451" s="55">
        <v>5</v>
      </c>
      <c r="E451" s="55">
        <v>5</v>
      </c>
      <c r="F451" s="55">
        <v>69</v>
      </c>
      <c r="G451" s="59">
        <f t="shared" si="24"/>
        <v>89</v>
      </c>
      <c r="H451" s="60" t="str">
        <f t="shared" si="25"/>
        <v>A2</v>
      </c>
    </row>
    <row r="452" spans="1:8" ht="25.35" customHeight="1">
      <c r="A452" s="54">
        <v>6</v>
      </c>
      <c r="B452" s="62" t="s">
        <v>417</v>
      </c>
      <c r="C452" s="55"/>
      <c r="D452" s="55"/>
      <c r="E452" s="55"/>
      <c r="F452" s="55"/>
      <c r="G452" s="59">
        <v>50</v>
      </c>
      <c r="H452" s="60"/>
    </row>
    <row r="453" spans="1:8" ht="25.35" customHeight="1">
      <c r="A453" s="54">
        <v>7</v>
      </c>
      <c r="B453" s="57" t="s">
        <v>480</v>
      </c>
      <c r="C453" s="55"/>
      <c r="D453" s="55"/>
      <c r="E453" s="55"/>
      <c r="F453" s="63">
        <v>47.5</v>
      </c>
      <c r="G453" s="59"/>
      <c r="H453" s="60"/>
    </row>
    <row r="454" spans="1:8" ht="25.35" customHeight="1">
      <c r="A454" s="54">
        <v>8</v>
      </c>
      <c r="B454" s="57" t="s">
        <v>474</v>
      </c>
      <c r="C454" s="64"/>
      <c r="D454" s="64"/>
      <c r="E454" s="64"/>
      <c r="F454" s="65">
        <v>46</v>
      </c>
      <c r="G454" s="59"/>
      <c r="H454" s="60"/>
    </row>
    <row r="455" spans="1:8" ht="25.35" customHeight="1">
      <c r="A455" s="54">
        <v>9</v>
      </c>
      <c r="B455" s="57" t="s">
        <v>420</v>
      </c>
      <c r="C455" s="64"/>
      <c r="D455" s="64"/>
      <c r="E455" s="64"/>
      <c r="F455" s="65"/>
      <c r="G455" s="59"/>
      <c r="H455" s="60"/>
    </row>
    <row r="456" spans="1:8" ht="25.35" customHeight="1">
      <c r="A456" s="66" t="s">
        <v>230</v>
      </c>
      <c r="B456" s="67"/>
      <c r="C456" s="67"/>
      <c r="D456" s="67"/>
      <c r="E456" s="67"/>
      <c r="F456" s="55"/>
      <c r="G456" s="59">
        <f>SUM(G447:G452)</f>
        <v>499</v>
      </c>
      <c r="H456" s="60"/>
    </row>
    <row r="457" spans="1:8" ht="25.35" customHeight="1">
      <c r="A457" s="66" t="s">
        <v>421</v>
      </c>
      <c r="B457" s="67"/>
      <c r="C457" s="67"/>
      <c r="D457" s="67"/>
      <c r="E457" s="67"/>
      <c r="F457" s="55"/>
      <c r="G457" s="55">
        <f>G456*100/550</f>
        <v>90.727272727272734</v>
      </c>
      <c r="H457" s="60" t="str">
        <f t="shared" ref="H457" si="26">IF(G457&gt;=91,"A1",IF(G457&gt;=81,"A2",IF(G457&gt;=71,"B1",IF(G457&gt;=61,"B2",IF(G457&gt;=51,"C1",IF(G457&gt;=41,"C2",IF(G457&gt;=33,"D","E")))))))</f>
        <v>A2</v>
      </c>
    </row>
    <row r="458" spans="1:8" ht="25.35" customHeight="1">
      <c r="A458" s="523" t="s">
        <v>485</v>
      </c>
      <c r="B458" s="524"/>
      <c r="C458" s="524"/>
      <c r="D458" s="524"/>
      <c r="E458" s="524"/>
      <c r="F458" s="524"/>
      <c r="G458" s="524"/>
      <c r="H458" s="525"/>
    </row>
    <row r="459" spans="1:8" ht="25.35" customHeight="1">
      <c r="A459" s="526" t="s">
        <v>423</v>
      </c>
      <c r="B459" s="527"/>
      <c r="C459" s="527"/>
      <c r="D459" s="527"/>
      <c r="E459" s="527"/>
      <c r="F459" s="527"/>
      <c r="G459" s="527"/>
      <c r="H459" s="528"/>
    </row>
    <row r="460" spans="1:8" ht="25.35" customHeight="1">
      <c r="A460" s="520" t="s">
        <v>424</v>
      </c>
      <c r="B460" s="521"/>
      <c r="C460" s="521"/>
      <c r="D460" s="521"/>
      <c r="E460" s="521"/>
      <c r="F460" s="521"/>
      <c r="G460" s="521"/>
      <c r="H460" s="522"/>
    </row>
    <row r="461" spans="1:8" ht="25.35" customHeight="1">
      <c r="A461" s="520" t="s">
        <v>425</v>
      </c>
      <c r="B461" s="521"/>
      <c r="C461" s="521"/>
      <c r="D461" s="521"/>
      <c r="E461" s="521"/>
      <c r="F461" s="529"/>
      <c r="G461" s="530" t="s">
        <v>426</v>
      </c>
      <c r="H461" s="522"/>
    </row>
    <row r="462" spans="1:8" ht="25.35" customHeight="1">
      <c r="A462" s="68" t="s">
        <v>427</v>
      </c>
      <c r="B462" s="57"/>
      <c r="C462" s="57"/>
      <c r="D462" s="57"/>
      <c r="E462" s="57"/>
      <c r="F462" s="59"/>
      <c r="G462" s="59"/>
      <c r="H462" s="60" t="s">
        <v>428</v>
      </c>
    </row>
    <row r="463" spans="1:8" ht="25.35" customHeight="1">
      <c r="A463" s="520" t="s">
        <v>429</v>
      </c>
      <c r="B463" s="521"/>
      <c r="C463" s="521"/>
      <c r="D463" s="521"/>
      <c r="E463" s="521"/>
      <c r="F463" s="529"/>
      <c r="G463" s="55"/>
      <c r="H463" s="56"/>
    </row>
    <row r="464" spans="1:8" ht="25.35" customHeight="1">
      <c r="A464" s="520" t="s">
        <v>425</v>
      </c>
      <c r="B464" s="521"/>
      <c r="C464" s="521"/>
      <c r="D464" s="521"/>
      <c r="E464" s="521"/>
      <c r="F464" s="529"/>
      <c r="G464" s="530" t="s">
        <v>426</v>
      </c>
      <c r="H464" s="522"/>
    </row>
    <row r="465" spans="1:8" ht="25.35" customHeight="1">
      <c r="A465" s="551" t="s">
        <v>430</v>
      </c>
      <c r="B465" s="552"/>
      <c r="C465" s="552"/>
      <c r="D465" s="552"/>
      <c r="E465" s="552"/>
      <c r="F465" s="553"/>
      <c r="G465" s="55"/>
      <c r="H465" s="56" t="s">
        <v>433</v>
      </c>
    </row>
    <row r="466" spans="1:8" ht="25.35" customHeight="1">
      <c r="A466" s="551" t="s">
        <v>431</v>
      </c>
      <c r="B466" s="552"/>
      <c r="C466" s="552"/>
      <c r="D466" s="552"/>
      <c r="E466" s="552"/>
      <c r="F466" s="553"/>
      <c r="G466" s="59"/>
      <c r="H466" s="60" t="s">
        <v>433</v>
      </c>
    </row>
    <row r="467" spans="1:8" ht="25.35" customHeight="1">
      <c r="A467" s="551" t="s">
        <v>432</v>
      </c>
      <c r="B467" s="552"/>
      <c r="C467" s="552"/>
      <c r="D467" s="552"/>
      <c r="E467" s="552"/>
      <c r="F467" s="552"/>
      <c r="G467" s="69"/>
      <c r="H467" s="70" t="s">
        <v>428</v>
      </c>
    </row>
    <row r="468" spans="1:8" ht="25.35" customHeight="1">
      <c r="A468" s="551" t="s">
        <v>434</v>
      </c>
      <c r="B468" s="552"/>
      <c r="C468" s="552"/>
      <c r="D468" s="552"/>
      <c r="E468" s="552"/>
      <c r="F468" s="552"/>
      <c r="G468" s="69"/>
      <c r="H468" s="70" t="s">
        <v>428</v>
      </c>
    </row>
    <row r="469" spans="1:8" ht="25.35" customHeight="1">
      <c r="A469" s="520" t="s">
        <v>435</v>
      </c>
      <c r="B469" s="521"/>
      <c r="C469" s="521"/>
      <c r="D469" s="521"/>
      <c r="E469" s="521"/>
      <c r="F469" s="521"/>
      <c r="G469" s="521"/>
      <c r="H469" s="522"/>
    </row>
    <row r="470" spans="1:8" ht="25.35" customHeight="1">
      <c r="A470" s="520" t="s">
        <v>425</v>
      </c>
      <c r="B470" s="521"/>
      <c r="C470" s="521"/>
      <c r="D470" s="521"/>
      <c r="E470" s="521"/>
      <c r="F470" s="521"/>
      <c r="G470" s="521"/>
      <c r="H470" s="522"/>
    </row>
    <row r="471" spans="1:8" ht="25.35" customHeight="1">
      <c r="A471" s="68" t="s">
        <v>401</v>
      </c>
      <c r="B471" s="530">
        <v>84</v>
      </c>
      <c r="C471" s="521"/>
      <c r="D471" s="521"/>
      <c r="E471" s="521"/>
      <c r="F471" s="521"/>
      <c r="G471" s="521"/>
      <c r="H471" s="522"/>
    </row>
    <row r="472" spans="1:8" ht="25.35" customHeight="1">
      <c r="A472" s="66" t="s">
        <v>436</v>
      </c>
      <c r="B472" s="534"/>
      <c r="C472" s="535"/>
      <c r="D472" s="535"/>
      <c r="E472" s="535"/>
      <c r="F472" s="535"/>
      <c r="G472" s="535"/>
      <c r="H472" s="536"/>
    </row>
    <row r="473" spans="1:8" ht="25.35" customHeight="1">
      <c r="A473" s="520" t="s">
        <v>437</v>
      </c>
      <c r="B473" s="521"/>
      <c r="C473" s="521"/>
      <c r="D473" s="529"/>
      <c r="E473" s="71"/>
      <c r="F473" s="72"/>
      <c r="G473" s="55" t="s">
        <v>438</v>
      </c>
      <c r="H473" s="73"/>
    </row>
    <row r="474" spans="1:8" ht="25.35" customHeight="1">
      <c r="A474" s="54" t="s">
        <v>439</v>
      </c>
      <c r="B474" s="55" t="s">
        <v>254</v>
      </c>
      <c r="C474" s="55" t="s">
        <v>439</v>
      </c>
      <c r="D474" s="55" t="s">
        <v>254</v>
      </c>
      <c r="E474" s="74"/>
      <c r="F474" s="530" t="s">
        <v>440</v>
      </c>
      <c r="G474" s="529"/>
      <c r="H474" s="75" t="s">
        <v>254</v>
      </c>
    </row>
    <row r="475" spans="1:8" ht="25.35" customHeight="1">
      <c r="A475" s="54" t="s">
        <v>441</v>
      </c>
      <c r="B475" s="55" t="s">
        <v>442</v>
      </c>
      <c r="C475" s="55" t="s">
        <v>443</v>
      </c>
      <c r="D475" s="55" t="s">
        <v>444</v>
      </c>
      <c r="E475" s="74"/>
      <c r="F475" s="530">
        <v>3</v>
      </c>
      <c r="G475" s="529"/>
      <c r="H475" s="56" t="s">
        <v>433</v>
      </c>
    </row>
    <row r="476" spans="1:8" ht="25.35" customHeight="1">
      <c r="A476" s="54" t="s">
        <v>445</v>
      </c>
      <c r="B476" s="55" t="s">
        <v>446</v>
      </c>
      <c r="C476" s="55" t="s">
        <v>447</v>
      </c>
      <c r="D476" s="55" t="s">
        <v>448</v>
      </c>
      <c r="E476" s="74"/>
      <c r="F476" s="530">
        <v>2</v>
      </c>
      <c r="G476" s="529"/>
      <c r="H476" s="56" t="s">
        <v>428</v>
      </c>
    </row>
    <row r="477" spans="1:8" ht="25.35" customHeight="1">
      <c r="A477" s="54" t="s">
        <v>449</v>
      </c>
      <c r="B477" s="55" t="s">
        <v>450</v>
      </c>
      <c r="C477" s="55" t="s">
        <v>451</v>
      </c>
      <c r="D477" s="55" t="s">
        <v>452</v>
      </c>
      <c r="E477" s="74"/>
      <c r="F477" s="530">
        <v>1</v>
      </c>
      <c r="G477" s="529"/>
      <c r="H477" s="56" t="s">
        <v>453</v>
      </c>
    </row>
    <row r="478" spans="1:8" ht="25.35" customHeight="1">
      <c r="A478" s="54" t="s">
        <v>454</v>
      </c>
      <c r="B478" s="55" t="s">
        <v>455</v>
      </c>
      <c r="C478" s="55" t="s">
        <v>456</v>
      </c>
      <c r="D478" s="55" t="s">
        <v>457</v>
      </c>
      <c r="E478" s="71"/>
      <c r="F478" s="530"/>
      <c r="G478" s="529"/>
      <c r="H478" s="75"/>
    </row>
    <row r="479" spans="1:8" ht="86.45" customHeight="1">
      <c r="A479" s="537" t="s">
        <v>458</v>
      </c>
      <c r="B479" s="538"/>
      <c r="C479" s="539" t="s">
        <v>459</v>
      </c>
      <c r="D479" s="540"/>
      <c r="E479" s="540"/>
      <c r="F479" s="541"/>
      <c r="G479" s="539" t="s">
        <v>460</v>
      </c>
      <c r="H479" s="542"/>
    </row>
    <row r="481" spans="1:8" ht="25.35" customHeight="1">
      <c r="A481" s="545" t="s">
        <v>235</v>
      </c>
      <c r="B481" s="546"/>
      <c r="C481" s="546"/>
      <c r="D481" s="546"/>
      <c r="E481" s="546"/>
      <c r="F481" s="546"/>
      <c r="G481" s="546"/>
      <c r="H481" s="547"/>
    </row>
    <row r="482" spans="1:8" ht="25.35" customHeight="1">
      <c r="A482" s="513" t="s">
        <v>236</v>
      </c>
      <c r="B482" s="514"/>
      <c r="C482" s="514"/>
      <c r="D482" s="514"/>
      <c r="E482" s="514"/>
      <c r="F482" s="514"/>
      <c r="G482" s="514"/>
      <c r="H482" s="515"/>
    </row>
    <row r="483" spans="1:8" ht="25.35" customHeight="1">
      <c r="A483" s="513" t="s">
        <v>237</v>
      </c>
      <c r="B483" s="514"/>
      <c r="C483" s="514"/>
      <c r="D483" s="514"/>
      <c r="E483" s="514"/>
      <c r="F483" s="514"/>
      <c r="G483" s="514"/>
      <c r="H483" s="515"/>
    </row>
    <row r="484" spans="1:8" ht="25.35" customHeight="1">
      <c r="A484" s="513" t="s">
        <v>405</v>
      </c>
      <c r="B484" s="514"/>
      <c r="C484" s="514"/>
      <c r="D484" s="514"/>
      <c r="E484" s="514"/>
      <c r="F484" s="514"/>
      <c r="G484" s="514"/>
      <c r="H484" s="515"/>
    </row>
    <row r="485" spans="1:8" ht="25.35" customHeight="1">
      <c r="A485" s="513" t="s">
        <v>406</v>
      </c>
      <c r="B485" s="514"/>
      <c r="C485" s="514"/>
      <c r="D485" s="514"/>
      <c r="E485" s="514"/>
      <c r="F485" s="514"/>
      <c r="G485" s="514"/>
      <c r="H485" s="515"/>
    </row>
    <row r="486" spans="1:8" ht="25.35" customHeight="1">
      <c r="A486" s="51" t="s">
        <v>241</v>
      </c>
      <c r="C486" s="52" t="s">
        <v>407</v>
      </c>
      <c r="F486" s="49"/>
      <c r="G486" s="49"/>
      <c r="H486" s="50"/>
    </row>
    <row r="487" spans="1:8" ht="25.35" customHeight="1">
      <c r="A487" s="51" t="s">
        <v>244</v>
      </c>
      <c r="C487" s="52" t="s">
        <v>302</v>
      </c>
      <c r="E487" s="52" t="s">
        <v>410</v>
      </c>
      <c r="F487" s="52"/>
      <c r="G487" s="517">
        <v>11</v>
      </c>
      <c r="H487" s="517"/>
    </row>
    <row r="488" spans="1:8" ht="25.35" customHeight="1">
      <c r="A488" s="51" t="s">
        <v>411</v>
      </c>
      <c r="C488" s="52" t="s">
        <v>502</v>
      </c>
      <c r="D488" s="49"/>
      <c r="G488" s="519"/>
      <c r="H488" s="519"/>
    </row>
    <row r="489" spans="1:8" ht="25.35" customHeight="1">
      <c r="A489" s="51" t="s">
        <v>412</v>
      </c>
      <c r="C489" s="48" t="s">
        <v>503</v>
      </c>
      <c r="E489" s="48" t="s">
        <v>413</v>
      </c>
      <c r="G489" s="53" t="s">
        <v>504</v>
      </c>
    </row>
    <row r="490" spans="1:8" ht="25.35" customHeight="1">
      <c r="A490" s="520" t="s">
        <v>414</v>
      </c>
      <c r="B490" s="521"/>
      <c r="C490" s="521"/>
      <c r="D490" s="521"/>
      <c r="E490" s="521"/>
      <c r="F490" s="521"/>
      <c r="G490" s="521"/>
      <c r="H490" s="522"/>
    </row>
    <row r="491" spans="1:8" ht="25.35" customHeight="1">
      <c r="A491" s="520" t="s">
        <v>385</v>
      </c>
      <c r="B491" s="521"/>
      <c r="C491" s="521"/>
      <c r="D491" s="521"/>
      <c r="E491" s="521"/>
      <c r="F491" s="521"/>
      <c r="G491" s="521"/>
      <c r="H491" s="522"/>
    </row>
    <row r="492" spans="1:8" ht="25.35" customHeight="1">
      <c r="A492" s="561" t="s">
        <v>251</v>
      </c>
      <c r="B492" s="555" t="s">
        <v>252</v>
      </c>
      <c r="C492" s="531" t="s">
        <v>390</v>
      </c>
      <c r="D492" s="531" t="s">
        <v>415</v>
      </c>
      <c r="E492" s="531" t="s">
        <v>392</v>
      </c>
      <c r="F492" s="531" t="s">
        <v>393</v>
      </c>
      <c r="G492" s="531" t="s">
        <v>395</v>
      </c>
      <c r="H492" s="510" t="s">
        <v>254</v>
      </c>
    </row>
    <row r="493" spans="1:8" ht="25.35" customHeight="1">
      <c r="A493" s="562"/>
      <c r="B493" s="556"/>
      <c r="C493" s="532"/>
      <c r="D493" s="532"/>
      <c r="E493" s="532"/>
      <c r="F493" s="532"/>
      <c r="G493" s="532"/>
      <c r="H493" s="511"/>
    </row>
    <row r="494" spans="1:8" ht="25.35" customHeight="1">
      <c r="A494" s="563"/>
      <c r="B494" s="557"/>
      <c r="C494" s="533"/>
      <c r="D494" s="533"/>
      <c r="E494" s="533"/>
      <c r="F494" s="533"/>
      <c r="G494" s="533"/>
      <c r="H494" s="512"/>
    </row>
    <row r="495" spans="1:8" ht="25.35" customHeight="1">
      <c r="A495" s="54">
        <v>1</v>
      </c>
      <c r="B495" s="57" t="s">
        <v>256</v>
      </c>
      <c r="C495" s="58">
        <v>9.25</v>
      </c>
      <c r="D495" s="55">
        <v>5</v>
      </c>
      <c r="E495" s="55">
        <v>5</v>
      </c>
      <c r="F495" s="58">
        <v>67.5</v>
      </c>
      <c r="G495" s="59">
        <f>SUM(C495:F495)</f>
        <v>86.75</v>
      </c>
      <c r="H495" s="60" t="str">
        <f>IF(G495&gt;=91,"A1",IF(G495&gt;=81,"A2",IF(G495&gt;=71,"B1",IF(G495&gt;=61,"B2",IF(G495&gt;=51,"C1",IF(G495&gt;=41,"C2",IF(G495&gt;=33,"D","E")))))))</f>
        <v>A2</v>
      </c>
    </row>
    <row r="496" spans="1:8" ht="25.35" customHeight="1">
      <c r="A496" s="54">
        <v>2</v>
      </c>
      <c r="B496" s="57" t="s">
        <v>258</v>
      </c>
      <c r="C496" s="61">
        <v>8.5</v>
      </c>
      <c r="D496" s="55">
        <v>4</v>
      </c>
      <c r="E496" s="55">
        <v>4</v>
      </c>
      <c r="F496" s="55">
        <v>72.5</v>
      </c>
      <c r="G496" s="59">
        <f t="shared" ref="G496:G499" si="27">SUM(C496:F496)</f>
        <v>89</v>
      </c>
      <c r="H496" s="60" t="str">
        <f t="shared" ref="H496:H499" si="28">IF(G496&gt;=91,"A1",IF(G496&gt;=81,"A2",IF(G496&gt;=71,"B1",IF(G496&gt;=61,"B2",IF(G496&gt;=51,"C1",IF(G496&gt;=41,"C2",IF(G496&gt;=33,"D","E")))))))</f>
        <v>A2</v>
      </c>
    </row>
    <row r="497" spans="1:8" ht="25.35" customHeight="1">
      <c r="A497" s="54">
        <v>3</v>
      </c>
      <c r="B497" s="57" t="s">
        <v>259</v>
      </c>
      <c r="C497" s="55">
        <v>10</v>
      </c>
      <c r="D497" s="55">
        <v>5</v>
      </c>
      <c r="E497" s="55">
        <v>5</v>
      </c>
      <c r="F497" s="55">
        <v>74.5</v>
      </c>
      <c r="G497" s="59">
        <f t="shared" si="27"/>
        <v>94.5</v>
      </c>
      <c r="H497" s="60" t="str">
        <f t="shared" si="28"/>
        <v>A1</v>
      </c>
    </row>
    <row r="498" spans="1:8" ht="25.35" customHeight="1">
      <c r="A498" s="54">
        <v>4</v>
      </c>
      <c r="B498" s="57" t="s">
        <v>260</v>
      </c>
      <c r="C498" s="55">
        <v>9.5</v>
      </c>
      <c r="D498" s="55">
        <v>5</v>
      </c>
      <c r="E498" s="55">
        <v>4.5</v>
      </c>
      <c r="F498" s="55">
        <v>75</v>
      </c>
      <c r="G498" s="59">
        <f t="shared" si="27"/>
        <v>94</v>
      </c>
      <c r="H498" s="60" t="str">
        <f t="shared" si="28"/>
        <v>A1</v>
      </c>
    </row>
    <row r="499" spans="1:8" ht="25.35" customHeight="1">
      <c r="A499" s="54">
        <v>5</v>
      </c>
      <c r="B499" s="57" t="s">
        <v>416</v>
      </c>
      <c r="C499" s="55">
        <v>9.5</v>
      </c>
      <c r="D499" s="55">
        <v>5</v>
      </c>
      <c r="E499" s="55">
        <v>5</v>
      </c>
      <c r="F499" s="55">
        <v>75.5</v>
      </c>
      <c r="G499" s="59">
        <f t="shared" si="27"/>
        <v>95</v>
      </c>
      <c r="H499" s="60" t="str">
        <f t="shared" si="28"/>
        <v>A1</v>
      </c>
    </row>
    <row r="500" spans="1:8" ht="25.35" customHeight="1">
      <c r="A500" s="54">
        <v>6</v>
      </c>
      <c r="B500" s="62" t="s">
        <v>417</v>
      </c>
      <c r="C500" s="55"/>
      <c r="D500" s="55"/>
      <c r="E500" s="55"/>
      <c r="F500" s="55"/>
      <c r="G500" s="59">
        <v>49</v>
      </c>
      <c r="H500" s="60"/>
    </row>
    <row r="501" spans="1:8" ht="25.35" customHeight="1">
      <c r="A501" s="54">
        <v>7</v>
      </c>
      <c r="B501" s="57" t="s">
        <v>480</v>
      </c>
      <c r="C501" s="55"/>
      <c r="D501" s="55"/>
      <c r="E501" s="55"/>
      <c r="F501" s="63">
        <v>45</v>
      </c>
      <c r="G501" s="59"/>
      <c r="H501" s="60"/>
    </row>
    <row r="502" spans="1:8" ht="25.35" customHeight="1">
      <c r="A502" s="54">
        <v>8</v>
      </c>
      <c r="B502" s="57" t="s">
        <v>474</v>
      </c>
      <c r="C502" s="64"/>
      <c r="D502" s="64"/>
      <c r="E502" s="64"/>
      <c r="F502" s="65">
        <v>42</v>
      </c>
      <c r="G502" s="59"/>
      <c r="H502" s="60"/>
    </row>
    <row r="503" spans="1:8" ht="25.35" customHeight="1">
      <c r="A503" s="54">
        <v>9</v>
      </c>
      <c r="B503" s="57" t="s">
        <v>420</v>
      </c>
      <c r="C503" s="64"/>
      <c r="D503" s="64"/>
      <c r="E503" s="64"/>
      <c r="F503" s="65"/>
      <c r="G503" s="59"/>
      <c r="H503" s="60"/>
    </row>
    <row r="504" spans="1:8" ht="25.35" customHeight="1">
      <c r="A504" s="66" t="s">
        <v>230</v>
      </c>
      <c r="B504" s="67"/>
      <c r="C504" s="67"/>
      <c r="D504" s="67"/>
      <c r="E504" s="67"/>
      <c r="F504" s="55"/>
      <c r="G504" s="59">
        <f>SUM(G495:G500)</f>
        <v>508.25</v>
      </c>
      <c r="H504" s="60"/>
    </row>
    <row r="505" spans="1:8" ht="25.35" customHeight="1">
      <c r="A505" s="66" t="s">
        <v>421</v>
      </c>
      <c r="B505" s="67"/>
      <c r="C505" s="67"/>
      <c r="D505" s="67"/>
      <c r="E505" s="67"/>
      <c r="F505" s="55"/>
      <c r="G505" s="55">
        <f>G504*100/550</f>
        <v>92.409090909090907</v>
      </c>
      <c r="H505" s="60" t="str">
        <f t="shared" ref="H505" si="29">IF(G505&gt;=91,"A1",IF(G505&gt;=81,"A2",IF(G505&gt;=71,"B1",IF(G505&gt;=61,"B2",IF(G505&gt;=51,"C1",IF(G505&gt;=41,"C2",IF(G505&gt;=33,"D","E")))))))</f>
        <v>A1</v>
      </c>
    </row>
    <row r="506" spans="1:8" ht="25.35" customHeight="1">
      <c r="A506" s="523" t="s">
        <v>505</v>
      </c>
      <c r="B506" s="524"/>
      <c r="C506" s="524"/>
      <c r="D506" s="524"/>
      <c r="E506" s="524"/>
      <c r="F506" s="524"/>
      <c r="G506" s="524"/>
      <c r="H506" s="525"/>
    </row>
    <row r="507" spans="1:8" ht="25.35" customHeight="1">
      <c r="A507" s="526" t="s">
        <v>423</v>
      </c>
      <c r="B507" s="527"/>
      <c r="C507" s="527"/>
      <c r="D507" s="527"/>
      <c r="E507" s="527"/>
      <c r="F507" s="527"/>
      <c r="G507" s="527"/>
      <c r="H507" s="528"/>
    </row>
    <row r="508" spans="1:8" ht="25.35" customHeight="1">
      <c r="A508" s="520" t="s">
        <v>424</v>
      </c>
      <c r="B508" s="521"/>
      <c r="C508" s="521"/>
      <c r="D508" s="521"/>
      <c r="E508" s="521"/>
      <c r="F508" s="521"/>
      <c r="G508" s="521"/>
      <c r="H508" s="522"/>
    </row>
    <row r="509" spans="1:8" ht="25.35" customHeight="1">
      <c r="A509" s="520" t="s">
        <v>425</v>
      </c>
      <c r="B509" s="521"/>
      <c r="C509" s="521"/>
      <c r="D509" s="521"/>
      <c r="E509" s="521"/>
      <c r="F509" s="529"/>
      <c r="G509" s="530" t="s">
        <v>426</v>
      </c>
      <c r="H509" s="522"/>
    </row>
    <row r="510" spans="1:8" ht="25.35" customHeight="1">
      <c r="A510" s="68" t="s">
        <v>427</v>
      </c>
      <c r="B510" s="57"/>
      <c r="C510" s="57"/>
      <c r="D510" s="57"/>
      <c r="E510" s="57"/>
      <c r="F510" s="59"/>
      <c r="G510" s="59"/>
      <c r="H510" s="60" t="s">
        <v>481</v>
      </c>
    </row>
    <row r="511" spans="1:8" ht="25.35" customHeight="1">
      <c r="A511" s="520" t="s">
        <v>429</v>
      </c>
      <c r="B511" s="521"/>
      <c r="C511" s="521"/>
      <c r="D511" s="521"/>
      <c r="E511" s="521"/>
      <c r="F511" s="529"/>
      <c r="G511" s="55"/>
      <c r="H511" s="56"/>
    </row>
    <row r="512" spans="1:8" ht="25.35" customHeight="1">
      <c r="A512" s="520" t="s">
        <v>425</v>
      </c>
      <c r="B512" s="521"/>
      <c r="C512" s="521"/>
      <c r="D512" s="521"/>
      <c r="E512" s="521"/>
      <c r="F512" s="529"/>
      <c r="G512" s="530" t="s">
        <v>426</v>
      </c>
      <c r="H512" s="522"/>
    </row>
    <row r="513" spans="1:8" ht="25.35" customHeight="1">
      <c r="A513" s="551" t="s">
        <v>430</v>
      </c>
      <c r="B513" s="552"/>
      <c r="C513" s="552"/>
      <c r="D513" s="552"/>
      <c r="E513" s="552"/>
      <c r="F513" s="553"/>
      <c r="G513" s="55"/>
      <c r="H513" s="56" t="s">
        <v>433</v>
      </c>
    </row>
    <row r="514" spans="1:8" ht="25.35" customHeight="1">
      <c r="A514" s="551" t="s">
        <v>431</v>
      </c>
      <c r="B514" s="552"/>
      <c r="C514" s="552"/>
      <c r="D514" s="552"/>
      <c r="E514" s="552"/>
      <c r="F514" s="553"/>
      <c r="G514" s="59"/>
      <c r="H514" s="60" t="s">
        <v>433</v>
      </c>
    </row>
    <row r="515" spans="1:8" ht="25.35" customHeight="1">
      <c r="A515" s="551" t="s">
        <v>432</v>
      </c>
      <c r="B515" s="552"/>
      <c r="C515" s="552"/>
      <c r="D515" s="552"/>
      <c r="E515" s="552"/>
      <c r="F515" s="552"/>
      <c r="G515" s="69"/>
      <c r="H515" s="70" t="s">
        <v>428</v>
      </c>
    </row>
    <row r="516" spans="1:8" ht="25.35" customHeight="1">
      <c r="A516" s="551" t="s">
        <v>434</v>
      </c>
      <c r="B516" s="552"/>
      <c r="C516" s="552"/>
      <c r="D516" s="552"/>
      <c r="E516" s="552"/>
      <c r="F516" s="552"/>
      <c r="G516" s="69"/>
      <c r="H516" s="70" t="s">
        <v>428</v>
      </c>
    </row>
    <row r="517" spans="1:8" ht="25.35" customHeight="1">
      <c r="A517" s="520" t="s">
        <v>435</v>
      </c>
      <c r="B517" s="521"/>
      <c r="C517" s="521"/>
      <c r="D517" s="521"/>
      <c r="E517" s="521"/>
      <c r="F517" s="521"/>
      <c r="G517" s="521"/>
      <c r="H517" s="522"/>
    </row>
    <row r="518" spans="1:8" ht="25.35" customHeight="1">
      <c r="A518" s="520" t="s">
        <v>425</v>
      </c>
      <c r="B518" s="521"/>
      <c r="C518" s="521"/>
      <c r="D518" s="521"/>
      <c r="E518" s="521"/>
      <c r="F518" s="521"/>
      <c r="G518" s="521"/>
      <c r="H518" s="522"/>
    </row>
    <row r="519" spans="1:8" ht="25.35" customHeight="1">
      <c r="A519" s="68" t="s">
        <v>401</v>
      </c>
      <c r="B519" s="530">
        <v>87</v>
      </c>
      <c r="C519" s="521"/>
      <c r="D519" s="521"/>
      <c r="E519" s="521"/>
      <c r="F519" s="521"/>
      <c r="G519" s="521"/>
      <c r="H519" s="522"/>
    </row>
    <row r="520" spans="1:8" ht="25.35" customHeight="1">
      <c r="A520" s="66" t="s">
        <v>436</v>
      </c>
      <c r="B520" s="534"/>
      <c r="C520" s="535"/>
      <c r="D520" s="535"/>
      <c r="E520" s="535"/>
      <c r="F520" s="535"/>
      <c r="G520" s="535"/>
      <c r="H520" s="536"/>
    </row>
    <row r="521" spans="1:8" ht="25.35" customHeight="1">
      <c r="A521" s="520" t="s">
        <v>437</v>
      </c>
      <c r="B521" s="521"/>
      <c r="C521" s="521"/>
      <c r="D521" s="529"/>
      <c r="E521" s="71"/>
      <c r="F521" s="72"/>
      <c r="G521" s="55" t="s">
        <v>438</v>
      </c>
      <c r="H521" s="73"/>
    </row>
    <row r="522" spans="1:8" ht="25.35" customHeight="1">
      <c r="A522" s="54" t="s">
        <v>439</v>
      </c>
      <c r="B522" s="55" t="s">
        <v>254</v>
      </c>
      <c r="C522" s="55" t="s">
        <v>439</v>
      </c>
      <c r="D522" s="55" t="s">
        <v>254</v>
      </c>
      <c r="E522" s="74"/>
      <c r="F522" s="530" t="s">
        <v>440</v>
      </c>
      <c r="G522" s="529"/>
      <c r="H522" s="75" t="s">
        <v>254</v>
      </c>
    </row>
    <row r="523" spans="1:8" ht="25.35" customHeight="1">
      <c r="A523" s="54" t="s">
        <v>441</v>
      </c>
      <c r="B523" s="55" t="s">
        <v>442</v>
      </c>
      <c r="C523" s="55" t="s">
        <v>443</v>
      </c>
      <c r="D523" s="55" t="s">
        <v>444</v>
      </c>
      <c r="E523" s="74"/>
      <c r="F523" s="530">
        <v>3</v>
      </c>
      <c r="G523" s="529"/>
      <c r="H523" s="56" t="s">
        <v>433</v>
      </c>
    </row>
    <row r="524" spans="1:8" ht="25.35" customHeight="1">
      <c r="A524" s="54" t="s">
        <v>445</v>
      </c>
      <c r="B524" s="55" t="s">
        <v>446</v>
      </c>
      <c r="C524" s="55" t="s">
        <v>447</v>
      </c>
      <c r="D524" s="55" t="s">
        <v>448</v>
      </c>
      <c r="E524" s="74"/>
      <c r="F524" s="530">
        <v>2</v>
      </c>
      <c r="G524" s="529"/>
      <c r="H524" s="56" t="s">
        <v>428</v>
      </c>
    </row>
    <row r="525" spans="1:8" ht="25.35" customHeight="1">
      <c r="A525" s="54" t="s">
        <v>449</v>
      </c>
      <c r="B525" s="55" t="s">
        <v>450</v>
      </c>
      <c r="C525" s="55" t="s">
        <v>451</v>
      </c>
      <c r="D525" s="55" t="s">
        <v>452</v>
      </c>
      <c r="E525" s="74"/>
      <c r="F525" s="530">
        <v>1</v>
      </c>
      <c r="G525" s="529"/>
      <c r="H525" s="56" t="s">
        <v>453</v>
      </c>
    </row>
    <row r="526" spans="1:8" ht="25.35" customHeight="1">
      <c r="A526" s="54" t="s">
        <v>454</v>
      </c>
      <c r="B526" s="55" t="s">
        <v>455</v>
      </c>
      <c r="C526" s="55" t="s">
        <v>456</v>
      </c>
      <c r="D526" s="55" t="s">
        <v>457</v>
      </c>
      <c r="E526" s="71"/>
      <c r="F526" s="530"/>
      <c r="G526" s="529"/>
      <c r="H526" s="75"/>
    </row>
    <row r="527" spans="1:8" ht="88.35" customHeight="1">
      <c r="A527" s="537" t="s">
        <v>458</v>
      </c>
      <c r="B527" s="538"/>
      <c r="C527" s="539" t="s">
        <v>459</v>
      </c>
      <c r="D527" s="540"/>
      <c r="E527" s="540"/>
      <c r="F527" s="541"/>
      <c r="G527" s="539" t="s">
        <v>460</v>
      </c>
      <c r="H527" s="542"/>
    </row>
    <row r="529" spans="1:8" ht="25.35" customHeight="1">
      <c r="A529" s="545" t="s">
        <v>235</v>
      </c>
      <c r="B529" s="546"/>
      <c r="C529" s="546"/>
      <c r="D529" s="546"/>
      <c r="E529" s="546"/>
      <c r="F529" s="546"/>
      <c r="G529" s="546"/>
      <c r="H529" s="547"/>
    </row>
    <row r="530" spans="1:8" ht="25.35" customHeight="1">
      <c r="A530" s="513" t="s">
        <v>236</v>
      </c>
      <c r="B530" s="514"/>
      <c r="C530" s="514"/>
      <c r="D530" s="514"/>
      <c r="E530" s="514"/>
      <c r="F530" s="514"/>
      <c r="G530" s="514"/>
      <c r="H530" s="515"/>
    </row>
    <row r="531" spans="1:8" ht="25.35" customHeight="1">
      <c r="A531" s="513" t="s">
        <v>237</v>
      </c>
      <c r="B531" s="514"/>
      <c r="C531" s="514"/>
      <c r="D531" s="514"/>
      <c r="E531" s="514"/>
      <c r="F531" s="514"/>
      <c r="G531" s="514"/>
      <c r="H531" s="515"/>
    </row>
    <row r="532" spans="1:8" ht="25.35" customHeight="1">
      <c r="A532" s="513" t="s">
        <v>405</v>
      </c>
      <c r="B532" s="514"/>
      <c r="C532" s="514"/>
      <c r="D532" s="514"/>
      <c r="E532" s="514"/>
      <c r="F532" s="514"/>
      <c r="G532" s="514"/>
      <c r="H532" s="515"/>
    </row>
    <row r="533" spans="1:8" ht="25.35" customHeight="1">
      <c r="A533" s="513" t="s">
        <v>406</v>
      </c>
      <c r="B533" s="514"/>
      <c r="C533" s="514"/>
      <c r="D533" s="514"/>
      <c r="E533" s="514"/>
      <c r="F533" s="514"/>
      <c r="G533" s="514"/>
      <c r="H533" s="515"/>
    </row>
    <row r="534" spans="1:8" ht="25.35" customHeight="1">
      <c r="A534" s="51" t="s">
        <v>241</v>
      </c>
      <c r="C534" s="52" t="s">
        <v>407</v>
      </c>
      <c r="D534" s="52"/>
      <c r="F534" s="49"/>
      <c r="G534" s="49"/>
      <c r="H534" s="50"/>
    </row>
    <row r="535" spans="1:8" ht="25.35" customHeight="1">
      <c r="A535" s="51" t="s">
        <v>244</v>
      </c>
      <c r="C535" s="52" t="s">
        <v>305</v>
      </c>
      <c r="D535" s="52"/>
      <c r="E535" s="52" t="s">
        <v>410</v>
      </c>
      <c r="F535" s="52"/>
      <c r="G535" s="516">
        <v>12</v>
      </c>
      <c r="H535" s="517"/>
    </row>
    <row r="536" spans="1:8" ht="25.35" customHeight="1">
      <c r="A536" s="51" t="s">
        <v>411</v>
      </c>
      <c r="C536" s="52" t="s">
        <v>506</v>
      </c>
      <c r="D536" s="52"/>
      <c r="G536" s="518"/>
      <c r="H536" s="519"/>
    </row>
    <row r="537" spans="1:8" ht="25.35" customHeight="1">
      <c r="A537" s="51" t="s">
        <v>412</v>
      </c>
      <c r="C537" s="48" t="s">
        <v>507</v>
      </c>
      <c r="E537" s="48" t="s">
        <v>413</v>
      </c>
      <c r="G537" s="53" t="s">
        <v>508</v>
      </c>
      <c r="H537" s="53"/>
    </row>
    <row r="538" spans="1:8" ht="25.35" customHeight="1">
      <c r="A538" s="520" t="s">
        <v>414</v>
      </c>
      <c r="B538" s="521"/>
      <c r="C538" s="521"/>
      <c r="D538" s="521"/>
      <c r="E538" s="521"/>
      <c r="F538" s="521"/>
      <c r="G538" s="521"/>
      <c r="H538" s="522"/>
    </row>
    <row r="539" spans="1:8" ht="25.35" customHeight="1">
      <c r="A539" s="520" t="s">
        <v>385</v>
      </c>
      <c r="B539" s="521"/>
      <c r="C539" s="521"/>
      <c r="D539" s="521"/>
      <c r="E539" s="521"/>
      <c r="F539" s="521"/>
      <c r="G539" s="521"/>
      <c r="H539" s="522"/>
    </row>
    <row r="540" spans="1:8" ht="25.35" customHeight="1">
      <c r="A540" s="561" t="s">
        <v>251</v>
      </c>
      <c r="B540" s="555" t="s">
        <v>252</v>
      </c>
      <c r="C540" s="531" t="s">
        <v>390</v>
      </c>
      <c r="D540" s="531" t="s">
        <v>415</v>
      </c>
      <c r="E540" s="531" t="s">
        <v>392</v>
      </c>
      <c r="F540" s="531" t="s">
        <v>393</v>
      </c>
      <c r="G540" s="531" t="s">
        <v>395</v>
      </c>
      <c r="H540" s="510" t="s">
        <v>254</v>
      </c>
    </row>
    <row r="541" spans="1:8" ht="25.35" customHeight="1">
      <c r="A541" s="562"/>
      <c r="B541" s="556"/>
      <c r="C541" s="532"/>
      <c r="D541" s="532"/>
      <c r="E541" s="532"/>
      <c r="F541" s="532"/>
      <c r="G541" s="532"/>
      <c r="H541" s="511"/>
    </row>
    <row r="542" spans="1:8" ht="25.35" customHeight="1">
      <c r="A542" s="563"/>
      <c r="B542" s="557"/>
      <c r="C542" s="533"/>
      <c r="D542" s="533"/>
      <c r="E542" s="533"/>
      <c r="F542" s="533"/>
      <c r="G542" s="533"/>
      <c r="H542" s="512"/>
    </row>
    <row r="543" spans="1:8" ht="25.35" customHeight="1">
      <c r="A543" s="54">
        <v>1</v>
      </c>
      <c r="B543" s="57" t="s">
        <v>256</v>
      </c>
      <c r="C543" s="58">
        <v>5.75</v>
      </c>
      <c r="D543" s="55">
        <v>4</v>
      </c>
      <c r="E543" s="55">
        <v>5</v>
      </c>
      <c r="F543" s="58">
        <v>48</v>
      </c>
      <c r="G543" s="59">
        <f>SUM(C543:F543)</f>
        <v>62.75</v>
      </c>
      <c r="H543" s="60" t="str">
        <f>IF(G543&gt;=91,"A1",IF(G543&gt;=81,"A2",IF(G543&gt;=71,"B1",IF(G543&gt;=61,"B2",IF(G543&gt;=51,"C1",IF(G543&gt;=41,"C2",IF(G543&gt;=33,"D","E")))))))</f>
        <v>B2</v>
      </c>
    </row>
    <row r="544" spans="1:8" ht="25.35" customHeight="1">
      <c r="A544" s="54">
        <v>2</v>
      </c>
      <c r="B544" s="57" t="s">
        <v>258</v>
      </c>
      <c r="C544" s="61">
        <v>7.25</v>
      </c>
      <c r="D544" s="55">
        <v>4</v>
      </c>
      <c r="E544" s="55">
        <v>4</v>
      </c>
      <c r="F544" s="55">
        <v>61</v>
      </c>
      <c r="G544" s="59">
        <f t="shared" ref="G544:G547" si="30">SUM(C544:F544)</f>
        <v>76.25</v>
      </c>
      <c r="H544" s="60" t="str">
        <f t="shared" ref="H544:H547" si="31">IF(G544&gt;=91,"A1",IF(G544&gt;=81,"A2",IF(G544&gt;=71,"B1",IF(G544&gt;=61,"B2",IF(G544&gt;=51,"C1",IF(G544&gt;=41,"C2",IF(G544&gt;=33,"D","E")))))))</f>
        <v>B1</v>
      </c>
    </row>
    <row r="545" spans="1:8" ht="25.35" customHeight="1">
      <c r="A545" s="54">
        <v>3</v>
      </c>
      <c r="B545" s="57" t="s">
        <v>259</v>
      </c>
      <c r="C545" s="55">
        <v>9</v>
      </c>
      <c r="D545" s="55">
        <v>5</v>
      </c>
      <c r="E545" s="55">
        <v>5</v>
      </c>
      <c r="F545" s="55">
        <v>66</v>
      </c>
      <c r="G545" s="59">
        <f t="shared" si="30"/>
        <v>85</v>
      </c>
      <c r="H545" s="60" t="str">
        <f t="shared" si="31"/>
        <v>A2</v>
      </c>
    </row>
    <row r="546" spans="1:8" ht="25.35" customHeight="1">
      <c r="A546" s="54">
        <v>4</v>
      </c>
      <c r="B546" s="57" t="s">
        <v>260</v>
      </c>
      <c r="C546" s="55">
        <v>8.75</v>
      </c>
      <c r="D546" s="55">
        <v>5</v>
      </c>
      <c r="E546" s="55">
        <v>4</v>
      </c>
      <c r="F546" s="55">
        <v>70.5</v>
      </c>
      <c r="G546" s="59">
        <f t="shared" si="30"/>
        <v>88.25</v>
      </c>
      <c r="H546" s="60" t="str">
        <f t="shared" si="31"/>
        <v>A2</v>
      </c>
    </row>
    <row r="547" spans="1:8" ht="25.35" customHeight="1">
      <c r="A547" s="54">
        <v>5</v>
      </c>
      <c r="B547" s="57" t="s">
        <v>416</v>
      </c>
      <c r="C547" s="55">
        <v>7.75</v>
      </c>
      <c r="D547" s="55">
        <v>5</v>
      </c>
      <c r="E547" s="55">
        <v>4</v>
      </c>
      <c r="F547" s="55">
        <v>38.5</v>
      </c>
      <c r="G547" s="59">
        <f t="shared" si="30"/>
        <v>55.25</v>
      </c>
      <c r="H547" s="60" t="str">
        <f t="shared" si="31"/>
        <v>C1</v>
      </c>
    </row>
    <row r="548" spans="1:8" ht="25.35" customHeight="1">
      <c r="A548" s="54">
        <v>6</v>
      </c>
      <c r="B548" s="62" t="s">
        <v>509</v>
      </c>
      <c r="C548" s="55"/>
      <c r="D548" s="55"/>
      <c r="E548" s="55"/>
      <c r="F548" s="55"/>
      <c r="G548" s="59">
        <v>43.5</v>
      </c>
      <c r="H548" s="60"/>
    </row>
    <row r="549" spans="1:8" ht="25.35" customHeight="1">
      <c r="A549" s="54">
        <v>7</v>
      </c>
      <c r="B549" s="57" t="s">
        <v>480</v>
      </c>
      <c r="C549" s="55"/>
      <c r="D549" s="55"/>
      <c r="E549" s="55"/>
      <c r="F549" s="63">
        <v>36.5</v>
      </c>
      <c r="G549" s="59"/>
      <c r="H549" s="60"/>
    </row>
    <row r="550" spans="1:8" ht="25.35" customHeight="1">
      <c r="A550" s="54">
        <v>8</v>
      </c>
      <c r="B550" s="57" t="s">
        <v>474</v>
      </c>
      <c r="C550" s="64"/>
      <c r="D550" s="64"/>
      <c r="E550" s="64"/>
      <c r="F550" s="65">
        <v>37</v>
      </c>
      <c r="G550" s="59"/>
      <c r="H550" s="60"/>
    </row>
    <row r="551" spans="1:8" ht="25.35" customHeight="1">
      <c r="A551" s="54">
        <v>9</v>
      </c>
      <c r="B551" s="57" t="s">
        <v>420</v>
      </c>
      <c r="C551" s="64"/>
      <c r="D551" s="64"/>
      <c r="E551" s="64"/>
      <c r="F551" s="65"/>
      <c r="G551" s="59"/>
      <c r="H551" s="60"/>
    </row>
    <row r="552" spans="1:8" ht="25.35" customHeight="1">
      <c r="A552" s="66" t="s">
        <v>230</v>
      </c>
      <c r="B552" s="67"/>
      <c r="C552" s="67"/>
      <c r="D552" s="67"/>
      <c r="E552" s="67"/>
      <c r="F552" s="55"/>
      <c r="G552" s="59">
        <f>SUM(G543:G548)</f>
        <v>411</v>
      </c>
      <c r="H552" s="60"/>
    </row>
    <row r="553" spans="1:8" ht="25.35" customHeight="1">
      <c r="A553" s="66" t="s">
        <v>421</v>
      </c>
      <c r="B553" s="67"/>
      <c r="C553" s="67"/>
      <c r="D553" s="67"/>
      <c r="E553" s="67"/>
      <c r="F553" s="55"/>
      <c r="G553" s="55">
        <f>G552*100/550</f>
        <v>74.727272727272734</v>
      </c>
      <c r="H553" s="60" t="str">
        <f t="shared" ref="H553" si="32">IF(G553&gt;=91,"A1",IF(G553&gt;=81,"A2",IF(G553&gt;=71,"B1",IF(G553&gt;=61,"B2",IF(G553&gt;=51,"C1",IF(G553&gt;=41,"C2",IF(G553&gt;=33,"D","E")))))))</f>
        <v>B1</v>
      </c>
    </row>
    <row r="554" spans="1:8" ht="25.35" customHeight="1">
      <c r="A554" s="523" t="s">
        <v>510</v>
      </c>
      <c r="B554" s="524"/>
      <c r="C554" s="524"/>
      <c r="D554" s="524"/>
      <c r="E554" s="524"/>
      <c r="F554" s="524"/>
      <c r="G554" s="524"/>
      <c r="H554" s="525"/>
    </row>
    <row r="555" spans="1:8" ht="25.35" customHeight="1">
      <c r="A555" s="526" t="s">
        <v>423</v>
      </c>
      <c r="B555" s="527"/>
      <c r="C555" s="527"/>
      <c r="D555" s="527"/>
      <c r="E555" s="527"/>
      <c r="F555" s="527"/>
      <c r="G555" s="527"/>
      <c r="H555" s="528"/>
    </row>
    <row r="556" spans="1:8" ht="25.35" customHeight="1">
      <c r="A556" s="520" t="s">
        <v>424</v>
      </c>
      <c r="B556" s="521"/>
      <c r="C556" s="521"/>
      <c r="D556" s="521"/>
      <c r="E556" s="521"/>
      <c r="F556" s="521"/>
      <c r="G556" s="521"/>
      <c r="H556" s="522"/>
    </row>
    <row r="557" spans="1:8" ht="25.35" customHeight="1">
      <c r="A557" s="520" t="s">
        <v>425</v>
      </c>
      <c r="B557" s="521"/>
      <c r="C557" s="521"/>
      <c r="D557" s="521"/>
      <c r="E557" s="521"/>
      <c r="F557" s="529"/>
      <c r="G557" s="530" t="s">
        <v>426</v>
      </c>
      <c r="H557" s="522"/>
    </row>
    <row r="558" spans="1:8" ht="25.35" customHeight="1">
      <c r="A558" s="68" t="s">
        <v>427</v>
      </c>
      <c r="B558" s="57"/>
      <c r="C558" s="57"/>
      <c r="D558" s="57"/>
      <c r="E558" s="57"/>
      <c r="F558" s="59"/>
      <c r="G558" s="59"/>
      <c r="H558" s="60" t="s">
        <v>481</v>
      </c>
    </row>
    <row r="559" spans="1:8" ht="25.35" customHeight="1">
      <c r="A559" s="520" t="s">
        <v>429</v>
      </c>
      <c r="B559" s="521"/>
      <c r="C559" s="521"/>
      <c r="D559" s="521"/>
      <c r="E559" s="521"/>
      <c r="F559" s="529"/>
      <c r="G559" s="55"/>
      <c r="H559" s="56"/>
    </row>
    <row r="560" spans="1:8" ht="25.35" customHeight="1">
      <c r="A560" s="520" t="s">
        <v>425</v>
      </c>
      <c r="B560" s="521"/>
      <c r="C560" s="521"/>
      <c r="D560" s="521"/>
      <c r="E560" s="521"/>
      <c r="F560" s="529"/>
      <c r="G560" s="530" t="s">
        <v>426</v>
      </c>
      <c r="H560" s="522"/>
    </row>
    <row r="561" spans="1:8" ht="25.35" customHeight="1">
      <c r="A561" s="551" t="s">
        <v>430</v>
      </c>
      <c r="B561" s="552"/>
      <c r="C561" s="552"/>
      <c r="D561" s="552"/>
      <c r="E561" s="552"/>
      <c r="F561" s="553"/>
      <c r="G561" s="55"/>
      <c r="H561" s="56" t="s">
        <v>428</v>
      </c>
    </row>
    <row r="562" spans="1:8" ht="25.35" customHeight="1">
      <c r="A562" s="551" t="s">
        <v>431</v>
      </c>
      <c r="B562" s="552"/>
      <c r="C562" s="552"/>
      <c r="D562" s="552"/>
      <c r="E562" s="552"/>
      <c r="F562" s="553"/>
      <c r="G562" s="59"/>
      <c r="H562" s="60" t="s">
        <v>428</v>
      </c>
    </row>
    <row r="563" spans="1:8" ht="25.35" customHeight="1">
      <c r="A563" s="551" t="s">
        <v>432</v>
      </c>
      <c r="B563" s="552"/>
      <c r="C563" s="552"/>
      <c r="D563" s="552"/>
      <c r="E563" s="552"/>
      <c r="F563" s="552"/>
      <c r="G563" s="69"/>
      <c r="H563" s="70" t="s">
        <v>433</v>
      </c>
    </row>
    <row r="564" spans="1:8" ht="25.35" customHeight="1">
      <c r="A564" s="551" t="s">
        <v>434</v>
      </c>
      <c r="B564" s="552"/>
      <c r="C564" s="552"/>
      <c r="D564" s="552"/>
      <c r="E564" s="552"/>
      <c r="F564" s="552"/>
      <c r="G564" s="69"/>
      <c r="H564" s="70" t="s">
        <v>433</v>
      </c>
    </row>
    <row r="565" spans="1:8" ht="25.35" customHeight="1">
      <c r="A565" s="520" t="s">
        <v>435</v>
      </c>
      <c r="B565" s="521"/>
      <c r="C565" s="521"/>
      <c r="D565" s="521"/>
      <c r="E565" s="521"/>
      <c r="F565" s="521"/>
      <c r="G565" s="521"/>
      <c r="H565" s="522"/>
    </row>
    <row r="566" spans="1:8" ht="25.35" customHeight="1">
      <c r="A566" s="520" t="s">
        <v>425</v>
      </c>
      <c r="B566" s="521"/>
      <c r="C566" s="521"/>
      <c r="D566" s="521"/>
      <c r="E566" s="521"/>
      <c r="F566" s="521"/>
      <c r="G566" s="521"/>
      <c r="H566" s="522"/>
    </row>
    <row r="567" spans="1:8" ht="25.35" customHeight="1">
      <c r="A567" s="68" t="s">
        <v>401</v>
      </c>
      <c r="B567" s="530">
        <v>89</v>
      </c>
      <c r="C567" s="521"/>
      <c r="D567" s="521"/>
      <c r="E567" s="521"/>
      <c r="F567" s="521"/>
      <c r="G567" s="521"/>
      <c r="H567" s="522"/>
    </row>
    <row r="568" spans="1:8" ht="25.35" customHeight="1">
      <c r="A568" s="66" t="s">
        <v>436</v>
      </c>
      <c r="B568" s="534"/>
      <c r="C568" s="535"/>
      <c r="D568" s="535"/>
      <c r="E568" s="535"/>
      <c r="F568" s="535"/>
      <c r="G568" s="535"/>
      <c r="H568" s="536"/>
    </row>
    <row r="569" spans="1:8" ht="25.35" customHeight="1">
      <c r="A569" s="520" t="s">
        <v>437</v>
      </c>
      <c r="B569" s="521"/>
      <c r="C569" s="521"/>
      <c r="D569" s="529"/>
      <c r="E569" s="71"/>
      <c r="F569" s="72"/>
      <c r="G569" s="55" t="s">
        <v>438</v>
      </c>
      <c r="H569" s="73"/>
    </row>
    <row r="570" spans="1:8" ht="25.35" customHeight="1">
      <c r="A570" s="54" t="s">
        <v>439</v>
      </c>
      <c r="B570" s="55" t="s">
        <v>254</v>
      </c>
      <c r="C570" s="55" t="s">
        <v>439</v>
      </c>
      <c r="D570" s="55" t="s">
        <v>254</v>
      </c>
      <c r="E570" s="74"/>
      <c r="F570" s="530" t="s">
        <v>440</v>
      </c>
      <c r="G570" s="529"/>
      <c r="H570" s="75" t="s">
        <v>254</v>
      </c>
    </row>
    <row r="571" spans="1:8" ht="25.35" customHeight="1">
      <c r="A571" s="54" t="s">
        <v>441</v>
      </c>
      <c r="B571" s="55" t="s">
        <v>442</v>
      </c>
      <c r="C571" s="55" t="s">
        <v>443</v>
      </c>
      <c r="D571" s="55" t="s">
        <v>444</v>
      </c>
      <c r="E571" s="74"/>
      <c r="F571" s="530">
        <v>3</v>
      </c>
      <c r="G571" s="529"/>
      <c r="H571" s="56" t="s">
        <v>433</v>
      </c>
    </row>
    <row r="572" spans="1:8" ht="25.35" customHeight="1">
      <c r="A572" s="54" t="s">
        <v>445</v>
      </c>
      <c r="B572" s="55" t="s">
        <v>446</v>
      </c>
      <c r="C572" s="55" t="s">
        <v>447</v>
      </c>
      <c r="D572" s="55" t="s">
        <v>448</v>
      </c>
      <c r="E572" s="74"/>
      <c r="F572" s="530">
        <v>2</v>
      </c>
      <c r="G572" s="529"/>
      <c r="H572" s="56" t="s">
        <v>428</v>
      </c>
    </row>
    <row r="573" spans="1:8" ht="25.35" customHeight="1">
      <c r="A573" s="54" t="s">
        <v>449</v>
      </c>
      <c r="B573" s="55" t="s">
        <v>450</v>
      </c>
      <c r="C573" s="55" t="s">
        <v>451</v>
      </c>
      <c r="D573" s="55" t="s">
        <v>452</v>
      </c>
      <c r="E573" s="74"/>
      <c r="F573" s="530">
        <v>1</v>
      </c>
      <c r="G573" s="529"/>
      <c r="H573" s="56" t="s">
        <v>453</v>
      </c>
    </row>
    <row r="574" spans="1:8" ht="25.35" customHeight="1">
      <c r="A574" s="54" t="s">
        <v>454</v>
      </c>
      <c r="B574" s="55" t="s">
        <v>455</v>
      </c>
      <c r="C574" s="55" t="s">
        <v>456</v>
      </c>
      <c r="D574" s="55" t="s">
        <v>457</v>
      </c>
      <c r="E574" s="71"/>
      <c r="F574" s="530"/>
      <c r="G574" s="529"/>
      <c r="H574" s="75"/>
    </row>
    <row r="575" spans="1:8" ht="91.35" customHeight="1">
      <c r="A575" s="537" t="s">
        <v>458</v>
      </c>
      <c r="B575" s="538"/>
      <c r="C575" s="539" t="s">
        <v>459</v>
      </c>
      <c r="D575" s="540"/>
      <c r="E575" s="540"/>
      <c r="F575" s="541"/>
      <c r="G575" s="539" t="s">
        <v>460</v>
      </c>
      <c r="H575" s="542"/>
    </row>
    <row r="577" spans="1:8" ht="25.35" customHeight="1">
      <c r="A577" s="543" t="s">
        <v>235</v>
      </c>
      <c r="B577" s="544"/>
      <c r="C577" s="544"/>
      <c r="D577" s="544"/>
      <c r="E577" s="544"/>
      <c r="F577" s="544"/>
      <c r="G577" s="544"/>
      <c r="H577" s="544"/>
    </row>
    <row r="578" spans="1:8" ht="25.35" customHeight="1">
      <c r="A578" s="545" t="s">
        <v>236</v>
      </c>
      <c r="B578" s="546"/>
      <c r="C578" s="546"/>
      <c r="D578" s="546"/>
      <c r="E578" s="546"/>
      <c r="F578" s="546"/>
      <c r="G578" s="546"/>
      <c r="H578" s="547"/>
    </row>
    <row r="579" spans="1:8" ht="25.35" customHeight="1">
      <c r="A579" s="513" t="s">
        <v>237</v>
      </c>
      <c r="B579" s="514"/>
      <c r="C579" s="514"/>
      <c r="D579" s="514"/>
      <c r="E579" s="514"/>
      <c r="F579" s="514"/>
      <c r="G579" s="514"/>
      <c r="H579" s="515"/>
    </row>
    <row r="580" spans="1:8" ht="25.35" customHeight="1">
      <c r="A580" s="513" t="s">
        <v>405</v>
      </c>
      <c r="B580" s="514"/>
      <c r="C580" s="514"/>
      <c r="D580" s="514"/>
      <c r="E580" s="514"/>
      <c r="F580" s="514"/>
      <c r="G580" s="514"/>
      <c r="H580" s="515"/>
    </row>
    <row r="581" spans="1:8" ht="25.35" customHeight="1">
      <c r="A581" s="513" t="s">
        <v>406</v>
      </c>
      <c r="B581" s="514"/>
      <c r="C581" s="514"/>
      <c r="D581" s="514"/>
      <c r="E581" s="514"/>
      <c r="F581" s="514"/>
      <c r="G581" s="514"/>
      <c r="H581" s="515"/>
    </row>
    <row r="582" spans="1:8" ht="25.35" customHeight="1">
      <c r="A582" s="51" t="s">
        <v>241</v>
      </c>
      <c r="C582" s="52" t="s">
        <v>407</v>
      </c>
      <c r="F582" s="49"/>
      <c r="G582" s="49"/>
      <c r="H582" s="50"/>
    </row>
    <row r="583" spans="1:8" ht="25.35" customHeight="1">
      <c r="A583" s="51" t="s">
        <v>244</v>
      </c>
      <c r="C583" s="52" t="s">
        <v>511</v>
      </c>
      <c r="E583" s="52" t="s">
        <v>410</v>
      </c>
      <c r="F583" s="52"/>
      <c r="G583" s="52">
        <v>13</v>
      </c>
      <c r="H583" s="53"/>
    </row>
    <row r="584" spans="1:8" ht="25.35" customHeight="1">
      <c r="A584" s="51" t="s">
        <v>411</v>
      </c>
      <c r="C584" s="52" t="s">
        <v>512</v>
      </c>
      <c r="D584" s="49"/>
      <c r="H584" s="53"/>
    </row>
    <row r="585" spans="1:8" ht="25.35" customHeight="1">
      <c r="A585" s="51" t="s">
        <v>412</v>
      </c>
      <c r="C585" s="48" t="s">
        <v>513</v>
      </c>
      <c r="E585" s="48" t="s">
        <v>413</v>
      </c>
      <c r="G585" s="48" t="s">
        <v>514</v>
      </c>
      <c r="H585" s="53"/>
    </row>
    <row r="586" spans="1:8" ht="25.35" customHeight="1">
      <c r="A586" s="520" t="s">
        <v>414</v>
      </c>
      <c r="B586" s="521"/>
      <c r="C586" s="521"/>
      <c r="D586" s="521"/>
      <c r="E586" s="521"/>
      <c r="F586" s="521"/>
      <c r="G586" s="521"/>
      <c r="H586" s="522"/>
    </row>
    <row r="587" spans="1:8" ht="25.35" customHeight="1">
      <c r="A587" s="520" t="s">
        <v>385</v>
      </c>
      <c r="B587" s="521"/>
      <c r="C587" s="521"/>
      <c r="D587" s="521"/>
      <c r="E587" s="521"/>
      <c r="F587" s="521"/>
      <c r="G587" s="521"/>
      <c r="H587" s="522"/>
    </row>
    <row r="588" spans="1:8" ht="25.35" customHeight="1">
      <c r="A588" s="561" t="s">
        <v>251</v>
      </c>
      <c r="B588" s="555" t="s">
        <v>252</v>
      </c>
      <c r="C588" s="531" t="s">
        <v>390</v>
      </c>
      <c r="D588" s="531" t="s">
        <v>415</v>
      </c>
      <c r="E588" s="531" t="s">
        <v>392</v>
      </c>
      <c r="F588" s="531" t="s">
        <v>393</v>
      </c>
      <c r="G588" s="531" t="s">
        <v>395</v>
      </c>
      <c r="H588" s="510" t="s">
        <v>254</v>
      </c>
    </row>
    <row r="589" spans="1:8" ht="25.35" customHeight="1">
      <c r="A589" s="562"/>
      <c r="B589" s="556"/>
      <c r="C589" s="532"/>
      <c r="D589" s="532"/>
      <c r="E589" s="532"/>
      <c r="F589" s="532"/>
      <c r="G589" s="532"/>
      <c r="H589" s="511"/>
    </row>
    <row r="590" spans="1:8" ht="25.35" customHeight="1">
      <c r="A590" s="563"/>
      <c r="B590" s="557"/>
      <c r="C590" s="533"/>
      <c r="D590" s="533"/>
      <c r="E590" s="533"/>
      <c r="F590" s="533"/>
      <c r="G590" s="533"/>
      <c r="H590" s="512"/>
    </row>
    <row r="591" spans="1:8" ht="25.35" customHeight="1">
      <c r="A591" s="54">
        <v>1</v>
      </c>
      <c r="B591" s="57" t="s">
        <v>256</v>
      </c>
      <c r="C591" s="58">
        <v>6</v>
      </c>
      <c r="D591" s="55">
        <v>3</v>
      </c>
      <c r="E591" s="55">
        <v>3</v>
      </c>
      <c r="F591" s="58">
        <v>27</v>
      </c>
      <c r="G591" s="59">
        <f>SUM(C591:F591)</f>
        <v>39</v>
      </c>
      <c r="H591" s="60" t="str">
        <f>IF(G591&gt;=91,"A1",IF(G591&gt;=81,"A2",IF(G591&gt;=71,"B1",IF(G591&gt;=61,"B2",IF(G591&gt;=51,"C1",IF(G591&gt;=41,"C2",IF(G591&gt;=33,"D","E")))))))</f>
        <v>D</v>
      </c>
    </row>
    <row r="592" spans="1:8" ht="25.35" customHeight="1">
      <c r="A592" s="54">
        <v>2</v>
      </c>
      <c r="B592" s="57" t="s">
        <v>258</v>
      </c>
      <c r="C592" s="61">
        <v>7.75</v>
      </c>
      <c r="D592" s="55">
        <v>3</v>
      </c>
      <c r="E592" s="55">
        <v>4</v>
      </c>
      <c r="F592" s="55">
        <v>45</v>
      </c>
      <c r="G592" s="59">
        <f t="shared" ref="G592:G595" si="33">SUM(C592:F592)</f>
        <v>59.75</v>
      </c>
      <c r="H592" s="60" t="str">
        <f t="shared" ref="H592:H595" si="34">IF(G592&gt;=91,"A1",IF(G592&gt;=81,"A2",IF(G592&gt;=71,"B1",IF(G592&gt;=61,"B2",IF(G592&gt;=51,"C1",IF(G592&gt;=41,"C2",IF(G592&gt;=33,"D","E")))))))</f>
        <v>C1</v>
      </c>
    </row>
    <row r="593" spans="1:8" ht="25.35" customHeight="1">
      <c r="A593" s="54">
        <v>3</v>
      </c>
      <c r="B593" s="57" t="s">
        <v>259</v>
      </c>
      <c r="C593" s="55">
        <v>6.75</v>
      </c>
      <c r="D593" s="55">
        <v>3</v>
      </c>
      <c r="E593" s="55">
        <v>3</v>
      </c>
      <c r="F593" s="55">
        <v>27</v>
      </c>
      <c r="G593" s="59">
        <f t="shared" si="33"/>
        <v>39.75</v>
      </c>
      <c r="H593" s="60" t="str">
        <f t="shared" si="34"/>
        <v>D</v>
      </c>
    </row>
    <row r="594" spans="1:8" ht="25.35" customHeight="1">
      <c r="A594" s="54">
        <v>4</v>
      </c>
      <c r="B594" s="57" t="s">
        <v>260</v>
      </c>
      <c r="C594" s="55">
        <v>6.25</v>
      </c>
      <c r="D594" s="55">
        <v>4</v>
      </c>
      <c r="E594" s="55">
        <v>3.5</v>
      </c>
      <c r="F594" s="55">
        <v>37</v>
      </c>
      <c r="G594" s="59">
        <f t="shared" si="33"/>
        <v>50.75</v>
      </c>
      <c r="H594" s="60" t="str">
        <f t="shared" si="34"/>
        <v>C2</v>
      </c>
    </row>
    <row r="595" spans="1:8" ht="25.35" customHeight="1">
      <c r="A595" s="54">
        <v>5</v>
      </c>
      <c r="B595" s="57" t="s">
        <v>416</v>
      </c>
      <c r="C595" s="55">
        <v>5.25</v>
      </c>
      <c r="D595" s="55">
        <v>4.5</v>
      </c>
      <c r="E595" s="55">
        <v>4</v>
      </c>
      <c r="F595" s="55">
        <v>22.5</v>
      </c>
      <c r="G595" s="59">
        <f t="shared" si="33"/>
        <v>36.25</v>
      </c>
      <c r="H595" s="60" t="str">
        <f t="shared" si="34"/>
        <v>D</v>
      </c>
    </row>
    <row r="596" spans="1:8" ht="25.35" customHeight="1">
      <c r="A596" s="54">
        <v>6</v>
      </c>
      <c r="B596" s="62" t="s">
        <v>509</v>
      </c>
      <c r="C596" s="55"/>
      <c r="D596" s="55"/>
      <c r="E596" s="55"/>
      <c r="F596" s="55"/>
      <c r="G596" s="59">
        <v>37</v>
      </c>
      <c r="H596" s="60"/>
    </row>
    <row r="597" spans="1:8" ht="25.35" customHeight="1">
      <c r="A597" s="54">
        <v>7</v>
      </c>
      <c r="B597" s="57" t="s">
        <v>480</v>
      </c>
      <c r="C597" s="55"/>
      <c r="D597" s="55"/>
      <c r="E597" s="55"/>
      <c r="F597" s="63">
        <v>29</v>
      </c>
      <c r="G597" s="59"/>
      <c r="H597" s="60"/>
    </row>
    <row r="598" spans="1:8" ht="25.35" customHeight="1">
      <c r="A598" s="54">
        <v>8</v>
      </c>
      <c r="B598" s="57" t="s">
        <v>474</v>
      </c>
      <c r="C598" s="64"/>
      <c r="D598" s="64"/>
      <c r="E598" s="64"/>
      <c r="F598" s="65">
        <v>39.5</v>
      </c>
      <c r="G598" s="59"/>
      <c r="H598" s="60"/>
    </row>
    <row r="599" spans="1:8" ht="25.35" customHeight="1">
      <c r="A599" s="54">
        <v>9</v>
      </c>
      <c r="B599" s="57" t="s">
        <v>420</v>
      </c>
      <c r="C599" s="64"/>
      <c r="D599" s="64"/>
      <c r="E599" s="64"/>
      <c r="F599" s="65"/>
      <c r="G599" s="59"/>
      <c r="H599" s="60"/>
    </row>
    <row r="600" spans="1:8" ht="25.35" customHeight="1">
      <c r="A600" s="66" t="s">
        <v>230</v>
      </c>
      <c r="B600" s="67"/>
      <c r="C600" s="67"/>
      <c r="D600" s="67"/>
      <c r="E600" s="67"/>
      <c r="F600" s="55"/>
      <c r="G600" s="59">
        <f>SUM(G591:G596)</f>
        <v>262.5</v>
      </c>
      <c r="H600" s="60"/>
    </row>
    <row r="601" spans="1:8" ht="25.35" customHeight="1">
      <c r="A601" s="66" t="s">
        <v>421</v>
      </c>
      <c r="B601" s="67"/>
      <c r="C601" s="67"/>
      <c r="D601" s="67"/>
      <c r="E601" s="67"/>
      <c r="F601" s="55"/>
      <c r="G601" s="55">
        <f>G600*100/550</f>
        <v>47.727272727272727</v>
      </c>
      <c r="H601" s="60" t="str">
        <f t="shared" ref="H601" si="35">IF(G601&gt;=91,"A1",IF(G601&gt;=81,"A2",IF(G601&gt;=71,"B1",IF(G601&gt;=61,"B2",IF(G601&gt;=51,"C1",IF(G601&gt;=41,"C2",IF(G601&gt;=33,"D","E")))))))</f>
        <v>C2</v>
      </c>
    </row>
    <row r="602" spans="1:8" ht="25.35" customHeight="1">
      <c r="A602" s="523" t="s">
        <v>489</v>
      </c>
      <c r="B602" s="524"/>
      <c r="C602" s="524"/>
      <c r="D602" s="524"/>
      <c r="E602" s="524"/>
      <c r="F602" s="524"/>
      <c r="G602" s="524"/>
      <c r="H602" s="525"/>
    </row>
    <row r="603" spans="1:8" ht="25.35" customHeight="1">
      <c r="A603" s="526" t="s">
        <v>423</v>
      </c>
      <c r="B603" s="527"/>
      <c r="C603" s="527"/>
      <c r="D603" s="527"/>
      <c r="E603" s="527"/>
      <c r="F603" s="527"/>
      <c r="G603" s="527"/>
      <c r="H603" s="528"/>
    </row>
    <row r="604" spans="1:8" ht="25.35" customHeight="1">
      <c r="A604" s="520" t="s">
        <v>424</v>
      </c>
      <c r="B604" s="521"/>
      <c r="C604" s="521"/>
      <c r="D604" s="521"/>
      <c r="E604" s="521"/>
      <c r="F604" s="521"/>
      <c r="G604" s="521"/>
      <c r="H604" s="522"/>
    </row>
    <row r="605" spans="1:8" ht="25.35" customHeight="1">
      <c r="A605" s="520" t="s">
        <v>425</v>
      </c>
      <c r="B605" s="521"/>
      <c r="C605" s="521"/>
      <c r="D605" s="521"/>
      <c r="E605" s="521"/>
      <c r="F605" s="529"/>
      <c r="G605" s="530" t="s">
        <v>426</v>
      </c>
      <c r="H605" s="522"/>
    </row>
    <row r="606" spans="1:8" ht="25.35" customHeight="1">
      <c r="A606" s="68" t="s">
        <v>427</v>
      </c>
      <c r="B606" s="57"/>
      <c r="C606" s="57"/>
      <c r="D606" s="57"/>
      <c r="E606" s="57"/>
      <c r="F606" s="59"/>
      <c r="G606" s="59"/>
      <c r="H606" s="60" t="s">
        <v>481</v>
      </c>
    </row>
    <row r="607" spans="1:8" ht="25.35" customHeight="1">
      <c r="A607" s="520" t="s">
        <v>429</v>
      </c>
      <c r="B607" s="521"/>
      <c r="C607" s="521"/>
      <c r="D607" s="521"/>
      <c r="E607" s="521"/>
      <c r="F607" s="529"/>
      <c r="G607" s="55"/>
      <c r="H607" s="56"/>
    </row>
    <row r="608" spans="1:8" ht="25.35" customHeight="1">
      <c r="A608" s="520" t="s">
        <v>425</v>
      </c>
      <c r="B608" s="521"/>
      <c r="C608" s="521"/>
      <c r="D608" s="521"/>
      <c r="E608" s="521"/>
      <c r="F608" s="529"/>
      <c r="G608" s="530" t="s">
        <v>426</v>
      </c>
      <c r="H608" s="522"/>
    </row>
    <row r="609" spans="1:8" ht="25.35" customHeight="1">
      <c r="A609" s="551" t="s">
        <v>430</v>
      </c>
      <c r="B609" s="552"/>
      <c r="C609" s="552"/>
      <c r="D609" s="552"/>
      <c r="E609" s="552"/>
      <c r="F609" s="553"/>
      <c r="G609" s="55"/>
      <c r="H609" s="56" t="s">
        <v>433</v>
      </c>
    </row>
    <row r="610" spans="1:8" ht="25.35" customHeight="1">
      <c r="A610" s="551" t="s">
        <v>431</v>
      </c>
      <c r="B610" s="552"/>
      <c r="C610" s="552"/>
      <c r="D610" s="552"/>
      <c r="E610" s="552"/>
      <c r="F610" s="553"/>
      <c r="G610" s="59"/>
      <c r="H610" s="60" t="s">
        <v>433</v>
      </c>
    </row>
    <row r="611" spans="1:8" ht="25.35" customHeight="1">
      <c r="A611" s="551" t="s">
        <v>432</v>
      </c>
      <c r="B611" s="552"/>
      <c r="C611" s="552"/>
      <c r="D611" s="552"/>
      <c r="E611" s="552"/>
      <c r="F611" s="552"/>
      <c r="G611" s="69"/>
      <c r="H611" s="70" t="s">
        <v>428</v>
      </c>
    </row>
    <row r="612" spans="1:8" ht="25.35" customHeight="1">
      <c r="A612" s="551" t="s">
        <v>434</v>
      </c>
      <c r="B612" s="552"/>
      <c r="C612" s="552"/>
      <c r="D612" s="552"/>
      <c r="E612" s="552"/>
      <c r="F612" s="552"/>
      <c r="G612" s="69"/>
      <c r="H612" s="70" t="s">
        <v>428</v>
      </c>
    </row>
    <row r="613" spans="1:8" ht="25.35" customHeight="1">
      <c r="A613" s="520" t="s">
        <v>435</v>
      </c>
      <c r="B613" s="521"/>
      <c r="C613" s="521"/>
      <c r="D613" s="521"/>
      <c r="E613" s="521"/>
      <c r="F613" s="521"/>
      <c r="G613" s="521"/>
      <c r="H613" s="522"/>
    </row>
    <row r="614" spans="1:8" ht="25.35" customHeight="1">
      <c r="A614" s="520" t="s">
        <v>425</v>
      </c>
      <c r="B614" s="521"/>
      <c r="C614" s="521"/>
      <c r="D614" s="521"/>
      <c r="E614" s="521"/>
      <c r="F614" s="521"/>
      <c r="G614" s="521"/>
      <c r="H614" s="522"/>
    </row>
    <row r="615" spans="1:8" ht="25.35" customHeight="1">
      <c r="A615" s="68" t="s">
        <v>401</v>
      </c>
      <c r="B615" s="530">
        <v>79</v>
      </c>
      <c r="C615" s="521"/>
      <c r="D615" s="521"/>
      <c r="E615" s="521"/>
      <c r="F615" s="521"/>
      <c r="G615" s="521"/>
      <c r="H615" s="522"/>
    </row>
    <row r="616" spans="1:8" ht="25.35" customHeight="1">
      <c r="A616" s="66" t="s">
        <v>436</v>
      </c>
      <c r="B616" s="534"/>
      <c r="C616" s="535"/>
      <c r="D616" s="535"/>
      <c r="E616" s="535"/>
      <c r="F616" s="535"/>
      <c r="G616" s="535"/>
      <c r="H616" s="536"/>
    </row>
    <row r="617" spans="1:8" ht="25.35" customHeight="1">
      <c r="A617" s="520" t="s">
        <v>437</v>
      </c>
      <c r="B617" s="521"/>
      <c r="C617" s="521"/>
      <c r="D617" s="529"/>
      <c r="E617" s="71"/>
      <c r="F617" s="72"/>
      <c r="G617" s="55" t="s">
        <v>438</v>
      </c>
      <c r="H617" s="73"/>
    </row>
    <row r="618" spans="1:8" ht="25.35" customHeight="1">
      <c r="A618" s="54" t="s">
        <v>439</v>
      </c>
      <c r="B618" s="55" t="s">
        <v>254</v>
      </c>
      <c r="C618" s="55" t="s">
        <v>439</v>
      </c>
      <c r="D618" s="55" t="s">
        <v>254</v>
      </c>
      <c r="E618" s="74"/>
      <c r="F618" s="530" t="s">
        <v>440</v>
      </c>
      <c r="G618" s="529"/>
      <c r="H618" s="75" t="s">
        <v>254</v>
      </c>
    </row>
    <row r="619" spans="1:8" ht="25.35" customHeight="1">
      <c r="A619" s="54" t="s">
        <v>441</v>
      </c>
      <c r="B619" s="55" t="s">
        <v>442</v>
      </c>
      <c r="C619" s="55" t="s">
        <v>443</v>
      </c>
      <c r="D619" s="55" t="s">
        <v>444</v>
      </c>
      <c r="E619" s="74"/>
      <c r="F619" s="530">
        <v>3</v>
      </c>
      <c r="G619" s="529"/>
      <c r="H619" s="56" t="s">
        <v>433</v>
      </c>
    </row>
    <row r="620" spans="1:8" ht="25.35" customHeight="1">
      <c r="A620" s="54" t="s">
        <v>445</v>
      </c>
      <c r="B620" s="55" t="s">
        <v>446</v>
      </c>
      <c r="C620" s="55" t="s">
        <v>447</v>
      </c>
      <c r="D620" s="55" t="s">
        <v>448</v>
      </c>
      <c r="E620" s="74"/>
      <c r="F620" s="530">
        <v>2</v>
      </c>
      <c r="G620" s="529"/>
      <c r="H620" s="56" t="s">
        <v>428</v>
      </c>
    </row>
    <row r="621" spans="1:8" ht="25.35" customHeight="1">
      <c r="A621" s="54" t="s">
        <v>449</v>
      </c>
      <c r="B621" s="55" t="s">
        <v>450</v>
      </c>
      <c r="C621" s="55" t="s">
        <v>451</v>
      </c>
      <c r="D621" s="55" t="s">
        <v>452</v>
      </c>
      <c r="E621" s="74"/>
      <c r="F621" s="530">
        <v>1</v>
      </c>
      <c r="G621" s="529"/>
      <c r="H621" s="56" t="s">
        <v>453</v>
      </c>
    </row>
    <row r="622" spans="1:8" ht="25.35" customHeight="1">
      <c r="A622" s="54" t="s">
        <v>454</v>
      </c>
      <c r="B622" s="55" t="s">
        <v>455</v>
      </c>
      <c r="C622" s="55" t="s">
        <v>456</v>
      </c>
      <c r="D622" s="55" t="s">
        <v>457</v>
      </c>
      <c r="E622" s="71"/>
      <c r="F622" s="530"/>
      <c r="G622" s="529"/>
      <c r="H622" s="75"/>
    </row>
    <row r="623" spans="1:8" ht="97.35" customHeight="1">
      <c r="A623" s="537" t="s">
        <v>458</v>
      </c>
      <c r="B623" s="538"/>
      <c r="C623" s="539" t="s">
        <v>459</v>
      </c>
      <c r="D623" s="540"/>
      <c r="E623" s="540"/>
      <c r="F623" s="541"/>
      <c r="G623" s="539" t="s">
        <v>460</v>
      </c>
      <c r="H623" s="542"/>
    </row>
    <row r="625" spans="1:8" ht="25.35" customHeight="1">
      <c r="A625" s="545" t="s">
        <v>235</v>
      </c>
      <c r="B625" s="546"/>
      <c r="C625" s="546"/>
      <c r="D625" s="546"/>
      <c r="E625" s="546"/>
      <c r="F625" s="546"/>
      <c r="G625" s="546"/>
      <c r="H625" s="547"/>
    </row>
    <row r="626" spans="1:8" ht="25.35" customHeight="1">
      <c r="A626" s="513" t="s">
        <v>236</v>
      </c>
      <c r="B626" s="514"/>
      <c r="C626" s="514"/>
      <c r="D626" s="514"/>
      <c r="E626" s="514"/>
      <c r="F626" s="514"/>
      <c r="G626" s="514"/>
      <c r="H626" s="515"/>
    </row>
    <row r="627" spans="1:8" ht="25.35" customHeight="1">
      <c r="A627" s="513" t="s">
        <v>237</v>
      </c>
      <c r="B627" s="514"/>
      <c r="C627" s="514"/>
      <c r="D627" s="514"/>
      <c r="E627" s="514"/>
      <c r="F627" s="514"/>
      <c r="G627" s="514"/>
      <c r="H627" s="515"/>
    </row>
    <row r="628" spans="1:8" ht="25.35" customHeight="1">
      <c r="A628" s="513" t="s">
        <v>405</v>
      </c>
      <c r="B628" s="514"/>
      <c r="C628" s="514"/>
      <c r="D628" s="514"/>
      <c r="E628" s="514"/>
      <c r="F628" s="514"/>
      <c r="G628" s="514"/>
      <c r="H628" s="515"/>
    </row>
    <row r="629" spans="1:8" ht="25.35" customHeight="1">
      <c r="A629" s="513" t="s">
        <v>406</v>
      </c>
      <c r="B629" s="514"/>
      <c r="C629" s="514"/>
      <c r="D629" s="514"/>
      <c r="E629" s="514"/>
      <c r="F629" s="514"/>
      <c r="G629" s="514"/>
      <c r="H629" s="515"/>
    </row>
    <row r="630" spans="1:8" ht="25.35" customHeight="1">
      <c r="A630" s="51" t="s">
        <v>241</v>
      </c>
      <c r="C630" s="49" t="s">
        <v>407</v>
      </c>
      <c r="F630" s="49"/>
      <c r="G630" s="49"/>
      <c r="H630" s="50"/>
    </row>
    <row r="631" spans="1:8" ht="25.35" customHeight="1">
      <c r="A631" s="51" t="s">
        <v>244</v>
      </c>
      <c r="C631" s="48" t="s">
        <v>312</v>
      </c>
      <c r="F631" s="52" t="s">
        <v>410</v>
      </c>
      <c r="G631" s="52"/>
      <c r="H631" s="82">
        <v>14</v>
      </c>
    </row>
    <row r="632" spans="1:8" ht="25.35" customHeight="1">
      <c r="A632" s="51" t="s">
        <v>411</v>
      </c>
      <c r="C632" s="49" t="s">
        <v>515</v>
      </c>
      <c r="D632" s="49"/>
      <c r="E632" s="49"/>
      <c r="H632" s="53"/>
    </row>
    <row r="633" spans="1:8" ht="25.35" customHeight="1">
      <c r="A633" s="51" t="s">
        <v>412</v>
      </c>
      <c r="C633" s="48" t="s">
        <v>516</v>
      </c>
      <c r="F633" s="48" t="s">
        <v>413</v>
      </c>
      <c r="H633" s="53" t="s">
        <v>517</v>
      </c>
    </row>
    <row r="634" spans="1:8" ht="25.35" customHeight="1">
      <c r="A634" s="520" t="s">
        <v>414</v>
      </c>
      <c r="B634" s="521"/>
      <c r="C634" s="521"/>
      <c r="D634" s="521"/>
      <c r="E634" s="521"/>
      <c r="F634" s="521"/>
      <c r="G634" s="521"/>
      <c r="H634" s="522"/>
    </row>
    <row r="635" spans="1:8" ht="25.35" customHeight="1">
      <c r="A635" s="520" t="s">
        <v>385</v>
      </c>
      <c r="B635" s="521"/>
      <c r="C635" s="521"/>
      <c r="D635" s="521"/>
      <c r="E635" s="521"/>
      <c r="F635" s="521"/>
      <c r="G635" s="521"/>
      <c r="H635" s="522"/>
    </row>
    <row r="636" spans="1:8" ht="25.35" customHeight="1">
      <c r="A636" s="561" t="s">
        <v>251</v>
      </c>
      <c r="B636" s="555" t="s">
        <v>252</v>
      </c>
      <c r="C636" s="531" t="s">
        <v>390</v>
      </c>
      <c r="D636" s="531" t="s">
        <v>415</v>
      </c>
      <c r="E636" s="531" t="s">
        <v>392</v>
      </c>
      <c r="F636" s="531" t="s">
        <v>393</v>
      </c>
      <c r="G636" s="531" t="s">
        <v>395</v>
      </c>
      <c r="H636" s="510" t="s">
        <v>254</v>
      </c>
    </row>
    <row r="637" spans="1:8" ht="25.35" customHeight="1">
      <c r="A637" s="562"/>
      <c r="B637" s="556"/>
      <c r="C637" s="532"/>
      <c r="D637" s="532"/>
      <c r="E637" s="532"/>
      <c r="F637" s="532"/>
      <c r="G637" s="532"/>
      <c r="H637" s="511"/>
    </row>
    <row r="638" spans="1:8" ht="25.35" customHeight="1">
      <c r="A638" s="563"/>
      <c r="B638" s="557"/>
      <c r="C638" s="533"/>
      <c r="D638" s="533"/>
      <c r="E638" s="533"/>
      <c r="F638" s="533"/>
      <c r="G638" s="533"/>
      <c r="H638" s="512"/>
    </row>
    <row r="639" spans="1:8" ht="25.35" customHeight="1">
      <c r="A639" s="54">
        <v>1</v>
      </c>
      <c r="B639" s="57" t="s">
        <v>256</v>
      </c>
      <c r="C639" s="58">
        <v>7.75</v>
      </c>
      <c r="D639" s="55">
        <v>5</v>
      </c>
      <c r="E639" s="55">
        <v>5</v>
      </c>
      <c r="F639" s="58">
        <v>46.5</v>
      </c>
      <c r="G639" s="59">
        <f>SUM(C639:F639)</f>
        <v>64.25</v>
      </c>
      <c r="H639" s="60" t="str">
        <f>IF(G639&gt;=91,"A1",IF(G639&gt;=81,"A2",IF(G639&gt;=71,"B1",IF(G639&gt;=61,"B2",IF(G639&gt;=51,"C1",IF(G639&gt;=41,"C2",IF(G639&gt;=33,"D","E")))))))</f>
        <v>B2</v>
      </c>
    </row>
    <row r="640" spans="1:8" ht="25.35" customHeight="1">
      <c r="A640" s="54">
        <v>2</v>
      </c>
      <c r="B640" s="57" t="s">
        <v>258</v>
      </c>
      <c r="C640" s="61">
        <v>7.75</v>
      </c>
      <c r="D640" s="55">
        <v>3</v>
      </c>
      <c r="E640" s="55">
        <v>4</v>
      </c>
      <c r="F640" s="55">
        <v>62</v>
      </c>
      <c r="G640" s="59">
        <f t="shared" ref="G640:G643" si="36">SUM(C640:F640)</f>
        <v>76.75</v>
      </c>
      <c r="H640" s="60" t="str">
        <f t="shared" ref="H640:H643" si="37">IF(G640&gt;=91,"A1",IF(G640&gt;=81,"A2",IF(G640&gt;=71,"B1",IF(G640&gt;=61,"B2",IF(G640&gt;=51,"C1",IF(G640&gt;=41,"C2",IF(G640&gt;=33,"D","E")))))))</f>
        <v>B1</v>
      </c>
    </row>
    <row r="641" spans="1:8" ht="25.35" customHeight="1">
      <c r="A641" s="54">
        <v>3</v>
      </c>
      <c r="B641" s="57" t="s">
        <v>259</v>
      </c>
      <c r="C641" s="55">
        <v>9</v>
      </c>
      <c r="D641" s="55">
        <v>4</v>
      </c>
      <c r="E641" s="55">
        <v>2</v>
      </c>
      <c r="F641" s="55">
        <v>31.5</v>
      </c>
      <c r="G641" s="59">
        <f t="shared" si="36"/>
        <v>46.5</v>
      </c>
      <c r="H641" s="60" t="str">
        <f t="shared" si="37"/>
        <v>C2</v>
      </c>
    </row>
    <row r="642" spans="1:8" ht="25.35" customHeight="1">
      <c r="A642" s="54">
        <v>4</v>
      </c>
      <c r="B642" s="57" t="s">
        <v>260</v>
      </c>
      <c r="C642" s="55">
        <v>7.75</v>
      </c>
      <c r="D642" s="55">
        <v>4</v>
      </c>
      <c r="E642" s="55">
        <v>3.5</v>
      </c>
      <c r="F642" s="55">
        <v>51.5</v>
      </c>
      <c r="G642" s="59">
        <f t="shared" si="36"/>
        <v>66.75</v>
      </c>
      <c r="H642" s="60" t="str">
        <f t="shared" si="37"/>
        <v>B2</v>
      </c>
    </row>
    <row r="643" spans="1:8" ht="25.35" customHeight="1">
      <c r="A643" s="54">
        <v>5</v>
      </c>
      <c r="B643" s="57" t="s">
        <v>416</v>
      </c>
      <c r="C643" s="55">
        <v>7.25</v>
      </c>
      <c r="D643" s="55">
        <v>4</v>
      </c>
      <c r="E643" s="55">
        <v>4.5</v>
      </c>
      <c r="F643" s="55">
        <v>25.5</v>
      </c>
      <c r="G643" s="59">
        <f t="shared" si="36"/>
        <v>41.25</v>
      </c>
      <c r="H643" s="60" t="str">
        <f t="shared" si="37"/>
        <v>C2</v>
      </c>
    </row>
    <row r="644" spans="1:8" ht="25.35" customHeight="1">
      <c r="A644" s="54">
        <v>6</v>
      </c>
      <c r="B644" s="62" t="s">
        <v>509</v>
      </c>
      <c r="C644" s="55"/>
      <c r="D644" s="55"/>
      <c r="E644" s="55"/>
      <c r="F644" s="55"/>
      <c r="G644" s="59">
        <v>41.5</v>
      </c>
      <c r="H644" s="60"/>
    </row>
    <row r="645" spans="1:8" ht="25.35" customHeight="1">
      <c r="A645" s="54">
        <v>7</v>
      </c>
      <c r="B645" s="57" t="s">
        <v>480</v>
      </c>
      <c r="C645" s="55"/>
      <c r="D645" s="55"/>
      <c r="E645" s="55"/>
      <c r="F645" s="63">
        <v>20.5</v>
      </c>
      <c r="G645" s="59"/>
      <c r="H645" s="60"/>
    </row>
    <row r="646" spans="1:8" ht="25.35" customHeight="1">
      <c r="A646" s="54">
        <v>8</v>
      </c>
      <c r="B646" s="57" t="s">
        <v>474</v>
      </c>
      <c r="C646" s="64"/>
      <c r="D646" s="64"/>
      <c r="E646" s="64"/>
      <c r="F646" s="65">
        <v>34.5</v>
      </c>
      <c r="G646" s="59"/>
      <c r="H646" s="60"/>
    </row>
    <row r="647" spans="1:8" ht="25.35" customHeight="1">
      <c r="A647" s="54">
        <v>9</v>
      </c>
      <c r="B647" s="57" t="s">
        <v>420</v>
      </c>
      <c r="C647" s="64"/>
      <c r="D647" s="64"/>
      <c r="E647" s="64"/>
      <c r="F647" s="65"/>
      <c r="G647" s="59"/>
      <c r="H647" s="60"/>
    </row>
    <row r="648" spans="1:8" ht="25.35" customHeight="1">
      <c r="A648" s="66" t="s">
        <v>230</v>
      </c>
      <c r="B648" s="67"/>
      <c r="C648" s="67"/>
      <c r="D648" s="67"/>
      <c r="E648" s="67"/>
      <c r="F648" s="55"/>
      <c r="G648" s="59">
        <f>SUM(G639:G644)</f>
        <v>337</v>
      </c>
      <c r="H648" s="60"/>
    </row>
    <row r="649" spans="1:8" ht="25.35" customHeight="1">
      <c r="A649" s="66" t="s">
        <v>421</v>
      </c>
      <c r="B649" s="67"/>
      <c r="C649" s="67"/>
      <c r="D649" s="67"/>
      <c r="E649" s="67"/>
      <c r="F649" s="55"/>
      <c r="G649" s="55">
        <f>G648*100/550</f>
        <v>61.272727272727273</v>
      </c>
      <c r="H649" s="60" t="str">
        <f t="shared" ref="H649" si="38">IF(G649&gt;=91,"A1",IF(G649&gt;=81,"A2",IF(G649&gt;=71,"B1",IF(G649&gt;=61,"B2",IF(G649&gt;=51,"C1",IF(G649&gt;=41,"C2",IF(G649&gt;=33,"D","E")))))))</f>
        <v>B2</v>
      </c>
    </row>
    <row r="650" spans="1:8" ht="25.35" customHeight="1">
      <c r="A650" s="523" t="s">
        <v>510</v>
      </c>
      <c r="B650" s="524"/>
      <c r="C650" s="524"/>
      <c r="D650" s="524"/>
      <c r="E650" s="524"/>
      <c r="F650" s="524"/>
      <c r="G650" s="524"/>
      <c r="H650" s="525"/>
    </row>
    <row r="651" spans="1:8" ht="25.35" customHeight="1">
      <c r="A651" s="526" t="s">
        <v>423</v>
      </c>
      <c r="B651" s="527"/>
      <c r="C651" s="527"/>
      <c r="D651" s="527"/>
      <c r="E651" s="527"/>
      <c r="F651" s="527"/>
      <c r="G651" s="527"/>
      <c r="H651" s="528"/>
    </row>
    <row r="652" spans="1:8" ht="25.35" customHeight="1">
      <c r="A652" s="520" t="s">
        <v>424</v>
      </c>
      <c r="B652" s="521"/>
      <c r="C652" s="521"/>
      <c r="D652" s="521"/>
      <c r="E652" s="521"/>
      <c r="F652" s="521"/>
      <c r="G652" s="521"/>
      <c r="H652" s="522"/>
    </row>
    <row r="653" spans="1:8" ht="25.35" customHeight="1">
      <c r="A653" s="520" t="s">
        <v>425</v>
      </c>
      <c r="B653" s="521"/>
      <c r="C653" s="521"/>
      <c r="D653" s="521"/>
      <c r="E653" s="521"/>
      <c r="F653" s="529"/>
      <c r="G653" s="530" t="s">
        <v>426</v>
      </c>
      <c r="H653" s="522"/>
    </row>
    <row r="654" spans="1:8" ht="25.35" customHeight="1">
      <c r="A654" s="68" t="s">
        <v>427</v>
      </c>
      <c r="B654" s="57"/>
      <c r="C654" s="57"/>
      <c r="D654" s="57"/>
      <c r="E654" s="57"/>
      <c r="F654" s="59"/>
      <c r="G654" s="59"/>
      <c r="H654" s="60" t="s">
        <v>433</v>
      </c>
    </row>
    <row r="655" spans="1:8" ht="25.35" customHeight="1">
      <c r="A655" s="520" t="s">
        <v>429</v>
      </c>
      <c r="B655" s="521"/>
      <c r="C655" s="521"/>
      <c r="D655" s="521"/>
      <c r="E655" s="521"/>
      <c r="F655" s="529"/>
      <c r="G655" s="55"/>
      <c r="H655" s="56"/>
    </row>
    <row r="656" spans="1:8" ht="25.35" customHeight="1">
      <c r="A656" s="520" t="s">
        <v>425</v>
      </c>
      <c r="B656" s="521"/>
      <c r="C656" s="521"/>
      <c r="D656" s="521"/>
      <c r="E656" s="521"/>
      <c r="F656" s="529"/>
      <c r="G656" s="530" t="s">
        <v>426</v>
      </c>
      <c r="H656" s="522"/>
    </row>
    <row r="657" spans="1:8" ht="25.35" customHeight="1">
      <c r="A657" s="551" t="s">
        <v>430</v>
      </c>
      <c r="B657" s="552"/>
      <c r="C657" s="552"/>
      <c r="D657" s="552"/>
      <c r="E657" s="552"/>
      <c r="F657" s="553"/>
      <c r="G657" s="55"/>
      <c r="H657" s="56" t="s">
        <v>428</v>
      </c>
    </row>
    <row r="658" spans="1:8" ht="25.35" customHeight="1">
      <c r="A658" s="551" t="s">
        <v>431</v>
      </c>
      <c r="B658" s="552"/>
      <c r="C658" s="552"/>
      <c r="D658" s="552"/>
      <c r="E658" s="552"/>
      <c r="F658" s="553"/>
      <c r="G658" s="59"/>
      <c r="H658" s="60" t="s">
        <v>428</v>
      </c>
    </row>
    <row r="659" spans="1:8" ht="25.35" customHeight="1">
      <c r="A659" s="551" t="s">
        <v>432</v>
      </c>
      <c r="B659" s="552"/>
      <c r="C659" s="552"/>
      <c r="D659" s="552"/>
      <c r="E659" s="552"/>
      <c r="F659" s="552"/>
      <c r="G659" s="69"/>
      <c r="H659" s="70" t="s">
        <v>433</v>
      </c>
    </row>
    <row r="660" spans="1:8" ht="25.35" customHeight="1">
      <c r="A660" s="551" t="s">
        <v>434</v>
      </c>
      <c r="B660" s="552"/>
      <c r="C660" s="552"/>
      <c r="D660" s="552"/>
      <c r="E660" s="552"/>
      <c r="F660" s="552"/>
      <c r="G660" s="69"/>
      <c r="H660" s="70" t="s">
        <v>433</v>
      </c>
    </row>
    <row r="661" spans="1:8" ht="25.35" customHeight="1">
      <c r="A661" s="520" t="s">
        <v>435</v>
      </c>
      <c r="B661" s="521"/>
      <c r="C661" s="521"/>
      <c r="D661" s="521"/>
      <c r="E661" s="521"/>
      <c r="F661" s="521"/>
      <c r="G661" s="521"/>
      <c r="H661" s="522"/>
    </row>
    <row r="662" spans="1:8" ht="25.35" customHeight="1">
      <c r="A662" s="520" t="s">
        <v>425</v>
      </c>
      <c r="B662" s="521"/>
      <c r="C662" s="521"/>
      <c r="D662" s="521"/>
      <c r="E662" s="521"/>
      <c r="F662" s="521"/>
      <c r="G662" s="521"/>
      <c r="H662" s="522"/>
    </row>
    <row r="663" spans="1:8" ht="25.35" customHeight="1">
      <c r="A663" s="68" t="s">
        <v>401</v>
      </c>
      <c r="B663" s="530">
        <v>81</v>
      </c>
      <c r="C663" s="521"/>
      <c r="D663" s="521"/>
      <c r="E663" s="521"/>
      <c r="F663" s="521"/>
      <c r="G663" s="521"/>
      <c r="H663" s="522"/>
    </row>
    <row r="664" spans="1:8" ht="25.35" customHeight="1">
      <c r="A664" s="66" t="s">
        <v>436</v>
      </c>
      <c r="B664" s="534"/>
      <c r="C664" s="535"/>
      <c r="D664" s="535"/>
      <c r="E664" s="535"/>
      <c r="F664" s="535"/>
      <c r="G664" s="535"/>
      <c r="H664" s="536"/>
    </row>
    <row r="665" spans="1:8" ht="25.35" customHeight="1">
      <c r="A665" s="520" t="s">
        <v>437</v>
      </c>
      <c r="B665" s="521"/>
      <c r="C665" s="521"/>
      <c r="D665" s="529"/>
      <c r="E665" s="71"/>
      <c r="F665" s="72"/>
      <c r="G665" s="55" t="s">
        <v>438</v>
      </c>
      <c r="H665" s="73"/>
    </row>
    <row r="666" spans="1:8" ht="25.35" customHeight="1">
      <c r="A666" s="54" t="s">
        <v>439</v>
      </c>
      <c r="B666" s="55" t="s">
        <v>254</v>
      </c>
      <c r="C666" s="55" t="s">
        <v>439</v>
      </c>
      <c r="D666" s="55" t="s">
        <v>254</v>
      </c>
      <c r="E666" s="74"/>
      <c r="F666" s="530" t="s">
        <v>440</v>
      </c>
      <c r="G666" s="529"/>
      <c r="H666" s="75" t="s">
        <v>254</v>
      </c>
    </row>
    <row r="667" spans="1:8" ht="25.35" customHeight="1">
      <c r="A667" s="54" t="s">
        <v>441</v>
      </c>
      <c r="B667" s="55" t="s">
        <v>442</v>
      </c>
      <c r="C667" s="55" t="s">
        <v>443</v>
      </c>
      <c r="D667" s="55" t="s">
        <v>444</v>
      </c>
      <c r="E667" s="74"/>
      <c r="F667" s="530">
        <v>3</v>
      </c>
      <c r="G667" s="529"/>
      <c r="H667" s="56" t="s">
        <v>433</v>
      </c>
    </row>
    <row r="668" spans="1:8" ht="25.35" customHeight="1">
      <c r="A668" s="54" t="s">
        <v>445</v>
      </c>
      <c r="B668" s="55" t="s">
        <v>446</v>
      </c>
      <c r="C668" s="55" t="s">
        <v>447</v>
      </c>
      <c r="D668" s="55" t="s">
        <v>448</v>
      </c>
      <c r="E668" s="74"/>
      <c r="F668" s="530">
        <v>2</v>
      </c>
      <c r="G668" s="529"/>
      <c r="H668" s="56" t="s">
        <v>428</v>
      </c>
    </row>
    <row r="669" spans="1:8" ht="25.35" customHeight="1">
      <c r="A669" s="54" t="s">
        <v>449</v>
      </c>
      <c r="B669" s="55" t="s">
        <v>450</v>
      </c>
      <c r="C669" s="55" t="s">
        <v>451</v>
      </c>
      <c r="D669" s="55" t="s">
        <v>452</v>
      </c>
      <c r="E669" s="74"/>
      <c r="F669" s="530">
        <v>1</v>
      </c>
      <c r="G669" s="529"/>
      <c r="H669" s="56" t="s">
        <v>453</v>
      </c>
    </row>
    <row r="670" spans="1:8" ht="25.35" customHeight="1">
      <c r="A670" s="54" t="s">
        <v>454</v>
      </c>
      <c r="B670" s="55" t="s">
        <v>455</v>
      </c>
      <c r="C670" s="55" t="s">
        <v>456</v>
      </c>
      <c r="D670" s="55" t="s">
        <v>457</v>
      </c>
      <c r="E670" s="71"/>
      <c r="F670" s="530"/>
      <c r="G670" s="529"/>
      <c r="H670" s="75"/>
    </row>
    <row r="671" spans="1:8" ht="91.35" customHeight="1">
      <c r="A671" s="537" t="s">
        <v>458</v>
      </c>
      <c r="B671" s="538"/>
      <c r="C671" s="539" t="s">
        <v>459</v>
      </c>
      <c r="D671" s="540"/>
      <c r="E671" s="540"/>
      <c r="F671" s="541"/>
      <c r="G671" s="539" t="s">
        <v>460</v>
      </c>
      <c r="H671" s="542"/>
    </row>
    <row r="673" spans="1:8" ht="25.35" customHeight="1">
      <c r="A673" s="545" t="s">
        <v>235</v>
      </c>
      <c r="B673" s="546"/>
      <c r="C673" s="546"/>
      <c r="D673" s="546"/>
      <c r="E673" s="546"/>
      <c r="F673" s="546"/>
      <c r="G673" s="546"/>
      <c r="H673" s="547"/>
    </row>
    <row r="674" spans="1:8" ht="25.35" customHeight="1">
      <c r="A674" s="513" t="s">
        <v>236</v>
      </c>
      <c r="B674" s="514"/>
      <c r="C674" s="514"/>
      <c r="D674" s="514"/>
      <c r="E674" s="514"/>
      <c r="F674" s="514"/>
      <c r="G674" s="514"/>
      <c r="H674" s="515"/>
    </row>
    <row r="675" spans="1:8" ht="25.35" customHeight="1">
      <c r="A675" s="513" t="s">
        <v>237</v>
      </c>
      <c r="B675" s="514"/>
      <c r="C675" s="514"/>
      <c r="D675" s="514"/>
      <c r="E675" s="514"/>
      <c r="F675" s="514"/>
      <c r="G675" s="514"/>
      <c r="H675" s="515"/>
    </row>
    <row r="676" spans="1:8" ht="25.35" customHeight="1">
      <c r="A676" s="513" t="s">
        <v>405</v>
      </c>
      <c r="B676" s="514"/>
      <c r="C676" s="514"/>
      <c r="D676" s="514"/>
      <c r="E676" s="514"/>
      <c r="F676" s="514"/>
      <c r="G676" s="514"/>
      <c r="H676" s="515"/>
    </row>
    <row r="677" spans="1:8" ht="25.35" customHeight="1">
      <c r="A677" s="513" t="s">
        <v>406</v>
      </c>
      <c r="B677" s="514"/>
      <c r="C677" s="514"/>
      <c r="D677" s="514"/>
      <c r="E677" s="514"/>
      <c r="F677" s="514"/>
      <c r="G677" s="514"/>
      <c r="H677" s="515"/>
    </row>
    <row r="678" spans="1:8" ht="25.35" customHeight="1">
      <c r="A678" s="51" t="s">
        <v>241</v>
      </c>
      <c r="C678" s="49" t="s">
        <v>407</v>
      </c>
      <c r="F678" s="49"/>
      <c r="G678" s="49"/>
      <c r="H678" s="50"/>
    </row>
    <row r="679" spans="1:8" ht="25.35" customHeight="1">
      <c r="A679" s="51" t="s">
        <v>244</v>
      </c>
      <c r="C679" s="52" t="s">
        <v>316</v>
      </c>
      <c r="E679" s="52" t="s">
        <v>410</v>
      </c>
      <c r="F679" s="52"/>
      <c r="G679" s="52">
        <v>15</v>
      </c>
      <c r="H679" s="53"/>
    </row>
    <row r="680" spans="1:8" ht="25.35" customHeight="1">
      <c r="A680" s="51" t="s">
        <v>411</v>
      </c>
      <c r="C680" s="52" t="s">
        <v>518</v>
      </c>
      <c r="D680" s="49"/>
      <c r="H680" s="53"/>
    </row>
    <row r="681" spans="1:8" ht="25.35" customHeight="1">
      <c r="A681" s="51" t="s">
        <v>412</v>
      </c>
      <c r="C681" s="52" t="s">
        <v>519</v>
      </c>
      <c r="E681" s="48" t="s">
        <v>413</v>
      </c>
      <c r="G681" s="48" t="s">
        <v>520</v>
      </c>
      <c r="H681" s="53"/>
    </row>
    <row r="682" spans="1:8" ht="25.35" customHeight="1">
      <c r="A682" s="520" t="s">
        <v>414</v>
      </c>
      <c r="B682" s="521"/>
      <c r="C682" s="521"/>
      <c r="D682" s="521"/>
      <c r="E682" s="521"/>
      <c r="F682" s="521"/>
      <c r="G682" s="521"/>
      <c r="H682" s="522"/>
    </row>
    <row r="683" spans="1:8" ht="25.35" customHeight="1">
      <c r="A683" s="520" t="s">
        <v>385</v>
      </c>
      <c r="B683" s="521"/>
      <c r="C683" s="521"/>
      <c r="D683" s="521"/>
      <c r="E683" s="521"/>
      <c r="F683" s="521"/>
      <c r="G683" s="521"/>
      <c r="H683" s="522"/>
    </row>
    <row r="684" spans="1:8" ht="25.35" customHeight="1">
      <c r="A684" s="561" t="s">
        <v>251</v>
      </c>
      <c r="B684" s="555" t="s">
        <v>252</v>
      </c>
      <c r="C684" s="531" t="s">
        <v>390</v>
      </c>
      <c r="D684" s="531" t="s">
        <v>415</v>
      </c>
      <c r="E684" s="531" t="s">
        <v>392</v>
      </c>
      <c r="F684" s="531" t="s">
        <v>393</v>
      </c>
      <c r="G684" s="531" t="s">
        <v>395</v>
      </c>
      <c r="H684" s="510" t="s">
        <v>254</v>
      </c>
    </row>
    <row r="685" spans="1:8" ht="25.35" customHeight="1">
      <c r="A685" s="562"/>
      <c r="B685" s="556"/>
      <c r="C685" s="532"/>
      <c r="D685" s="532"/>
      <c r="E685" s="532"/>
      <c r="F685" s="532"/>
      <c r="G685" s="532"/>
      <c r="H685" s="511"/>
    </row>
    <row r="686" spans="1:8" ht="25.35" customHeight="1">
      <c r="A686" s="563"/>
      <c r="B686" s="557"/>
      <c r="C686" s="533"/>
      <c r="D686" s="533"/>
      <c r="E686" s="533"/>
      <c r="F686" s="533"/>
      <c r="G686" s="533"/>
      <c r="H686" s="512"/>
    </row>
    <row r="687" spans="1:8" ht="25.35" customHeight="1">
      <c r="A687" s="54">
        <v>1</v>
      </c>
      <c r="B687" s="57" t="s">
        <v>256</v>
      </c>
      <c r="C687" s="58">
        <v>3.25</v>
      </c>
      <c r="D687" s="55">
        <v>5</v>
      </c>
      <c r="E687" s="55">
        <v>5</v>
      </c>
      <c r="F687" s="58">
        <v>18.5</v>
      </c>
      <c r="G687" s="59">
        <f>SUM(C687:F687)</f>
        <v>31.75</v>
      </c>
      <c r="H687" s="60" t="str">
        <f>IF(G687&gt;=91,"A1",IF(G687&gt;=81,"A2",IF(G687&gt;=71,"B1",IF(G687&gt;=61,"B2",IF(G687&gt;=51,"C1",IF(G687&gt;=41,"C2",IF(G687&gt;=33,"D","E")))))))</f>
        <v>E</v>
      </c>
    </row>
    <row r="688" spans="1:8" ht="25.35" customHeight="1">
      <c r="A688" s="54">
        <v>2</v>
      </c>
      <c r="B688" s="57" t="s">
        <v>258</v>
      </c>
      <c r="C688" s="61">
        <v>3.5</v>
      </c>
      <c r="D688" s="55">
        <v>3</v>
      </c>
      <c r="E688" s="55">
        <v>4</v>
      </c>
      <c r="F688" s="55">
        <v>32</v>
      </c>
      <c r="G688" s="59">
        <f t="shared" ref="G688:G691" si="39">SUM(C688:F688)</f>
        <v>42.5</v>
      </c>
      <c r="H688" s="60" t="str">
        <f t="shared" ref="H688:H691" si="40">IF(G688&gt;=91,"A1",IF(G688&gt;=81,"A2",IF(G688&gt;=71,"B1",IF(G688&gt;=61,"B2",IF(G688&gt;=51,"C1",IF(G688&gt;=41,"C2",IF(G688&gt;=33,"D","E")))))))</f>
        <v>C2</v>
      </c>
    </row>
    <row r="689" spans="1:8" ht="25.35" customHeight="1">
      <c r="A689" s="54">
        <v>3</v>
      </c>
      <c r="B689" s="57" t="s">
        <v>259</v>
      </c>
      <c r="C689" s="55">
        <v>1.5</v>
      </c>
      <c r="D689" s="55">
        <v>4</v>
      </c>
      <c r="E689" s="55">
        <v>2</v>
      </c>
      <c r="F689" s="55">
        <v>5</v>
      </c>
      <c r="G689" s="59">
        <f t="shared" si="39"/>
        <v>12.5</v>
      </c>
      <c r="H689" s="60" t="str">
        <f t="shared" si="40"/>
        <v>E</v>
      </c>
    </row>
    <row r="690" spans="1:8" ht="25.35" customHeight="1">
      <c r="A690" s="54">
        <v>4</v>
      </c>
      <c r="B690" s="57" t="s">
        <v>260</v>
      </c>
      <c r="C690" s="55">
        <v>4</v>
      </c>
      <c r="D690" s="55">
        <v>4</v>
      </c>
      <c r="E690" s="55">
        <v>2</v>
      </c>
      <c r="F690" s="55" t="s">
        <v>521</v>
      </c>
      <c r="G690" s="59">
        <f t="shared" si="39"/>
        <v>10</v>
      </c>
      <c r="H690" s="60" t="str">
        <f t="shared" si="40"/>
        <v>E</v>
      </c>
    </row>
    <row r="691" spans="1:8" ht="25.35" customHeight="1">
      <c r="A691" s="54">
        <v>5</v>
      </c>
      <c r="B691" s="57" t="s">
        <v>416</v>
      </c>
      <c r="C691" s="55">
        <v>2.75</v>
      </c>
      <c r="D691" s="55">
        <v>4.5</v>
      </c>
      <c r="E691" s="55">
        <v>3</v>
      </c>
      <c r="F691" s="55">
        <v>15</v>
      </c>
      <c r="G691" s="59">
        <f t="shared" si="39"/>
        <v>25.25</v>
      </c>
      <c r="H691" s="60" t="str">
        <f t="shared" si="40"/>
        <v>E</v>
      </c>
    </row>
    <row r="692" spans="1:8" ht="25.35" customHeight="1">
      <c r="A692" s="54">
        <v>6</v>
      </c>
      <c r="B692" s="62" t="s">
        <v>509</v>
      </c>
      <c r="C692" s="55"/>
      <c r="D692" s="55"/>
      <c r="E692" s="55"/>
      <c r="F692" s="55"/>
      <c r="G692" s="59">
        <v>26</v>
      </c>
      <c r="H692" s="60"/>
    </row>
    <row r="693" spans="1:8" ht="25.35" customHeight="1">
      <c r="A693" s="54">
        <v>7</v>
      </c>
      <c r="B693" s="57" t="s">
        <v>480</v>
      </c>
      <c r="C693" s="55"/>
      <c r="D693" s="55"/>
      <c r="E693" s="55"/>
      <c r="F693" s="63">
        <v>24</v>
      </c>
      <c r="G693" s="59"/>
      <c r="H693" s="60"/>
    </row>
    <row r="694" spans="1:8" ht="25.35" customHeight="1">
      <c r="A694" s="54">
        <v>8</v>
      </c>
      <c r="B694" s="57" t="s">
        <v>474</v>
      </c>
      <c r="C694" s="64"/>
      <c r="D694" s="64"/>
      <c r="E694" s="64"/>
      <c r="F694" s="65">
        <v>18</v>
      </c>
      <c r="G694" s="59"/>
      <c r="H694" s="60"/>
    </row>
    <row r="695" spans="1:8" ht="25.35" customHeight="1">
      <c r="A695" s="54">
        <v>9</v>
      </c>
      <c r="B695" s="57" t="s">
        <v>522</v>
      </c>
      <c r="C695" s="64"/>
      <c r="D695" s="64"/>
      <c r="E695" s="64"/>
      <c r="F695" s="65"/>
      <c r="G695" s="59"/>
      <c r="H695" s="60"/>
    </row>
    <row r="696" spans="1:8" ht="25.35" customHeight="1">
      <c r="A696" s="66" t="s">
        <v>230</v>
      </c>
      <c r="B696" s="67"/>
      <c r="C696" s="67"/>
      <c r="D696" s="67"/>
      <c r="E696" s="67"/>
      <c r="F696" s="55"/>
      <c r="G696" s="59">
        <f>SUM(G687:G692)</f>
        <v>148</v>
      </c>
      <c r="H696" s="60"/>
    </row>
    <row r="697" spans="1:8" ht="25.35" customHeight="1">
      <c r="A697" s="66" t="s">
        <v>421</v>
      </c>
      <c r="B697" s="67"/>
      <c r="C697" s="67"/>
      <c r="D697" s="67"/>
      <c r="E697" s="67"/>
      <c r="F697" s="55"/>
      <c r="G697" s="55">
        <f>G696*100/550</f>
        <v>26.90909090909091</v>
      </c>
      <c r="H697" s="60" t="str">
        <f t="shared" ref="H697" si="41">IF(G697&gt;=91,"A1",IF(G697&gt;=81,"A2",IF(G697&gt;=71,"B1",IF(G697&gt;=61,"B2",IF(G697&gt;=51,"C1",IF(G697&gt;=41,"C2",IF(G697&gt;=33,"D","E")))))))</f>
        <v>E</v>
      </c>
    </row>
    <row r="698" spans="1:8" ht="25.35" customHeight="1">
      <c r="A698" s="523" t="s">
        <v>523</v>
      </c>
      <c r="B698" s="524"/>
      <c r="C698" s="524"/>
      <c r="D698" s="524"/>
      <c r="E698" s="524"/>
      <c r="F698" s="524"/>
      <c r="G698" s="524"/>
      <c r="H698" s="525"/>
    </row>
    <row r="699" spans="1:8" ht="25.35" customHeight="1">
      <c r="A699" s="526" t="s">
        <v>423</v>
      </c>
      <c r="B699" s="527"/>
      <c r="C699" s="527"/>
      <c r="D699" s="527"/>
      <c r="E699" s="527"/>
      <c r="F699" s="527"/>
      <c r="G699" s="527"/>
      <c r="H699" s="528"/>
    </row>
    <row r="700" spans="1:8" ht="25.35" customHeight="1">
      <c r="A700" s="520" t="s">
        <v>424</v>
      </c>
      <c r="B700" s="521"/>
      <c r="C700" s="521"/>
      <c r="D700" s="521"/>
      <c r="E700" s="521"/>
      <c r="F700" s="521"/>
      <c r="G700" s="521"/>
      <c r="H700" s="522"/>
    </row>
    <row r="701" spans="1:8" ht="25.35" customHeight="1">
      <c r="A701" s="520" t="s">
        <v>425</v>
      </c>
      <c r="B701" s="521"/>
      <c r="C701" s="521"/>
      <c r="D701" s="521"/>
      <c r="E701" s="521"/>
      <c r="F701" s="529"/>
      <c r="G701" s="530" t="s">
        <v>426</v>
      </c>
      <c r="H701" s="522"/>
    </row>
    <row r="702" spans="1:8" ht="25.35" customHeight="1">
      <c r="A702" s="68" t="s">
        <v>427</v>
      </c>
      <c r="B702" s="57"/>
      <c r="C702" s="57"/>
      <c r="D702" s="57"/>
      <c r="E702" s="57"/>
      <c r="F702" s="59"/>
      <c r="G702" s="59"/>
      <c r="H702" s="60" t="s">
        <v>428</v>
      </c>
    </row>
    <row r="703" spans="1:8" ht="25.35" customHeight="1">
      <c r="A703" s="520" t="s">
        <v>429</v>
      </c>
      <c r="B703" s="521"/>
      <c r="C703" s="521"/>
      <c r="D703" s="521"/>
      <c r="E703" s="521"/>
      <c r="F703" s="529"/>
      <c r="G703" s="55"/>
      <c r="H703" s="56"/>
    </row>
    <row r="704" spans="1:8" ht="25.35" customHeight="1">
      <c r="A704" s="520" t="s">
        <v>425</v>
      </c>
      <c r="B704" s="521"/>
      <c r="C704" s="521"/>
      <c r="D704" s="521"/>
      <c r="E704" s="521"/>
      <c r="F704" s="529"/>
      <c r="G704" s="530" t="s">
        <v>426</v>
      </c>
      <c r="H704" s="522"/>
    </row>
    <row r="705" spans="1:8" ht="25.35" customHeight="1">
      <c r="A705" s="551" t="s">
        <v>430</v>
      </c>
      <c r="B705" s="552"/>
      <c r="C705" s="552"/>
      <c r="D705" s="552"/>
      <c r="E705" s="552"/>
      <c r="F705" s="553"/>
      <c r="G705" s="55"/>
      <c r="H705" s="56" t="s">
        <v>428</v>
      </c>
    </row>
    <row r="706" spans="1:8" ht="25.35" customHeight="1">
      <c r="A706" s="551" t="s">
        <v>431</v>
      </c>
      <c r="B706" s="552"/>
      <c r="C706" s="552"/>
      <c r="D706" s="552"/>
      <c r="E706" s="552"/>
      <c r="F706" s="553"/>
      <c r="G706" s="59"/>
      <c r="H706" s="60" t="s">
        <v>428</v>
      </c>
    </row>
    <row r="707" spans="1:8" ht="25.35" customHeight="1">
      <c r="A707" s="551" t="s">
        <v>432</v>
      </c>
      <c r="B707" s="552"/>
      <c r="C707" s="552"/>
      <c r="D707" s="552"/>
      <c r="E707" s="552"/>
      <c r="F707" s="552"/>
      <c r="G707" s="69"/>
      <c r="H707" s="70" t="s">
        <v>433</v>
      </c>
    </row>
    <row r="708" spans="1:8" ht="25.35" customHeight="1">
      <c r="A708" s="551" t="s">
        <v>434</v>
      </c>
      <c r="B708" s="552"/>
      <c r="C708" s="552"/>
      <c r="D708" s="552"/>
      <c r="E708" s="552"/>
      <c r="F708" s="552"/>
      <c r="G708" s="69"/>
      <c r="H708" s="70" t="s">
        <v>433</v>
      </c>
    </row>
    <row r="709" spans="1:8" ht="25.35" customHeight="1">
      <c r="A709" s="520" t="s">
        <v>435</v>
      </c>
      <c r="B709" s="521"/>
      <c r="C709" s="521"/>
      <c r="D709" s="521"/>
      <c r="E709" s="521"/>
      <c r="F709" s="521"/>
      <c r="G709" s="521"/>
      <c r="H709" s="522"/>
    </row>
    <row r="710" spans="1:8" ht="25.35" customHeight="1">
      <c r="A710" s="520" t="s">
        <v>425</v>
      </c>
      <c r="B710" s="521"/>
      <c r="C710" s="521"/>
      <c r="D710" s="521"/>
      <c r="E710" s="521"/>
      <c r="F710" s="521"/>
      <c r="G710" s="521"/>
      <c r="H710" s="522"/>
    </row>
    <row r="711" spans="1:8" ht="25.35" customHeight="1">
      <c r="A711" s="68" t="s">
        <v>401</v>
      </c>
      <c r="B711" s="530">
        <v>88</v>
      </c>
      <c r="C711" s="521"/>
      <c r="D711" s="521"/>
      <c r="E711" s="521"/>
      <c r="F711" s="521"/>
      <c r="G711" s="521"/>
      <c r="H711" s="522"/>
    </row>
    <row r="712" spans="1:8" ht="25.35" customHeight="1">
      <c r="A712" s="66" t="s">
        <v>436</v>
      </c>
      <c r="B712" s="534"/>
      <c r="C712" s="535"/>
      <c r="D712" s="535"/>
      <c r="E712" s="535"/>
      <c r="F712" s="535"/>
      <c r="G712" s="535"/>
      <c r="H712" s="536"/>
    </row>
    <row r="713" spans="1:8" ht="25.35" customHeight="1">
      <c r="A713" s="520" t="s">
        <v>437</v>
      </c>
      <c r="B713" s="521"/>
      <c r="C713" s="521"/>
      <c r="D713" s="529"/>
      <c r="E713" s="71"/>
      <c r="F713" s="72"/>
      <c r="G713" s="55" t="s">
        <v>438</v>
      </c>
      <c r="H713" s="73"/>
    </row>
    <row r="714" spans="1:8" ht="25.35" customHeight="1">
      <c r="A714" s="54" t="s">
        <v>439</v>
      </c>
      <c r="B714" s="55" t="s">
        <v>254</v>
      </c>
      <c r="C714" s="55" t="s">
        <v>439</v>
      </c>
      <c r="D714" s="55" t="s">
        <v>254</v>
      </c>
      <c r="E714" s="74"/>
      <c r="F714" s="530" t="s">
        <v>440</v>
      </c>
      <c r="G714" s="529"/>
      <c r="H714" s="75" t="s">
        <v>254</v>
      </c>
    </row>
    <row r="715" spans="1:8" ht="25.35" customHeight="1">
      <c r="A715" s="54" t="s">
        <v>441</v>
      </c>
      <c r="B715" s="55" t="s">
        <v>442</v>
      </c>
      <c r="C715" s="55" t="s">
        <v>443</v>
      </c>
      <c r="D715" s="55" t="s">
        <v>444</v>
      </c>
      <c r="E715" s="74"/>
      <c r="F715" s="530">
        <v>3</v>
      </c>
      <c r="G715" s="529"/>
      <c r="H715" s="56" t="s">
        <v>433</v>
      </c>
    </row>
    <row r="716" spans="1:8" ht="25.35" customHeight="1">
      <c r="A716" s="54" t="s">
        <v>445</v>
      </c>
      <c r="B716" s="55" t="s">
        <v>446</v>
      </c>
      <c r="C716" s="55" t="s">
        <v>447</v>
      </c>
      <c r="D716" s="55" t="s">
        <v>448</v>
      </c>
      <c r="E716" s="74"/>
      <c r="F716" s="530">
        <v>2</v>
      </c>
      <c r="G716" s="529"/>
      <c r="H716" s="56" t="s">
        <v>428</v>
      </c>
    </row>
    <row r="717" spans="1:8" ht="25.35" customHeight="1">
      <c r="A717" s="54" t="s">
        <v>449</v>
      </c>
      <c r="B717" s="55" t="s">
        <v>450</v>
      </c>
      <c r="C717" s="55" t="s">
        <v>451</v>
      </c>
      <c r="D717" s="55" t="s">
        <v>452</v>
      </c>
      <c r="E717" s="74"/>
      <c r="F717" s="530">
        <v>1</v>
      </c>
      <c r="G717" s="529"/>
      <c r="H717" s="56" t="s">
        <v>453</v>
      </c>
    </row>
    <row r="718" spans="1:8" ht="25.35" customHeight="1">
      <c r="A718" s="54" t="s">
        <v>454</v>
      </c>
      <c r="B718" s="55" t="s">
        <v>455</v>
      </c>
      <c r="C718" s="55" t="s">
        <v>456</v>
      </c>
      <c r="D718" s="55" t="s">
        <v>457</v>
      </c>
      <c r="E718" s="71"/>
      <c r="F718" s="530"/>
      <c r="G718" s="529"/>
      <c r="H718" s="75"/>
    </row>
    <row r="719" spans="1:8" ht="90" customHeight="1">
      <c r="A719" s="537" t="s">
        <v>458</v>
      </c>
      <c r="B719" s="538"/>
      <c r="C719" s="539" t="s">
        <v>459</v>
      </c>
      <c r="D719" s="540"/>
      <c r="E719" s="540"/>
      <c r="F719" s="541"/>
      <c r="G719" s="539" t="s">
        <v>460</v>
      </c>
      <c r="H719" s="542"/>
    </row>
    <row r="721" spans="1:8" ht="25.35" customHeight="1">
      <c r="A721" s="545" t="s">
        <v>235</v>
      </c>
      <c r="B721" s="546"/>
      <c r="C721" s="546"/>
      <c r="D721" s="546"/>
      <c r="E721" s="546"/>
      <c r="F721" s="546"/>
      <c r="G721" s="546"/>
      <c r="H721" s="547"/>
    </row>
    <row r="722" spans="1:8" ht="25.35" customHeight="1">
      <c r="A722" s="513" t="s">
        <v>236</v>
      </c>
      <c r="B722" s="514"/>
      <c r="C722" s="514"/>
      <c r="D722" s="514"/>
      <c r="E722" s="514"/>
      <c r="F722" s="514"/>
      <c r="G722" s="514"/>
      <c r="H722" s="515"/>
    </row>
    <row r="723" spans="1:8" ht="25.35" customHeight="1">
      <c r="A723" s="513" t="s">
        <v>237</v>
      </c>
      <c r="B723" s="514"/>
      <c r="C723" s="514"/>
      <c r="D723" s="514"/>
      <c r="E723" s="514"/>
      <c r="F723" s="514"/>
      <c r="G723" s="514"/>
      <c r="H723" s="515"/>
    </row>
    <row r="724" spans="1:8" ht="25.35" customHeight="1">
      <c r="A724" s="513" t="s">
        <v>405</v>
      </c>
      <c r="B724" s="514"/>
      <c r="C724" s="514"/>
      <c r="D724" s="514"/>
      <c r="E724" s="514"/>
      <c r="F724" s="514"/>
      <c r="G724" s="514"/>
      <c r="H724" s="515"/>
    </row>
    <row r="725" spans="1:8" ht="25.35" customHeight="1">
      <c r="A725" s="513" t="s">
        <v>406</v>
      </c>
      <c r="B725" s="514"/>
      <c r="C725" s="514"/>
      <c r="D725" s="514"/>
      <c r="E725" s="514"/>
      <c r="F725" s="514"/>
      <c r="G725" s="514"/>
      <c r="H725" s="515"/>
    </row>
    <row r="726" spans="1:8" ht="25.35" customHeight="1">
      <c r="A726" s="51" t="s">
        <v>241</v>
      </c>
      <c r="C726" s="52" t="s">
        <v>407</v>
      </c>
      <c r="F726" s="49"/>
      <c r="G726" s="49"/>
      <c r="H726" s="50"/>
    </row>
    <row r="727" spans="1:8" ht="25.35" customHeight="1">
      <c r="A727" s="51" t="s">
        <v>244</v>
      </c>
      <c r="C727" s="52" t="s">
        <v>320</v>
      </c>
      <c r="F727" s="52" t="s">
        <v>410</v>
      </c>
      <c r="G727" s="52"/>
      <c r="H727" s="82">
        <v>16</v>
      </c>
    </row>
    <row r="728" spans="1:8" ht="25.35" customHeight="1">
      <c r="A728" s="51" t="s">
        <v>411</v>
      </c>
      <c r="C728" s="52" t="s">
        <v>524</v>
      </c>
      <c r="D728" s="49"/>
      <c r="E728" s="49"/>
      <c r="H728" s="53"/>
    </row>
    <row r="729" spans="1:8" ht="25.35" customHeight="1">
      <c r="A729" s="51" t="s">
        <v>412</v>
      </c>
      <c r="C729" s="48" t="s">
        <v>525</v>
      </c>
      <c r="F729" s="48" t="s">
        <v>413</v>
      </c>
      <c r="H729" s="53" t="s">
        <v>526</v>
      </c>
    </row>
    <row r="730" spans="1:8" ht="25.35" customHeight="1">
      <c r="A730" s="520" t="s">
        <v>414</v>
      </c>
      <c r="B730" s="521"/>
      <c r="C730" s="521"/>
      <c r="D730" s="521"/>
      <c r="E730" s="521"/>
      <c r="F730" s="521"/>
      <c r="G730" s="521"/>
      <c r="H730" s="522"/>
    </row>
    <row r="731" spans="1:8" ht="25.35" customHeight="1">
      <c r="A731" s="520" t="s">
        <v>385</v>
      </c>
      <c r="B731" s="521"/>
      <c r="C731" s="521"/>
      <c r="D731" s="521"/>
      <c r="E731" s="521"/>
      <c r="F731" s="521"/>
      <c r="G731" s="521"/>
      <c r="H731" s="522"/>
    </row>
    <row r="732" spans="1:8" ht="25.35" customHeight="1">
      <c r="A732" s="561" t="s">
        <v>251</v>
      </c>
      <c r="B732" s="555" t="s">
        <v>252</v>
      </c>
      <c r="C732" s="531" t="s">
        <v>390</v>
      </c>
      <c r="D732" s="531" t="s">
        <v>415</v>
      </c>
      <c r="E732" s="531" t="s">
        <v>392</v>
      </c>
      <c r="F732" s="531" t="s">
        <v>393</v>
      </c>
      <c r="G732" s="531" t="s">
        <v>395</v>
      </c>
      <c r="H732" s="510" t="s">
        <v>254</v>
      </c>
    </row>
    <row r="733" spans="1:8" ht="25.35" customHeight="1">
      <c r="A733" s="562"/>
      <c r="B733" s="556"/>
      <c r="C733" s="532"/>
      <c r="D733" s="532"/>
      <c r="E733" s="532"/>
      <c r="F733" s="532"/>
      <c r="G733" s="532"/>
      <c r="H733" s="511"/>
    </row>
    <row r="734" spans="1:8" ht="25.35" customHeight="1">
      <c r="A734" s="563"/>
      <c r="B734" s="557"/>
      <c r="C734" s="533"/>
      <c r="D734" s="533"/>
      <c r="E734" s="533"/>
      <c r="F734" s="533"/>
      <c r="G734" s="533"/>
      <c r="H734" s="512"/>
    </row>
    <row r="735" spans="1:8" ht="25.35" customHeight="1">
      <c r="A735" s="54">
        <v>1</v>
      </c>
      <c r="B735" s="57" t="s">
        <v>256</v>
      </c>
      <c r="C735" s="58">
        <v>6.5</v>
      </c>
      <c r="D735" s="55">
        <v>4</v>
      </c>
      <c r="E735" s="55">
        <v>5</v>
      </c>
      <c r="F735" s="58">
        <v>62</v>
      </c>
      <c r="G735" s="59">
        <f>SUM(C735:F735)</f>
        <v>77.5</v>
      </c>
      <c r="H735" s="60" t="str">
        <f>IF(G735&gt;=91,"A1",IF(G735&gt;=81,"A2",IF(G735&gt;=71,"B1",IF(G735&gt;=61,"B2",IF(G735&gt;=51,"C1",IF(G735&gt;=41,"C2",IF(G735&gt;=33,"D","E")))))))</f>
        <v>B1</v>
      </c>
    </row>
    <row r="736" spans="1:8" ht="25.35" customHeight="1">
      <c r="A736" s="54">
        <v>2</v>
      </c>
      <c r="B736" s="57" t="s">
        <v>258</v>
      </c>
      <c r="C736" s="61">
        <v>7.75</v>
      </c>
      <c r="D736" s="55">
        <v>4</v>
      </c>
      <c r="E736" s="55">
        <v>4</v>
      </c>
      <c r="F736" s="55" t="s">
        <v>272</v>
      </c>
      <c r="G736" s="59">
        <f t="shared" ref="G736:G739" si="42">SUM(C736:F736)</f>
        <v>15.75</v>
      </c>
      <c r="H736" s="60" t="str">
        <f t="shared" ref="H736:H739" si="43">IF(G736&gt;=91,"A1",IF(G736&gt;=81,"A2",IF(G736&gt;=71,"B1",IF(G736&gt;=61,"B2",IF(G736&gt;=51,"C1",IF(G736&gt;=41,"C2",IF(G736&gt;=33,"D","E")))))))</f>
        <v>E</v>
      </c>
    </row>
    <row r="737" spans="1:8" ht="25.35" customHeight="1">
      <c r="A737" s="54">
        <v>3</v>
      </c>
      <c r="B737" s="57" t="s">
        <v>259</v>
      </c>
      <c r="C737" s="55">
        <v>8.25</v>
      </c>
      <c r="D737" s="55">
        <v>5</v>
      </c>
      <c r="E737" s="55">
        <v>4</v>
      </c>
      <c r="F737" s="55" t="s">
        <v>272</v>
      </c>
      <c r="G737" s="59">
        <f t="shared" si="42"/>
        <v>17.25</v>
      </c>
      <c r="H737" s="60" t="str">
        <f t="shared" si="43"/>
        <v>E</v>
      </c>
    </row>
    <row r="738" spans="1:8" ht="25.35" customHeight="1">
      <c r="A738" s="54">
        <v>4</v>
      </c>
      <c r="B738" s="57" t="s">
        <v>260</v>
      </c>
      <c r="C738" s="55">
        <v>8.75</v>
      </c>
      <c r="D738" s="55">
        <v>5</v>
      </c>
      <c r="E738" s="55">
        <v>4.5</v>
      </c>
      <c r="F738" s="55">
        <v>67</v>
      </c>
      <c r="G738" s="59">
        <f t="shared" si="42"/>
        <v>85.25</v>
      </c>
      <c r="H738" s="60" t="str">
        <f t="shared" si="43"/>
        <v>A2</v>
      </c>
    </row>
    <row r="739" spans="1:8" ht="25.35" customHeight="1">
      <c r="A739" s="54">
        <v>5</v>
      </c>
      <c r="B739" s="57" t="s">
        <v>416</v>
      </c>
      <c r="C739" s="55">
        <v>8.75</v>
      </c>
      <c r="D739" s="55">
        <v>4.5</v>
      </c>
      <c r="E739" s="55">
        <v>5</v>
      </c>
      <c r="F739" s="55">
        <v>57.5</v>
      </c>
      <c r="G739" s="59">
        <f t="shared" si="42"/>
        <v>75.75</v>
      </c>
      <c r="H739" s="60" t="str">
        <f t="shared" si="43"/>
        <v>B1</v>
      </c>
    </row>
    <row r="740" spans="1:8" ht="25.35" customHeight="1">
      <c r="A740" s="54">
        <v>6</v>
      </c>
      <c r="B740" s="62" t="s">
        <v>509</v>
      </c>
      <c r="C740" s="55"/>
      <c r="D740" s="55"/>
      <c r="E740" s="55"/>
      <c r="F740" s="55"/>
      <c r="G740" s="59">
        <v>47.5</v>
      </c>
      <c r="H740" s="60"/>
    </row>
    <row r="741" spans="1:8" ht="25.35" customHeight="1">
      <c r="A741" s="54">
        <v>7</v>
      </c>
      <c r="B741" s="57" t="s">
        <v>480</v>
      </c>
      <c r="C741" s="55"/>
      <c r="D741" s="55"/>
      <c r="E741" s="55"/>
      <c r="F741" s="63">
        <v>48</v>
      </c>
      <c r="G741" s="59"/>
      <c r="H741" s="60"/>
    </row>
    <row r="742" spans="1:8" ht="25.35" customHeight="1">
      <c r="A742" s="54">
        <v>8</v>
      </c>
      <c r="B742" s="57" t="s">
        <v>474</v>
      </c>
      <c r="C742" s="64"/>
      <c r="D742" s="64"/>
      <c r="E742" s="64"/>
      <c r="F742" s="65">
        <v>43.5</v>
      </c>
      <c r="G742" s="59"/>
      <c r="H742" s="60"/>
    </row>
    <row r="743" spans="1:8" ht="25.35" customHeight="1">
      <c r="A743" s="54">
        <v>9</v>
      </c>
      <c r="B743" s="57" t="s">
        <v>420</v>
      </c>
      <c r="C743" s="64"/>
      <c r="D743" s="64"/>
      <c r="E743" s="64"/>
      <c r="F743" s="65"/>
      <c r="G743" s="59"/>
      <c r="H743" s="60"/>
    </row>
    <row r="744" spans="1:8" ht="25.35" customHeight="1">
      <c r="A744" s="66" t="s">
        <v>230</v>
      </c>
      <c r="B744" s="67"/>
      <c r="C744" s="67"/>
      <c r="D744" s="67"/>
      <c r="E744" s="67"/>
      <c r="F744" s="55"/>
      <c r="G744" s="59">
        <f>SUM(G735:G740)</f>
        <v>319</v>
      </c>
      <c r="H744" s="60"/>
    </row>
    <row r="745" spans="1:8" ht="25.35" customHeight="1">
      <c r="A745" s="66" t="s">
        <v>421</v>
      </c>
      <c r="B745" s="67"/>
      <c r="C745" s="67"/>
      <c r="D745" s="67"/>
      <c r="E745" s="67"/>
      <c r="F745" s="55"/>
      <c r="G745" s="55">
        <f>G744*100/550</f>
        <v>58</v>
      </c>
      <c r="H745" s="60" t="str">
        <f t="shared" ref="H745" si="44">IF(G745&gt;=91,"A1",IF(G745&gt;=81,"A2",IF(G745&gt;=71,"B1",IF(G745&gt;=61,"B2",IF(G745&gt;=51,"C1",IF(G745&gt;=41,"C2",IF(G745&gt;=33,"D","E")))))))</f>
        <v>C1</v>
      </c>
    </row>
    <row r="746" spans="1:8" ht="25.35" customHeight="1">
      <c r="A746" s="523" t="s">
        <v>527</v>
      </c>
      <c r="B746" s="524"/>
      <c r="C746" s="524"/>
      <c r="D746" s="524"/>
      <c r="E746" s="524"/>
      <c r="F746" s="524"/>
      <c r="G746" s="524"/>
      <c r="H746" s="525"/>
    </row>
    <row r="747" spans="1:8" ht="25.35" customHeight="1">
      <c r="A747" s="526" t="s">
        <v>423</v>
      </c>
      <c r="B747" s="527"/>
      <c r="C747" s="527"/>
      <c r="D747" s="527"/>
      <c r="E747" s="527"/>
      <c r="F747" s="527"/>
      <c r="G747" s="527"/>
      <c r="H747" s="528"/>
    </row>
    <row r="748" spans="1:8" ht="25.35" customHeight="1">
      <c r="A748" s="520" t="s">
        <v>424</v>
      </c>
      <c r="B748" s="521"/>
      <c r="C748" s="521"/>
      <c r="D748" s="521"/>
      <c r="E748" s="521"/>
      <c r="F748" s="521"/>
      <c r="G748" s="521"/>
      <c r="H748" s="522"/>
    </row>
    <row r="749" spans="1:8" ht="25.35" customHeight="1">
      <c r="A749" s="520" t="s">
        <v>425</v>
      </c>
      <c r="B749" s="521"/>
      <c r="C749" s="521"/>
      <c r="D749" s="521"/>
      <c r="E749" s="521"/>
      <c r="F749" s="529"/>
      <c r="G749" s="530" t="s">
        <v>426</v>
      </c>
      <c r="H749" s="522"/>
    </row>
    <row r="750" spans="1:8" ht="25.35" customHeight="1">
      <c r="A750" s="68" t="s">
        <v>427</v>
      </c>
      <c r="B750" s="57"/>
      <c r="C750" s="57"/>
      <c r="D750" s="57"/>
      <c r="E750" s="57"/>
      <c r="F750" s="59"/>
      <c r="G750" s="59"/>
      <c r="H750" s="60" t="s">
        <v>428</v>
      </c>
    </row>
    <row r="751" spans="1:8" ht="25.35" customHeight="1">
      <c r="A751" s="520" t="s">
        <v>429</v>
      </c>
      <c r="B751" s="521"/>
      <c r="C751" s="521"/>
      <c r="D751" s="521"/>
      <c r="E751" s="521"/>
      <c r="F751" s="529"/>
      <c r="G751" s="55"/>
      <c r="H751" s="56"/>
    </row>
    <row r="752" spans="1:8" ht="25.35" customHeight="1">
      <c r="A752" s="520" t="s">
        <v>425</v>
      </c>
      <c r="B752" s="521"/>
      <c r="C752" s="521"/>
      <c r="D752" s="521"/>
      <c r="E752" s="521"/>
      <c r="F752" s="529"/>
      <c r="G752" s="530" t="s">
        <v>426</v>
      </c>
      <c r="H752" s="522"/>
    </row>
    <row r="753" spans="1:8" ht="25.35" customHeight="1">
      <c r="A753" s="551" t="s">
        <v>430</v>
      </c>
      <c r="B753" s="552"/>
      <c r="C753" s="552"/>
      <c r="D753" s="552"/>
      <c r="E753" s="552"/>
      <c r="F753" s="553"/>
      <c r="G753" s="55"/>
      <c r="H753" s="56" t="s">
        <v>428</v>
      </c>
    </row>
    <row r="754" spans="1:8" ht="25.35" customHeight="1">
      <c r="A754" s="551" t="s">
        <v>431</v>
      </c>
      <c r="B754" s="552"/>
      <c r="C754" s="552"/>
      <c r="D754" s="552"/>
      <c r="E754" s="552"/>
      <c r="F754" s="553"/>
      <c r="G754" s="59"/>
      <c r="H754" s="60" t="s">
        <v>428</v>
      </c>
    </row>
    <row r="755" spans="1:8" ht="25.35" customHeight="1">
      <c r="A755" s="551" t="s">
        <v>432</v>
      </c>
      <c r="B755" s="552"/>
      <c r="C755" s="552"/>
      <c r="D755" s="552"/>
      <c r="E755" s="552"/>
      <c r="F755" s="552"/>
      <c r="G755" s="69"/>
      <c r="H755" s="70" t="s">
        <v>433</v>
      </c>
    </row>
    <row r="756" spans="1:8" ht="25.35" customHeight="1">
      <c r="A756" s="551" t="s">
        <v>434</v>
      </c>
      <c r="B756" s="552"/>
      <c r="C756" s="552"/>
      <c r="D756" s="552"/>
      <c r="E756" s="552"/>
      <c r="F756" s="552"/>
      <c r="G756" s="69"/>
      <c r="H756" s="70" t="s">
        <v>433</v>
      </c>
    </row>
    <row r="757" spans="1:8" ht="25.35" customHeight="1">
      <c r="A757" s="520" t="s">
        <v>435</v>
      </c>
      <c r="B757" s="521"/>
      <c r="C757" s="521"/>
      <c r="D757" s="521"/>
      <c r="E757" s="521"/>
      <c r="F757" s="521"/>
      <c r="G757" s="521"/>
      <c r="H757" s="522"/>
    </row>
    <row r="758" spans="1:8" ht="25.35" customHeight="1">
      <c r="A758" s="520" t="s">
        <v>425</v>
      </c>
      <c r="B758" s="521"/>
      <c r="C758" s="521"/>
      <c r="D758" s="521"/>
      <c r="E758" s="521"/>
      <c r="F758" s="521"/>
      <c r="G758" s="521"/>
      <c r="H758" s="522"/>
    </row>
    <row r="759" spans="1:8" ht="25.35" customHeight="1">
      <c r="A759" s="68" t="s">
        <v>401</v>
      </c>
      <c r="B759" s="530">
        <v>75</v>
      </c>
      <c r="C759" s="521"/>
      <c r="D759" s="521"/>
      <c r="E759" s="521"/>
      <c r="F759" s="521"/>
      <c r="G759" s="521"/>
      <c r="H759" s="522"/>
    </row>
    <row r="760" spans="1:8" ht="25.35" customHeight="1">
      <c r="A760" s="66" t="s">
        <v>436</v>
      </c>
      <c r="B760" s="534"/>
      <c r="C760" s="535"/>
      <c r="D760" s="535"/>
      <c r="E760" s="535"/>
      <c r="F760" s="535"/>
      <c r="G760" s="535"/>
      <c r="H760" s="536"/>
    </row>
    <row r="761" spans="1:8" ht="25.35" customHeight="1">
      <c r="A761" s="520" t="s">
        <v>437</v>
      </c>
      <c r="B761" s="521"/>
      <c r="C761" s="521"/>
      <c r="D761" s="529"/>
      <c r="E761" s="71"/>
      <c r="F761" s="72"/>
      <c r="G761" s="55" t="s">
        <v>438</v>
      </c>
      <c r="H761" s="73"/>
    </row>
    <row r="762" spans="1:8" ht="25.35" customHeight="1">
      <c r="A762" s="54" t="s">
        <v>439</v>
      </c>
      <c r="B762" s="55" t="s">
        <v>254</v>
      </c>
      <c r="C762" s="55" t="s">
        <v>439</v>
      </c>
      <c r="D762" s="55" t="s">
        <v>254</v>
      </c>
      <c r="E762" s="74"/>
      <c r="F762" s="530" t="s">
        <v>440</v>
      </c>
      <c r="G762" s="529"/>
      <c r="H762" s="75" t="s">
        <v>254</v>
      </c>
    </row>
    <row r="763" spans="1:8" ht="25.35" customHeight="1">
      <c r="A763" s="54" t="s">
        <v>441</v>
      </c>
      <c r="B763" s="55" t="s">
        <v>442</v>
      </c>
      <c r="C763" s="55" t="s">
        <v>443</v>
      </c>
      <c r="D763" s="55" t="s">
        <v>444</v>
      </c>
      <c r="E763" s="74"/>
      <c r="F763" s="530">
        <v>3</v>
      </c>
      <c r="G763" s="529"/>
      <c r="H763" s="56" t="s">
        <v>433</v>
      </c>
    </row>
    <row r="764" spans="1:8" ht="25.35" customHeight="1">
      <c r="A764" s="54" t="s">
        <v>445</v>
      </c>
      <c r="B764" s="55" t="s">
        <v>446</v>
      </c>
      <c r="C764" s="55" t="s">
        <v>447</v>
      </c>
      <c r="D764" s="55" t="s">
        <v>448</v>
      </c>
      <c r="E764" s="74"/>
      <c r="F764" s="530">
        <v>2</v>
      </c>
      <c r="G764" s="529"/>
      <c r="H764" s="56" t="s">
        <v>428</v>
      </c>
    </row>
    <row r="765" spans="1:8" ht="25.35" customHeight="1">
      <c r="A765" s="54" t="s">
        <v>449</v>
      </c>
      <c r="B765" s="55" t="s">
        <v>450</v>
      </c>
      <c r="C765" s="55" t="s">
        <v>451</v>
      </c>
      <c r="D765" s="55" t="s">
        <v>452</v>
      </c>
      <c r="E765" s="74"/>
      <c r="F765" s="530">
        <v>1</v>
      </c>
      <c r="G765" s="529"/>
      <c r="H765" s="56" t="s">
        <v>453</v>
      </c>
    </row>
    <row r="766" spans="1:8" ht="25.35" customHeight="1">
      <c r="A766" s="54" t="s">
        <v>454</v>
      </c>
      <c r="B766" s="55" t="s">
        <v>455</v>
      </c>
      <c r="C766" s="55" t="s">
        <v>456</v>
      </c>
      <c r="D766" s="55" t="s">
        <v>457</v>
      </c>
      <c r="E766" s="71"/>
      <c r="F766" s="530"/>
      <c r="G766" s="529"/>
      <c r="H766" s="75"/>
    </row>
    <row r="767" spans="1:8" ht="87.6" customHeight="1">
      <c r="A767" s="537" t="s">
        <v>458</v>
      </c>
      <c r="B767" s="538"/>
      <c r="C767" s="539" t="s">
        <v>459</v>
      </c>
      <c r="D767" s="540"/>
      <c r="E767" s="540"/>
      <c r="F767" s="541"/>
      <c r="G767" s="539" t="s">
        <v>460</v>
      </c>
      <c r="H767" s="542"/>
    </row>
    <row r="768" spans="1:8" ht="25.35" customHeight="1">
      <c r="A768" s="81"/>
      <c r="B768" s="52"/>
      <c r="C768" s="49"/>
      <c r="D768" s="49"/>
      <c r="E768" s="49"/>
      <c r="F768" s="49"/>
      <c r="G768" s="49"/>
      <c r="H768" s="49"/>
    </row>
    <row r="769" spans="1:8" ht="25.35" customHeight="1">
      <c r="A769" s="545" t="s">
        <v>235</v>
      </c>
      <c r="B769" s="546"/>
      <c r="C769" s="546"/>
      <c r="D769" s="546"/>
      <c r="E769" s="546"/>
      <c r="F769" s="546"/>
      <c r="G769" s="546"/>
      <c r="H769" s="547"/>
    </row>
    <row r="770" spans="1:8" ht="25.35" customHeight="1">
      <c r="A770" s="513" t="s">
        <v>236</v>
      </c>
      <c r="B770" s="514"/>
      <c r="C770" s="514"/>
      <c r="D770" s="514"/>
      <c r="E770" s="514"/>
      <c r="F770" s="514"/>
      <c r="G770" s="514"/>
      <c r="H770" s="515"/>
    </row>
    <row r="771" spans="1:8" ht="25.35" customHeight="1">
      <c r="A771" s="513" t="s">
        <v>237</v>
      </c>
      <c r="B771" s="514"/>
      <c r="C771" s="514"/>
      <c r="D771" s="514"/>
      <c r="E771" s="514"/>
      <c r="F771" s="514"/>
      <c r="G771" s="514"/>
      <c r="H771" s="515"/>
    </row>
    <row r="772" spans="1:8" ht="25.35" customHeight="1">
      <c r="A772" s="513" t="s">
        <v>405</v>
      </c>
      <c r="B772" s="514"/>
      <c r="C772" s="514"/>
      <c r="D772" s="514"/>
      <c r="E772" s="514"/>
      <c r="F772" s="514"/>
      <c r="G772" s="514"/>
      <c r="H772" s="515"/>
    </row>
    <row r="773" spans="1:8" ht="25.35" customHeight="1">
      <c r="A773" s="513" t="s">
        <v>406</v>
      </c>
      <c r="B773" s="514"/>
      <c r="C773" s="514"/>
      <c r="D773" s="514"/>
      <c r="E773" s="514"/>
      <c r="F773" s="514"/>
      <c r="G773" s="514"/>
      <c r="H773" s="515"/>
    </row>
    <row r="774" spans="1:8" ht="25.35" customHeight="1">
      <c r="A774" s="51" t="s">
        <v>241</v>
      </c>
      <c r="C774" s="52" t="s">
        <v>407</v>
      </c>
      <c r="F774" s="49"/>
      <c r="G774" s="49"/>
      <c r="H774" s="50"/>
    </row>
    <row r="775" spans="1:8" ht="25.35" customHeight="1">
      <c r="A775" s="51" t="s">
        <v>244</v>
      </c>
      <c r="C775" s="52" t="s">
        <v>323</v>
      </c>
      <c r="F775" s="52" t="s">
        <v>410</v>
      </c>
      <c r="G775" s="52"/>
      <c r="H775" s="82">
        <v>17</v>
      </c>
    </row>
    <row r="776" spans="1:8" ht="25.35" customHeight="1">
      <c r="A776" s="51" t="s">
        <v>411</v>
      </c>
      <c r="C776" s="52" t="s">
        <v>528</v>
      </c>
      <c r="D776" s="49"/>
      <c r="E776" s="49"/>
      <c r="H776" s="53"/>
    </row>
    <row r="777" spans="1:8" ht="25.35" customHeight="1">
      <c r="A777" s="51" t="s">
        <v>412</v>
      </c>
      <c r="C777" s="48" t="s">
        <v>529</v>
      </c>
      <c r="F777" s="48" t="s">
        <v>413</v>
      </c>
      <c r="H777" s="53" t="s">
        <v>530</v>
      </c>
    </row>
    <row r="778" spans="1:8" ht="25.35" customHeight="1">
      <c r="A778" s="520" t="s">
        <v>414</v>
      </c>
      <c r="B778" s="521"/>
      <c r="C778" s="521"/>
      <c r="D778" s="521"/>
      <c r="E778" s="521"/>
      <c r="F778" s="521"/>
      <c r="G778" s="521"/>
      <c r="H778" s="522"/>
    </row>
    <row r="779" spans="1:8" ht="25.35" customHeight="1">
      <c r="A779" s="520" t="s">
        <v>385</v>
      </c>
      <c r="B779" s="521"/>
      <c r="C779" s="521"/>
      <c r="D779" s="521"/>
      <c r="E779" s="521"/>
      <c r="F779" s="521"/>
      <c r="G779" s="521"/>
      <c r="H779" s="522"/>
    </row>
    <row r="780" spans="1:8" ht="25.35" customHeight="1">
      <c r="A780" s="561" t="s">
        <v>251</v>
      </c>
      <c r="B780" s="555" t="s">
        <v>252</v>
      </c>
      <c r="C780" s="531" t="s">
        <v>390</v>
      </c>
      <c r="D780" s="531" t="s">
        <v>415</v>
      </c>
      <c r="E780" s="531" t="s">
        <v>392</v>
      </c>
      <c r="F780" s="531" t="s">
        <v>393</v>
      </c>
      <c r="G780" s="531" t="s">
        <v>395</v>
      </c>
      <c r="H780" s="510" t="s">
        <v>254</v>
      </c>
    </row>
    <row r="781" spans="1:8" ht="25.35" customHeight="1">
      <c r="A781" s="562"/>
      <c r="B781" s="556"/>
      <c r="C781" s="532"/>
      <c r="D781" s="532"/>
      <c r="E781" s="532"/>
      <c r="F781" s="532"/>
      <c r="G781" s="532"/>
      <c r="H781" s="511"/>
    </row>
    <row r="782" spans="1:8" ht="25.35" customHeight="1">
      <c r="A782" s="563"/>
      <c r="B782" s="557"/>
      <c r="C782" s="533"/>
      <c r="D782" s="533"/>
      <c r="E782" s="533"/>
      <c r="F782" s="533"/>
      <c r="G782" s="533"/>
      <c r="H782" s="512"/>
    </row>
    <row r="783" spans="1:8" ht="25.35" customHeight="1">
      <c r="A783" s="54">
        <v>1</v>
      </c>
      <c r="B783" s="57" t="s">
        <v>256</v>
      </c>
      <c r="C783" s="58">
        <v>8.75</v>
      </c>
      <c r="D783" s="55">
        <v>4</v>
      </c>
      <c r="E783" s="55">
        <v>4</v>
      </c>
      <c r="F783" s="58">
        <v>52</v>
      </c>
      <c r="G783" s="59">
        <f>SUM(C783:F783)</f>
        <v>68.75</v>
      </c>
      <c r="H783" s="60" t="str">
        <f>IF(G783&gt;=91,"A1",IF(G783&gt;=81,"A2",IF(G783&gt;=71,"B1",IF(G783&gt;=61,"B2",IF(G783&gt;=51,"C1",IF(G783&gt;=41,"C2",IF(G783&gt;=33,"D","E")))))))</f>
        <v>B2</v>
      </c>
    </row>
    <row r="784" spans="1:8" ht="25.35" customHeight="1">
      <c r="A784" s="54">
        <v>2</v>
      </c>
      <c r="B784" s="57" t="s">
        <v>258</v>
      </c>
      <c r="C784" s="61">
        <v>7.5</v>
      </c>
      <c r="D784" s="55">
        <v>4</v>
      </c>
      <c r="E784" s="55">
        <v>4</v>
      </c>
      <c r="F784" s="55">
        <v>57</v>
      </c>
      <c r="G784" s="59">
        <f t="shared" ref="G784:G787" si="45">SUM(C784:F784)</f>
        <v>72.5</v>
      </c>
      <c r="H784" s="60" t="str">
        <f t="shared" ref="H784:H787" si="46">IF(G784&gt;=91,"A1",IF(G784&gt;=81,"A2",IF(G784&gt;=71,"B1",IF(G784&gt;=61,"B2",IF(G784&gt;=51,"C1",IF(G784&gt;=41,"C2",IF(G784&gt;=33,"D","E")))))))</f>
        <v>B1</v>
      </c>
    </row>
    <row r="785" spans="1:8" ht="25.35" customHeight="1">
      <c r="A785" s="54">
        <v>3</v>
      </c>
      <c r="B785" s="57" t="s">
        <v>259</v>
      </c>
      <c r="C785" s="55">
        <v>9.5</v>
      </c>
      <c r="D785" s="55">
        <v>5</v>
      </c>
      <c r="E785" s="55">
        <v>4</v>
      </c>
      <c r="F785" s="55">
        <v>41.5</v>
      </c>
      <c r="G785" s="59">
        <f t="shared" si="45"/>
        <v>60</v>
      </c>
      <c r="H785" s="60" t="str">
        <f t="shared" si="46"/>
        <v>C1</v>
      </c>
    </row>
    <row r="786" spans="1:8" ht="25.35" customHeight="1">
      <c r="A786" s="54">
        <v>4</v>
      </c>
      <c r="B786" s="57" t="s">
        <v>260</v>
      </c>
      <c r="C786" s="55">
        <v>7.25</v>
      </c>
      <c r="D786" s="55">
        <v>4.5</v>
      </c>
      <c r="E786" s="55">
        <v>5</v>
      </c>
      <c r="F786" s="55">
        <v>51.5</v>
      </c>
      <c r="G786" s="59">
        <f t="shared" si="45"/>
        <v>68.25</v>
      </c>
      <c r="H786" s="60" t="str">
        <f t="shared" si="46"/>
        <v>B2</v>
      </c>
    </row>
    <row r="787" spans="1:8" ht="25.35" customHeight="1">
      <c r="A787" s="54">
        <v>5</v>
      </c>
      <c r="B787" s="57" t="s">
        <v>416</v>
      </c>
      <c r="C787" s="55">
        <v>7.5</v>
      </c>
      <c r="D787" s="55">
        <v>5</v>
      </c>
      <c r="E787" s="55">
        <v>5</v>
      </c>
      <c r="F787" s="55">
        <v>45.5</v>
      </c>
      <c r="G787" s="59">
        <f t="shared" si="45"/>
        <v>63</v>
      </c>
      <c r="H787" s="60" t="str">
        <f t="shared" si="46"/>
        <v>B2</v>
      </c>
    </row>
    <row r="788" spans="1:8" ht="25.35" customHeight="1">
      <c r="A788" s="54">
        <v>6</v>
      </c>
      <c r="B788" s="62" t="s">
        <v>509</v>
      </c>
      <c r="C788" s="55"/>
      <c r="D788" s="55"/>
      <c r="E788" s="55"/>
      <c r="F788" s="55"/>
      <c r="G788" s="59">
        <v>37.5</v>
      </c>
      <c r="H788" s="60"/>
    </row>
    <row r="789" spans="1:8" ht="25.35" customHeight="1">
      <c r="A789" s="54">
        <v>7</v>
      </c>
      <c r="B789" s="57" t="s">
        <v>480</v>
      </c>
      <c r="C789" s="55"/>
      <c r="D789" s="55"/>
      <c r="E789" s="55"/>
      <c r="F789" s="63" t="s">
        <v>272</v>
      </c>
      <c r="G789" s="59"/>
      <c r="H789" s="60"/>
    </row>
    <row r="790" spans="1:8" ht="25.35" customHeight="1">
      <c r="A790" s="54">
        <v>8</v>
      </c>
      <c r="B790" s="57" t="s">
        <v>474</v>
      </c>
      <c r="C790" s="64"/>
      <c r="D790" s="64"/>
      <c r="E790" s="64"/>
      <c r="F790" s="65" t="s">
        <v>272</v>
      </c>
      <c r="G790" s="59"/>
      <c r="H790" s="60"/>
    </row>
    <row r="791" spans="1:8" ht="25.35" customHeight="1">
      <c r="A791" s="54">
        <v>9</v>
      </c>
      <c r="B791" s="57" t="s">
        <v>420</v>
      </c>
      <c r="C791" s="64"/>
      <c r="D791" s="64"/>
      <c r="E791" s="64"/>
      <c r="F791" s="65"/>
      <c r="G791" s="59"/>
      <c r="H791" s="60"/>
    </row>
    <row r="792" spans="1:8" ht="25.35" customHeight="1">
      <c r="A792" s="66" t="s">
        <v>230</v>
      </c>
      <c r="B792" s="67"/>
      <c r="C792" s="67"/>
      <c r="D792" s="67"/>
      <c r="E792" s="67"/>
      <c r="F792" s="55"/>
      <c r="G792" s="59">
        <f>SUM(G783:G788)</f>
        <v>370</v>
      </c>
      <c r="H792" s="60"/>
    </row>
    <row r="793" spans="1:8" ht="25.35" customHeight="1">
      <c r="A793" s="66" t="s">
        <v>421</v>
      </c>
      <c r="B793" s="67"/>
      <c r="C793" s="67"/>
      <c r="D793" s="67"/>
      <c r="E793" s="67"/>
      <c r="F793" s="55"/>
      <c r="G793" s="55">
        <f>G792*100/550</f>
        <v>67.272727272727266</v>
      </c>
      <c r="H793" s="60" t="str">
        <f t="shared" ref="H793" si="47">IF(G793&gt;=91,"A1",IF(G793&gt;=81,"A2",IF(G793&gt;=71,"B1",IF(G793&gt;=61,"B2",IF(G793&gt;=51,"C1",IF(G793&gt;=41,"C2",IF(G793&gt;=33,"D","E")))))))</f>
        <v>B2</v>
      </c>
    </row>
    <row r="794" spans="1:8" ht="25.35" customHeight="1">
      <c r="A794" s="523" t="s">
        <v>510</v>
      </c>
      <c r="B794" s="524"/>
      <c r="C794" s="524"/>
      <c r="D794" s="524"/>
      <c r="E794" s="524"/>
      <c r="F794" s="524"/>
      <c r="G794" s="524"/>
      <c r="H794" s="525"/>
    </row>
    <row r="795" spans="1:8" ht="25.35" customHeight="1">
      <c r="A795" s="526" t="s">
        <v>423</v>
      </c>
      <c r="B795" s="527"/>
      <c r="C795" s="527"/>
      <c r="D795" s="527"/>
      <c r="E795" s="527"/>
      <c r="F795" s="527"/>
      <c r="G795" s="527"/>
      <c r="H795" s="528"/>
    </row>
    <row r="796" spans="1:8" ht="25.35" customHeight="1">
      <c r="A796" s="520" t="s">
        <v>424</v>
      </c>
      <c r="B796" s="521"/>
      <c r="C796" s="521"/>
      <c r="D796" s="521"/>
      <c r="E796" s="521"/>
      <c r="F796" s="521"/>
      <c r="G796" s="521"/>
      <c r="H796" s="522"/>
    </row>
    <row r="797" spans="1:8" ht="25.35" customHeight="1">
      <c r="A797" s="520" t="s">
        <v>425</v>
      </c>
      <c r="B797" s="521"/>
      <c r="C797" s="521"/>
      <c r="D797" s="521"/>
      <c r="E797" s="521"/>
      <c r="F797" s="529"/>
      <c r="G797" s="530" t="s">
        <v>426</v>
      </c>
      <c r="H797" s="522"/>
    </row>
    <row r="798" spans="1:8" ht="25.35" customHeight="1">
      <c r="A798" s="68" t="s">
        <v>427</v>
      </c>
      <c r="B798" s="57"/>
      <c r="C798" s="57"/>
      <c r="D798" s="57"/>
      <c r="E798" s="57"/>
      <c r="F798" s="59"/>
      <c r="G798" s="59"/>
      <c r="H798" s="60" t="s">
        <v>433</v>
      </c>
    </row>
    <row r="799" spans="1:8" ht="25.35" customHeight="1">
      <c r="A799" s="520" t="s">
        <v>429</v>
      </c>
      <c r="B799" s="521"/>
      <c r="C799" s="521"/>
      <c r="D799" s="521"/>
      <c r="E799" s="521"/>
      <c r="F799" s="529"/>
      <c r="G799" s="55"/>
      <c r="H799" s="56"/>
    </row>
    <row r="800" spans="1:8" ht="25.35" customHeight="1">
      <c r="A800" s="520" t="s">
        <v>425</v>
      </c>
      <c r="B800" s="521"/>
      <c r="C800" s="521"/>
      <c r="D800" s="521"/>
      <c r="E800" s="521"/>
      <c r="F800" s="529"/>
      <c r="G800" s="530" t="s">
        <v>426</v>
      </c>
      <c r="H800" s="522"/>
    </row>
    <row r="801" spans="1:8" ht="25.35" customHeight="1">
      <c r="A801" s="551" t="s">
        <v>430</v>
      </c>
      <c r="B801" s="552"/>
      <c r="C801" s="552"/>
      <c r="D801" s="552"/>
      <c r="E801" s="552"/>
      <c r="F801" s="553"/>
      <c r="G801" s="55"/>
      <c r="H801" s="56" t="s">
        <v>428</v>
      </c>
    </row>
    <row r="802" spans="1:8" ht="25.35" customHeight="1">
      <c r="A802" s="551" t="s">
        <v>431</v>
      </c>
      <c r="B802" s="552"/>
      <c r="C802" s="552"/>
      <c r="D802" s="552"/>
      <c r="E802" s="552"/>
      <c r="F802" s="553"/>
      <c r="G802" s="59"/>
      <c r="H802" s="60" t="s">
        <v>428</v>
      </c>
    </row>
    <row r="803" spans="1:8" ht="25.35" customHeight="1">
      <c r="A803" s="551" t="s">
        <v>432</v>
      </c>
      <c r="B803" s="552"/>
      <c r="C803" s="552"/>
      <c r="D803" s="552"/>
      <c r="E803" s="552"/>
      <c r="F803" s="552"/>
      <c r="G803" s="69"/>
      <c r="H803" s="70" t="s">
        <v>433</v>
      </c>
    </row>
    <row r="804" spans="1:8" ht="25.35" customHeight="1">
      <c r="A804" s="551" t="s">
        <v>434</v>
      </c>
      <c r="B804" s="552"/>
      <c r="C804" s="552"/>
      <c r="D804" s="552"/>
      <c r="E804" s="552"/>
      <c r="F804" s="552"/>
      <c r="G804" s="69"/>
      <c r="H804" s="70" t="s">
        <v>433</v>
      </c>
    </row>
    <row r="805" spans="1:8" ht="25.35" customHeight="1">
      <c r="A805" s="520" t="s">
        <v>435</v>
      </c>
      <c r="B805" s="521"/>
      <c r="C805" s="521"/>
      <c r="D805" s="521"/>
      <c r="E805" s="521"/>
      <c r="F805" s="521"/>
      <c r="G805" s="521"/>
      <c r="H805" s="522"/>
    </row>
    <row r="806" spans="1:8" ht="25.35" customHeight="1">
      <c r="A806" s="520" t="s">
        <v>425</v>
      </c>
      <c r="B806" s="521"/>
      <c r="C806" s="521"/>
      <c r="D806" s="521"/>
      <c r="E806" s="521"/>
      <c r="F806" s="521"/>
      <c r="G806" s="521"/>
      <c r="H806" s="522"/>
    </row>
    <row r="807" spans="1:8" ht="25.35" customHeight="1">
      <c r="A807" s="68" t="s">
        <v>401</v>
      </c>
      <c r="B807" s="530">
        <v>70</v>
      </c>
      <c r="C807" s="521"/>
      <c r="D807" s="521"/>
      <c r="E807" s="521"/>
      <c r="F807" s="521"/>
      <c r="G807" s="521"/>
      <c r="H807" s="522"/>
    </row>
    <row r="808" spans="1:8" ht="25.35" customHeight="1">
      <c r="A808" s="66" t="s">
        <v>436</v>
      </c>
      <c r="B808" s="534"/>
      <c r="C808" s="535"/>
      <c r="D808" s="535"/>
      <c r="E808" s="535"/>
      <c r="F808" s="535"/>
      <c r="G808" s="535"/>
      <c r="H808" s="536"/>
    </row>
    <row r="809" spans="1:8" ht="25.35" customHeight="1">
      <c r="A809" s="520" t="s">
        <v>437</v>
      </c>
      <c r="B809" s="521"/>
      <c r="C809" s="521"/>
      <c r="D809" s="529"/>
      <c r="E809" s="71"/>
      <c r="F809" s="72"/>
      <c r="G809" s="55" t="s">
        <v>438</v>
      </c>
      <c r="H809" s="73"/>
    </row>
    <row r="810" spans="1:8" ht="25.35" customHeight="1">
      <c r="A810" s="54" t="s">
        <v>439</v>
      </c>
      <c r="B810" s="55" t="s">
        <v>254</v>
      </c>
      <c r="C810" s="55" t="s">
        <v>439</v>
      </c>
      <c r="D810" s="55" t="s">
        <v>254</v>
      </c>
      <c r="E810" s="74"/>
      <c r="F810" s="530" t="s">
        <v>440</v>
      </c>
      <c r="G810" s="529"/>
      <c r="H810" s="75" t="s">
        <v>254</v>
      </c>
    </row>
    <row r="811" spans="1:8" ht="25.35" customHeight="1">
      <c r="A811" s="54" t="s">
        <v>441</v>
      </c>
      <c r="B811" s="55" t="s">
        <v>442</v>
      </c>
      <c r="C811" s="55" t="s">
        <v>443</v>
      </c>
      <c r="D811" s="55" t="s">
        <v>444</v>
      </c>
      <c r="E811" s="74"/>
      <c r="F811" s="530">
        <v>3</v>
      </c>
      <c r="G811" s="529"/>
      <c r="H811" s="56" t="s">
        <v>433</v>
      </c>
    </row>
    <row r="812" spans="1:8" ht="25.35" customHeight="1">
      <c r="A812" s="54" t="s">
        <v>445</v>
      </c>
      <c r="B812" s="55" t="s">
        <v>446</v>
      </c>
      <c r="C812" s="55" t="s">
        <v>447</v>
      </c>
      <c r="D812" s="55" t="s">
        <v>448</v>
      </c>
      <c r="E812" s="74"/>
      <c r="F812" s="530">
        <v>2</v>
      </c>
      <c r="G812" s="529"/>
      <c r="H812" s="56" t="s">
        <v>428</v>
      </c>
    </row>
    <row r="813" spans="1:8" ht="25.35" customHeight="1">
      <c r="A813" s="54" t="s">
        <v>449</v>
      </c>
      <c r="B813" s="55" t="s">
        <v>450</v>
      </c>
      <c r="C813" s="55" t="s">
        <v>451</v>
      </c>
      <c r="D813" s="55" t="s">
        <v>452</v>
      </c>
      <c r="E813" s="74"/>
      <c r="F813" s="530">
        <v>1</v>
      </c>
      <c r="G813" s="529"/>
      <c r="H813" s="56" t="s">
        <v>453</v>
      </c>
    </row>
    <row r="814" spans="1:8" ht="25.35" customHeight="1">
      <c r="A814" s="54" t="s">
        <v>454</v>
      </c>
      <c r="B814" s="55" t="s">
        <v>455</v>
      </c>
      <c r="C814" s="55" t="s">
        <v>456</v>
      </c>
      <c r="D814" s="55" t="s">
        <v>457</v>
      </c>
      <c r="E814" s="71"/>
      <c r="F814" s="530"/>
      <c r="G814" s="529"/>
      <c r="H814" s="75"/>
    </row>
    <row r="815" spans="1:8" ht="108" customHeight="1">
      <c r="A815" s="537" t="s">
        <v>458</v>
      </c>
      <c r="B815" s="538"/>
      <c r="C815" s="539" t="s">
        <v>459</v>
      </c>
      <c r="D815" s="540"/>
      <c r="E815" s="540"/>
      <c r="F815" s="541"/>
      <c r="G815" s="539" t="s">
        <v>460</v>
      </c>
      <c r="H815" s="542"/>
    </row>
    <row r="816" spans="1:8" ht="25.35" customHeight="1">
      <c r="A816" s="81"/>
      <c r="B816" s="52"/>
      <c r="C816" s="49"/>
      <c r="D816" s="49"/>
      <c r="E816" s="49"/>
      <c r="F816" s="49"/>
      <c r="G816" s="49"/>
      <c r="H816" s="49"/>
    </row>
    <row r="817" spans="1:8" ht="25.35" customHeight="1">
      <c r="A817" s="545" t="s">
        <v>235</v>
      </c>
      <c r="B817" s="546"/>
      <c r="C817" s="546"/>
      <c r="D817" s="546"/>
      <c r="E817" s="546"/>
      <c r="F817" s="546"/>
      <c r="G817" s="546"/>
      <c r="H817" s="547"/>
    </row>
    <row r="818" spans="1:8" ht="25.35" customHeight="1">
      <c r="A818" s="513" t="s">
        <v>236</v>
      </c>
      <c r="B818" s="514"/>
      <c r="C818" s="514"/>
      <c r="D818" s="514"/>
      <c r="E818" s="514"/>
      <c r="F818" s="514"/>
      <c r="G818" s="514"/>
      <c r="H818" s="515"/>
    </row>
    <row r="819" spans="1:8" ht="25.35" customHeight="1">
      <c r="A819" s="513" t="s">
        <v>237</v>
      </c>
      <c r="B819" s="514"/>
      <c r="C819" s="514"/>
      <c r="D819" s="514"/>
      <c r="E819" s="514"/>
      <c r="F819" s="514"/>
      <c r="G819" s="514"/>
      <c r="H819" s="515"/>
    </row>
    <row r="820" spans="1:8" ht="25.35" customHeight="1">
      <c r="A820" s="513" t="s">
        <v>405</v>
      </c>
      <c r="B820" s="514"/>
      <c r="C820" s="514"/>
      <c r="D820" s="514"/>
      <c r="E820" s="514"/>
      <c r="F820" s="514"/>
      <c r="G820" s="514"/>
      <c r="H820" s="515"/>
    </row>
    <row r="821" spans="1:8" ht="25.35" customHeight="1">
      <c r="A821" s="513" t="s">
        <v>406</v>
      </c>
      <c r="B821" s="514"/>
      <c r="C821" s="514"/>
      <c r="D821" s="514"/>
      <c r="E821" s="514"/>
      <c r="F821" s="514"/>
      <c r="G821" s="514"/>
      <c r="H821" s="515"/>
    </row>
    <row r="822" spans="1:8" ht="25.35" customHeight="1">
      <c r="A822" s="51" t="s">
        <v>241</v>
      </c>
      <c r="C822" s="49" t="s">
        <v>407</v>
      </c>
      <c r="F822" s="49"/>
      <c r="G822" s="49"/>
      <c r="H822" s="50"/>
    </row>
    <row r="823" spans="1:8" ht="25.35" customHeight="1">
      <c r="A823" s="51" t="s">
        <v>244</v>
      </c>
      <c r="C823" s="52" t="s">
        <v>531</v>
      </c>
      <c r="E823" s="52" t="s">
        <v>410</v>
      </c>
      <c r="F823" s="52"/>
      <c r="G823" s="52">
        <v>18</v>
      </c>
      <c r="H823" s="53"/>
    </row>
    <row r="824" spans="1:8" ht="25.35" customHeight="1">
      <c r="A824" s="51" t="s">
        <v>411</v>
      </c>
      <c r="C824" s="52" t="s">
        <v>532</v>
      </c>
      <c r="D824" s="49"/>
      <c r="H824" s="53"/>
    </row>
    <row r="825" spans="1:8" ht="25.35" customHeight="1">
      <c r="A825" s="51" t="s">
        <v>412</v>
      </c>
      <c r="C825" s="52" t="s">
        <v>533</v>
      </c>
      <c r="E825" s="48" t="s">
        <v>413</v>
      </c>
      <c r="G825" s="48" t="s">
        <v>534</v>
      </c>
      <c r="H825" s="53"/>
    </row>
    <row r="826" spans="1:8" ht="25.35" customHeight="1">
      <c r="A826" s="520" t="s">
        <v>414</v>
      </c>
      <c r="B826" s="521"/>
      <c r="C826" s="521"/>
      <c r="D826" s="521"/>
      <c r="E826" s="521"/>
      <c r="F826" s="521"/>
      <c r="G826" s="521"/>
      <c r="H826" s="522"/>
    </row>
    <row r="827" spans="1:8" ht="25.35" customHeight="1">
      <c r="A827" s="520" t="s">
        <v>385</v>
      </c>
      <c r="B827" s="521"/>
      <c r="C827" s="521"/>
      <c r="D827" s="521"/>
      <c r="E827" s="521"/>
      <c r="F827" s="521"/>
      <c r="G827" s="521"/>
      <c r="H827" s="522"/>
    </row>
    <row r="828" spans="1:8" ht="25.35" customHeight="1">
      <c r="A828" s="561" t="s">
        <v>251</v>
      </c>
      <c r="B828" s="555" t="s">
        <v>252</v>
      </c>
      <c r="C828" s="531" t="s">
        <v>390</v>
      </c>
      <c r="D828" s="531" t="s">
        <v>415</v>
      </c>
      <c r="E828" s="531" t="s">
        <v>392</v>
      </c>
      <c r="F828" s="531" t="s">
        <v>393</v>
      </c>
      <c r="G828" s="531" t="s">
        <v>395</v>
      </c>
      <c r="H828" s="510" t="s">
        <v>254</v>
      </c>
    </row>
    <row r="829" spans="1:8" ht="25.35" customHeight="1">
      <c r="A829" s="562"/>
      <c r="B829" s="556"/>
      <c r="C829" s="532"/>
      <c r="D829" s="532"/>
      <c r="E829" s="532"/>
      <c r="F829" s="532"/>
      <c r="G829" s="532"/>
      <c r="H829" s="511"/>
    </row>
    <row r="830" spans="1:8" ht="25.35" customHeight="1">
      <c r="A830" s="563"/>
      <c r="B830" s="557"/>
      <c r="C830" s="533"/>
      <c r="D830" s="533"/>
      <c r="E830" s="533"/>
      <c r="F830" s="533"/>
      <c r="G830" s="533"/>
      <c r="H830" s="512"/>
    </row>
    <row r="831" spans="1:8" ht="25.35" customHeight="1">
      <c r="A831" s="54">
        <v>1</v>
      </c>
      <c r="B831" s="57" t="s">
        <v>256</v>
      </c>
      <c r="C831" s="58" t="s">
        <v>272</v>
      </c>
      <c r="D831" s="55">
        <v>4</v>
      </c>
      <c r="E831" s="55">
        <v>3</v>
      </c>
      <c r="F831" s="58">
        <v>39.5</v>
      </c>
      <c r="G831" s="59">
        <f>SUM(C831:F831)</f>
        <v>46.5</v>
      </c>
      <c r="H831" s="60" t="str">
        <f>IF(G831&gt;=91,"A1",IF(G831&gt;=81,"A2",IF(G831&gt;=71,"B1",IF(G831&gt;=61,"B2",IF(G831&gt;=51,"C1",IF(G831&gt;=41,"C2",IF(G831&gt;=33,"D","E")))))))</f>
        <v>C2</v>
      </c>
    </row>
    <row r="832" spans="1:8" ht="25.35" customHeight="1">
      <c r="A832" s="54">
        <v>2</v>
      </c>
      <c r="B832" s="57" t="s">
        <v>258</v>
      </c>
      <c r="C832" s="61" t="s">
        <v>272</v>
      </c>
      <c r="D832" s="55">
        <v>4</v>
      </c>
      <c r="E832" s="55">
        <v>4</v>
      </c>
      <c r="F832" s="55">
        <v>54.5</v>
      </c>
      <c r="G832" s="59">
        <f t="shared" ref="G832:G835" si="48">SUM(C832:F832)</f>
        <v>62.5</v>
      </c>
      <c r="H832" s="60" t="str">
        <f t="shared" ref="H832:H835" si="49">IF(G832&gt;=91,"A1",IF(G832&gt;=81,"A2",IF(G832&gt;=71,"B1",IF(G832&gt;=61,"B2",IF(G832&gt;=51,"C1",IF(G832&gt;=41,"C2",IF(G832&gt;=33,"D","E")))))))</f>
        <v>B2</v>
      </c>
    </row>
    <row r="833" spans="1:8" ht="25.35" customHeight="1">
      <c r="A833" s="54">
        <v>3</v>
      </c>
      <c r="B833" s="57" t="s">
        <v>259</v>
      </c>
      <c r="C833" s="55" t="s">
        <v>272</v>
      </c>
      <c r="D833" s="55">
        <v>4</v>
      </c>
      <c r="E833" s="55">
        <v>3</v>
      </c>
      <c r="F833" s="55">
        <v>27.5</v>
      </c>
      <c r="G833" s="59">
        <f t="shared" si="48"/>
        <v>34.5</v>
      </c>
      <c r="H833" s="60" t="str">
        <f t="shared" si="49"/>
        <v>D</v>
      </c>
    </row>
    <row r="834" spans="1:8" ht="25.35" customHeight="1">
      <c r="A834" s="54">
        <v>4</v>
      </c>
      <c r="B834" s="57" t="s">
        <v>260</v>
      </c>
      <c r="C834" s="55" t="s">
        <v>272</v>
      </c>
      <c r="D834" s="55">
        <v>4</v>
      </c>
      <c r="E834" s="55">
        <v>3</v>
      </c>
      <c r="F834" s="55">
        <v>44</v>
      </c>
      <c r="G834" s="59">
        <f t="shared" si="48"/>
        <v>51</v>
      </c>
      <c r="H834" s="60" t="str">
        <f t="shared" si="49"/>
        <v>C1</v>
      </c>
    </row>
    <row r="835" spans="1:8" ht="25.35" customHeight="1">
      <c r="A835" s="54">
        <v>5</v>
      </c>
      <c r="B835" s="57" t="s">
        <v>416</v>
      </c>
      <c r="C835" s="55" t="s">
        <v>272</v>
      </c>
      <c r="D835" s="55">
        <v>4</v>
      </c>
      <c r="E835" s="55">
        <v>5</v>
      </c>
      <c r="F835" s="55">
        <v>34.5</v>
      </c>
      <c r="G835" s="59">
        <f t="shared" si="48"/>
        <v>43.5</v>
      </c>
      <c r="H835" s="60" t="str">
        <f t="shared" si="49"/>
        <v>C2</v>
      </c>
    </row>
    <row r="836" spans="1:8" ht="25.35" customHeight="1">
      <c r="A836" s="54">
        <v>6</v>
      </c>
      <c r="B836" s="62" t="s">
        <v>509</v>
      </c>
      <c r="C836" s="55"/>
      <c r="D836" s="55"/>
      <c r="E836" s="55"/>
      <c r="F836" s="55"/>
      <c r="G836" s="59">
        <v>30.5</v>
      </c>
      <c r="H836" s="60"/>
    </row>
    <row r="837" spans="1:8" ht="25.35" customHeight="1">
      <c r="A837" s="54">
        <v>7</v>
      </c>
      <c r="B837" s="57" t="s">
        <v>480</v>
      </c>
      <c r="C837" s="55"/>
      <c r="D837" s="55"/>
      <c r="E837" s="55"/>
      <c r="F837" s="63">
        <v>38</v>
      </c>
      <c r="G837" s="59"/>
      <c r="H837" s="60"/>
    </row>
    <row r="838" spans="1:8" ht="25.35" customHeight="1">
      <c r="A838" s="54">
        <v>8</v>
      </c>
      <c r="B838" s="57" t="s">
        <v>474</v>
      </c>
      <c r="C838" s="64"/>
      <c r="D838" s="64"/>
      <c r="E838" s="64"/>
      <c r="F838" s="65">
        <v>31</v>
      </c>
      <c r="G838" s="59"/>
      <c r="H838" s="60"/>
    </row>
    <row r="839" spans="1:8" ht="25.35" customHeight="1">
      <c r="A839" s="54">
        <v>9</v>
      </c>
      <c r="B839" s="57" t="s">
        <v>420</v>
      </c>
      <c r="C839" s="64"/>
      <c r="D839" s="64"/>
      <c r="E839" s="64"/>
      <c r="F839" s="65"/>
      <c r="G839" s="59"/>
      <c r="H839" s="60"/>
    </row>
    <row r="840" spans="1:8" ht="25.35" customHeight="1">
      <c r="A840" s="66" t="s">
        <v>230</v>
      </c>
      <c r="B840" s="67"/>
      <c r="C840" s="67"/>
      <c r="D840" s="67"/>
      <c r="E840" s="67"/>
      <c r="F840" s="55"/>
      <c r="G840" s="59">
        <f>SUM(G831:G836)</f>
        <v>268.5</v>
      </c>
      <c r="H840" s="60"/>
    </row>
    <row r="841" spans="1:8" ht="25.35" customHeight="1">
      <c r="A841" s="66" t="s">
        <v>421</v>
      </c>
      <c r="B841" s="67"/>
      <c r="C841" s="67"/>
      <c r="D841" s="67"/>
      <c r="E841" s="67"/>
      <c r="F841" s="55"/>
      <c r="G841" s="55">
        <f>G840*100/550</f>
        <v>48.81818181818182</v>
      </c>
      <c r="H841" s="60" t="str">
        <f t="shared" ref="H841" si="50">IF(G841&gt;=91,"A1",IF(G841&gt;=81,"A2",IF(G841&gt;=71,"B1",IF(G841&gt;=61,"B2",IF(G841&gt;=51,"C1",IF(G841&gt;=41,"C2",IF(G841&gt;=33,"D","E")))))))</f>
        <v>C2</v>
      </c>
    </row>
    <row r="842" spans="1:8" ht="25.35" customHeight="1">
      <c r="A842" s="523" t="s">
        <v>535</v>
      </c>
      <c r="B842" s="524"/>
      <c r="C842" s="524"/>
      <c r="D842" s="524"/>
      <c r="E842" s="524"/>
      <c r="F842" s="524"/>
      <c r="G842" s="524"/>
      <c r="H842" s="525"/>
    </row>
    <row r="843" spans="1:8" ht="25.35" customHeight="1">
      <c r="A843" s="526" t="s">
        <v>423</v>
      </c>
      <c r="B843" s="527"/>
      <c r="C843" s="527"/>
      <c r="D843" s="527"/>
      <c r="E843" s="527"/>
      <c r="F843" s="527"/>
      <c r="G843" s="527"/>
      <c r="H843" s="528"/>
    </row>
    <row r="844" spans="1:8" ht="25.35" customHeight="1">
      <c r="A844" s="520" t="s">
        <v>424</v>
      </c>
      <c r="B844" s="521"/>
      <c r="C844" s="521"/>
      <c r="D844" s="521"/>
      <c r="E844" s="521"/>
      <c r="F844" s="521"/>
      <c r="G844" s="521"/>
      <c r="H844" s="522"/>
    </row>
    <row r="845" spans="1:8" ht="25.35" customHeight="1">
      <c r="A845" s="520" t="s">
        <v>425</v>
      </c>
      <c r="B845" s="521"/>
      <c r="C845" s="521"/>
      <c r="D845" s="521"/>
      <c r="E845" s="521"/>
      <c r="F845" s="529"/>
      <c r="G845" s="530" t="s">
        <v>426</v>
      </c>
      <c r="H845" s="522"/>
    </row>
    <row r="846" spans="1:8" ht="25.35" customHeight="1">
      <c r="A846" s="68" t="s">
        <v>427</v>
      </c>
      <c r="B846" s="57"/>
      <c r="C846" s="57"/>
      <c r="D846" s="57"/>
      <c r="E846" s="57"/>
      <c r="F846" s="59"/>
      <c r="G846" s="59"/>
      <c r="H846" s="60" t="s">
        <v>433</v>
      </c>
    </row>
    <row r="847" spans="1:8" ht="25.35" customHeight="1">
      <c r="A847" s="520" t="s">
        <v>429</v>
      </c>
      <c r="B847" s="521"/>
      <c r="C847" s="521"/>
      <c r="D847" s="521"/>
      <c r="E847" s="521"/>
      <c r="F847" s="529"/>
      <c r="G847" s="55"/>
      <c r="H847" s="56"/>
    </row>
    <row r="848" spans="1:8" ht="25.35" customHeight="1">
      <c r="A848" s="520" t="s">
        <v>425</v>
      </c>
      <c r="B848" s="521"/>
      <c r="C848" s="521"/>
      <c r="D848" s="521"/>
      <c r="E848" s="521"/>
      <c r="F848" s="529"/>
      <c r="G848" s="530" t="s">
        <v>426</v>
      </c>
      <c r="H848" s="522"/>
    </row>
    <row r="849" spans="1:8" ht="25.35" customHeight="1">
      <c r="A849" s="551" t="s">
        <v>430</v>
      </c>
      <c r="B849" s="552"/>
      <c r="C849" s="552"/>
      <c r="D849" s="552"/>
      <c r="E849" s="552"/>
      <c r="F849" s="553"/>
      <c r="G849" s="55"/>
      <c r="H849" s="56" t="s">
        <v>428</v>
      </c>
    </row>
    <row r="850" spans="1:8" ht="25.35" customHeight="1">
      <c r="A850" s="551" t="s">
        <v>431</v>
      </c>
      <c r="B850" s="552"/>
      <c r="C850" s="552"/>
      <c r="D850" s="552"/>
      <c r="E850" s="552"/>
      <c r="F850" s="553"/>
      <c r="G850" s="59"/>
      <c r="H850" s="60" t="s">
        <v>428</v>
      </c>
    </row>
    <row r="851" spans="1:8" ht="25.35" customHeight="1">
      <c r="A851" s="551" t="s">
        <v>432</v>
      </c>
      <c r="B851" s="552"/>
      <c r="C851" s="552"/>
      <c r="D851" s="552"/>
      <c r="E851" s="552"/>
      <c r="F851" s="552"/>
      <c r="G851" s="69"/>
      <c r="H851" s="70" t="s">
        <v>433</v>
      </c>
    </row>
    <row r="852" spans="1:8" ht="25.35" customHeight="1">
      <c r="A852" s="551" t="s">
        <v>434</v>
      </c>
      <c r="B852" s="552"/>
      <c r="C852" s="552"/>
      <c r="D852" s="552"/>
      <c r="E852" s="552"/>
      <c r="F852" s="552"/>
      <c r="G852" s="69"/>
      <c r="H852" s="70" t="s">
        <v>433</v>
      </c>
    </row>
    <row r="853" spans="1:8" ht="25.35" customHeight="1">
      <c r="A853" s="520" t="s">
        <v>435</v>
      </c>
      <c r="B853" s="521"/>
      <c r="C853" s="521"/>
      <c r="D853" s="521"/>
      <c r="E853" s="521"/>
      <c r="F853" s="521"/>
      <c r="G853" s="521"/>
      <c r="H853" s="522"/>
    </row>
    <row r="854" spans="1:8" ht="25.35" customHeight="1">
      <c r="A854" s="520" t="s">
        <v>425</v>
      </c>
      <c r="B854" s="521"/>
      <c r="C854" s="521"/>
      <c r="D854" s="521"/>
      <c r="E854" s="521"/>
      <c r="F854" s="521"/>
      <c r="G854" s="521"/>
      <c r="H854" s="522"/>
    </row>
    <row r="855" spans="1:8" ht="25.35" customHeight="1">
      <c r="A855" s="68" t="s">
        <v>401</v>
      </c>
      <c r="B855" s="530">
        <v>68</v>
      </c>
      <c r="C855" s="521"/>
      <c r="D855" s="521"/>
      <c r="E855" s="521"/>
      <c r="F855" s="521"/>
      <c r="G855" s="521"/>
      <c r="H855" s="522"/>
    </row>
    <row r="856" spans="1:8" ht="25.35" customHeight="1">
      <c r="A856" s="66" t="s">
        <v>436</v>
      </c>
      <c r="B856" s="534"/>
      <c r="C856" s="535"/>
      <c r="D856" s="535"/>
      <c r="E856" s="535"/>
      <c r="F856" s="535"/>
      <c r="G856" s="535"/>
      <c r="H856" s="536"/>
    </row>
    <row r="857" spans="1:8" ht="25.35" customHeight="1">
      <c r="A857" s="520" t="s">
        <v>437</v>
      </c>
      <c r="B857" s="521"/>
      <c r="C857" s="521"/>
      <c r="D857" s="529"/>
      <c r="E857" s="71"/>
      <c r="F857" s="72"/>
      <c r="G857" s="55" t="s">
        <v>438</v>
      </c>
      <c r="H857" s="73"/>
    </row>
    <row r="858" spans="1:8" ht="25.35" customHeight="1">
      <c r="A858" s="54" t="s">
        <v>439</v>
      </c>
      <c r="B858" s="55" t="s">
        <v>254</v>
      </c>
      <c r="C858" s="55" t="s">
        <v>439</v>
      </c>
      <c r="D858" s="55" t="s">
        <v>254</v>
      </c>
      <c r="E858" s="74"/>
      <c r="F858" s="530" t="s">
        <v>440</v>
      </c>
      <c r="G858" s="529"/>
      <c r="H858" s="75" t="s">
        <v>254</v>
      </c>
    </row>
    <row r="859" spans="1:8" ht="25.35" customHeight="1">
      <c r="A859" s="54" t="s">
        <v>441</v>
      </c>
      <c r="B859" s="55" t="s">
        <v>442</v>
      </c>
      <c r="C859" s="55" t="s">
        <v>443</v>
      </c>
      <c r="D859" s="55" t="s">
        <v>444</v>
      </c>
      <c r="E859" s="74"/>
      <c r="F859" s="530">
        <v>3</v>
      </c>
      <c r="G859" s="529"/>
      <c r="H859" s="56" t="s">
        <v>433</v>
      </c>
    </row>
    <row r="860" spans="1:8" ht="25.35" customHeight="1">
      <c r="A860" s="54" t="s">
        <v>445</v>
      </c>
      <c r="B860" s="55" t="s">
        <v>446</v>
      </c>
      <c r="C860" s="55" t="s">
        <v>447</v>
      </c>
      <c r="D860" s="55" t="s">
        <v>448</v>
      </c>
      <c r="E860" s="74"/>
      <c r="F860" s="530">
        <v>2</v>
      </c>
      <c r="G860" s="529"/>
      <c r="H860" s="56" t="s">
        <v>428</v>
      </c>
    </row>
    <row r="861" spans="1:8" ht="25.35" customHeight="1">
      <c r="A861" s="54" t="s">
        <v>449</v>
      </c>
      <c r="B861" s="55" t="s">
        <v>450</v>
      </c>
      <c r="C861" s="55" t="s">
        <v>451</v>
      </c>
      <c r="D861" s="55" t="s">
        <v>452</v>
      </c>
      <c r="E861" s="74"/>
      <c r="F861" s="530">
        <v>1</v>
      </c>
      <c r="G861" s="529"/>
      <c r="H861" s="56" t="s">
        <v>453</v>
      </c>
    </row>
    <row r="862" spans="1:8" ht="25.35" customHeight="1">
      <c r="A862" s="54" t="s">
        <v>454</v>
      </c>
      <c r="B862" s="55" t="s">
        <v>455</v>
      </c>
      <c r="C862" s="55" t="s">
        <v>456</v>
      </c>
      <c r="D862" s="55" t="s">
        <v>457</v>
      </c>
      <c r="E862" s="71"/>
      <c r="F862" s="530"/>
      <c r="G862" s="529"/>
      <c r="H862" s="75"/>
    </row>
    <row r="863" spans="1:8" ht="89.45" customHeight="1">
      <c r="A863" s="537" t="s">
        <v>458</v>
      </c>
      <c r="B863" s="538"/>
      <c r="C863" s="539" t="s">
        <v>459</v>
      </c>
      <c r="D863" s="540"/>
      <c r="E863" s="540"/>
      <c r="F863" s="541"/>
      <c r="G863" s="539" t="s">
        <v>460</v>
      </c>
      <c r="H863" s="542"/>
    </row>
    <row r="865" spans="1:8" ht="25.35" customHeight="1">
      <c r="A865" s="545" t="s">
        <v>235</v>
      </c>
      <c r="B865" s="546"/>
      <c r="C865" s="546"/>
      <c r="D865" s="546"/>
      <c r="E865" s="546"/>
      <c r="F865" s="546"/>
      <c r="G865" s="546"/>
      <c r="H865" s="547"/>
    </row>
    <row r="866" spans="1:8" ht="25.35" customHeight="1">
      <c r="A866" s="513" t="s">
        <v>236</v>
      </c>
      <c r="B866" s="514"/>
      <c r="C866" s="514"/>
      <c r="D866" s="514"/>
      <c r="E866" s="514"/>
      <c r="F866" s="514"/>
      <c r="G866" s="514"/>
      <c r="H866" s="515"/>
    </row>
    <row r="867" spans="1:8" ht="25.35" customHeight="1">
      <c r="A867" s="513" t="s">
        <v>237</v>
      </c>
      <c r="B867" s="514"/>
      <c r="C867" s="514"/>
      <c r="D867" s="514"/>
      <c r="E867" s="514"/>
      <c r="F867" s="514"/>
      <c r="G867" s="514"/>
      <c r="H867" s="515"/>
    </row>
    <row r="868" spans="1:8" ht="25.35" customHeight="1">
      <c r="A868" s="513" t="s">
        <v>405</v>
      </c>
      <c r="B868" s="514"/>
      <c r="C868" s="514"/>
      <c r="D868" s="514"/>
      <c r="E868" s="514"/>
      <c r="F868" s="514"/>
      <c r="G868" s="514"/>
      <c r="H868" s="515"/>
    </row>
    <row r="869" spans="1:8" ht="25.35" customHeight="1">
      <c r="A869" s="513" t="s">
        <v>406</v>
      </c>
      <c r="B869" s="514"/>
      <c r="C869" s="514"/>
      <c r="D869" s="514"/>
      <c r="E869" s="514"/>
      <c r="F869" s="514"/>
      <c r="G869" s="514"/>
      <c r="H869" s="515"/>
    </row>
    <row r="870" spans="1:8" ht="25.35" customHeight="1">
      <c r="A870" s="51" t="s">
        <v>241</v>
      </c>
      <c r="C870" s="52" t="s">
        <v>407</v>
      </c>
      <c r="F870" s="49"/>
      <c r="G870" s="49"/>
      <c r="H870" s="50"/>
    </row>
    <row r="871" spans="1:8" ht="25.35" customHeight="1">
      <c r="A871" s="51" t="s">
        <v>244</v>
      </c>
      <c r="C871" s="52" t="s">
        <v>327</v>
      </c>
      <c r="E871" s="52" t="s">
        <v>410</v>
      </c>
      <c r="F871" s="52"/>
      <c r="G871" s="516">
        <v>19</v>
      </c>
      <c r="H871" s="517"/>
    </row>
    <row r="872" spans="1:8" ht="25.35" customHeight="1">
      <c r="A872" s="51" t="s">
        <v>411</v>
      </c>
      <c r="C872" s="52" t="s">
        <v>536</v>
      </c>
      <c r="D872" s="49"/>
      <c r="G872" s="518"/>
      <c r="H872" s="519"/>
    </row>
    <row r="873" spans="1:8" ht="25.35" customHeight="1">
      <c r="A873" s="51" t="s">
        <v>412</v>
      </c>
      <c r="C873" s="48" t="s">
        <v>537</v>
      </c>
      <c r="E873" s="48" t="s">
        <v>413</v>
      </c>
      <c r="G873" s="53" t="s">
        <v>538</v>
      </c>
      <c r="H873" s="53"/>
    </row>
    <row r="874" spans="1:8" ht="25.35" customHeight="1">
      <c r="A874" s="520" t="s">
        <v>414</v>
      </c>
      <c r="B874" s="521"/>
      <c r="C874" s="521"/>
      <c r="D874" s="521"/>
      <c r="E874" s="521"/>
      <c r="F874" s="521"/>
      <c r="G874" s="521"/>
      <c r="H874" s="522"/>
    </row>
    <row r="875" spans="1:8" ht="25.35" customHeight="1">
      <c r="A875" s="520" t="s">
        <v>385</v>
      </c>
      <c r="B875" s="521"/>
      <c r="C875" s="521"/>
      <c r="D875" s="521"/>
      <c r="E875" s="521"/>
      <c r="F875" s="521"/>
      <c r="G875" s="521"/>
      <c r="H875" s="522"/>
    </row>
    <row r="876" spans="1:8" ht="25.35" customHeight="1">
      <c r="A876" s="561" t="s">
        <v>251</v>
      </c>
      <c r="B876" s="555" t="s">
        <v>252</v>
      </c>
      <c r="C876" s="531" t="s">
        <v>390</v>
      </c>
      <c r="D876" s="531" t="s">
        <v>415</v>
      </c>
      <c r="E876" s="531" t="s">
        <v>392</v>
      </c>
      <c r="F876" s="531" t="s">
        <v>393</v>
      </c>
      <c r="G876" s="531" t="s">
        <v>395</v>
      </c>
      <c r="H876" s="510" t="s">
        <v>254</v>
      </c>
    </row>
    <row r="877" spans="1:8" ht="25.35" customHeight="1">
      <c r="A877" s="562"/>
      <c r="B877" s="556"/>
      <c r="C877" s="532"/>
      <c r="D877" s="532"/>
      <c r="E877" s="532"/>
      <c r="F877" s="532"/>
      <c r="G877" s="532"/>
      <c r="H877" s="511"/>
    </row>
    <row r="878" spans="1:8" ht="25.35" customHeight="1">
      <c r="A878" s="563"/>
      <c r="B878" s="557"/>
      <c r="C878" s="533"/>
      <c r="D878" s="533"/>
      <c r="E878" s="533"/>
      <c r="F878" s="533"/>
      <c r="G878" s="533"/>
      <c r="H878" s="512"/>
    </row>
    <row r="879" spans="1:8" ht="25.35" customHeight="1">
      <c r="A879" s="54">
        <v>1</v>
      </c>
      <c r="B879" s="57" t="s">
        <v>256</v>
      </c>
      <c r="C879" s="58">
        <v>5</v>
      </c>
      <c r="D879" s="55">
        <v>3</v>
      </c>
      <c r="E879" s="55">
        <v>3</v>
      </c>
      <c r="F879" s="58">
        <v>13.5</v>
      </c>
      <c r="G879" s="59">
        <f>SUM(C879:F879)</f>
        <v>24.5</v>
      </c>
      <c r="H879" s="60" t="str">
        <f>IF(G879&gt;=91,"A1",IF(G879&gt;=81,"A2",IF(G879&gt;=71,"B1",IF(G879&gt;=61,"B2",IF(G879&gt;=51,"C1",IF(G879&gt;=41,"C2",IF(G879&gt;=33,"D","E")))))))</f>
        <v>E</v>
      </c>
    </row>
    <row r="880" spans="1:8" ht="25.35" customHeight="1">
      <c r="A880" s="54">
        <v>2</v>
      </c>
      <c r="B880" s="57" t="s">
        <v>258</v>
      </c>
      <c r="C880" s="61">
        <v>6</v>
      </c>
      <c r="D880" s="55">
        <v>3</v>
      </c>
      <c r="E880" s="55">
        <v>4</v>
      </c>
      <c r="F880" s="55">
        <v>46.5</v>
      </c>
      <c r="G880" s="59">
        <f t="shared" ref="G880:G883" si="51">SUM(C880:F880)</f>
        <v>59.5</v>
      </c>
      <c r="H880" s="60" t="str">
        <f t="shared" ref="H880:H883" si="52">IF(G880&gt;=91,"A1",IF(G880&gt;=81,"A2",IF(G880&gt;=71,"B1",IF(G880&gt;=61,"B2",IF(G880&gt;=51,"C1",IF(G880&gt;=41,"C2",IF(G880&gt;=33,"D","E")))))))</f>
        <v>C1</v>
      </c>
    </row>
    <row r="881" spans="1:17" ht="25.35" customHeight="1">
      <c r="A881" s="54">
        <v>3</v>
      </c>
      <c r="B881" s="57" t="s">
        <v>259</v>
      </c>
      <c r="C881" s="55">
        <v>5</v>
      </c>
      <c r="D881" s="55">
        <v>3</v>
      </c>
      <c r="E881" s="55">
        <v>3</v>
      </c>
      <c r="F881" s="55">
        <v>12.5</v>
      </c>
      <c r="G881" s="59">
        <f t="shared" si="51"/>
        <v>23.5</v>
      </c>
      <c r="H881" s="60" t="str">
        <f t="shared" si="52"/>
        <v>E</v>
      </c>
    </row>
    <row r="882" spans="1:17" ht="25.35" customHeight="1">
      <c r="A882" s="54">
        <v>4</v>
      </c>
      <c r="B882" s="57" t="s">
        <v>260</v>
      </c>
      <c r="C882" s="55">
        <v>4.5</v>
      </c>
      <c r="D882" s="55">
        <v>4</v>
      </c>
      <c r="E882" s="55">
        <v>3</v>
      </c>
      <c r="F882" s="55">
        <v>28.5</v>
      </c>
      <c r="G882" s="59">
        <f t="shared" si="51"/>
        <v>40</v>
      </c>
      <c r="H882" s="60" t="str">
        <f t="shared" si="52"/>
        <v>D</v>
      </c>
    </row>
    <row r="883" spans="1:17" ht="25.35" customHeight="1">
      <c r="A883" s="54">
        <v>5</v>
      </c>
      <c r="B883" s="57" t="s">
        <v>416</v>
      </c>
      <c r="C883" s="55">
        <v>1.75</v>
      </c>
      <c r="D883" s="55">
        <v>4</v>
      </c>
      <c r="E883" s="55">
        <v>4</v>
      </c>
      <c r="F883" s="55">
        <v>17.5</v>
      </c>
      <c r="G883" s="59">
        <f t="shared" si="51"/>
        <v>27.25</v>
      </c>
      <c r="H883" s="60" t="str">
        <f t="shared" si="52"/>
        <v>E</v>
      </c>
    </row>
    <row r="884" spans="1:17" ht="25.35" customHeight="1">
      <c r="A884" s="54">
        <v>6</v>
      </c>
      <c r="B884" s="62" t="s">
        <v>509</v>
      </c>
      <c r="C884" s="55"/>
      <c r="D884" s="55"/>
      <c r="E884" s="55"/>
      <c r="F884" s="55"/>
      <c r="G884" s="59">
        <v>28</v>
      </c>
      <c r="H884" s="60"/>
    </row>
    <row r="885" spans="1:17" ht="25.35" customHeight="1">
      <c r="A885" s="54">
        <v>7</v>
      </c>
      <c r="B885" s="57" t="s">
        <v>480</v>
      </c>
      <c r="C885" s="55"/>
      <c r="D885" s="55"/>
      <c r="E885" s="55"/>
      <c r="F885" s="63">
        <v>21</v>
      </c>
      <c r="G885" s="59"/>
      <c r="H885" s="60"/>
    </row>
    <row r="886" spans="1:17" ht="25.35" customHeight="1">
      <c r="A886" s="54">
        <v>8</v>
      </c>
      <c r="B886" s="57" t="s">
        <v>474</v>
      </c>
      <c r="C886" s="64"/>
      <c r="D886" s="64"/>
      <c r="E886" s="64"/>
      <c r="F886" s="65">
        <v>16</v>
      </c>
      <c r="G886" s="59"/>
      <c r="H886" s="60"/>
      <c r="L886" s="58"/>
      <c r="M886" s="55"/>
      <c r="N886" s="55"/>
      <c r="O886" s="58"/>
      <c r="P886" s="59"/>
      <c r="Q886" s="60"/>
    </row>
    <row r="887" spans="1:17" ht="25.35" customHeight="1">
      <c r="A887" s="54">
        <v>9</v>
      </c>
      <c r="B887" s="57" t="s">
        <v>420</v>
      </c>
      <c r="C887" s="64"/>
      <c r="D887" s="64"/>
      <c r="E887" s="64"/>
      <c r="F887" s="65"/>
      <c r="G887" s="59"/>
      <c r="H887" s="60"/>
      <c r="L887" s="61"/>
      <c r="M887" s="55"/>
      <c r="N887" s="55"/>
      <c r="O887" s="55"/>
      <c r="P887" s="59"/>
      <c r="Q887" s="60"/>
    </row>
    <row r="888" spans="1:17" ht="25.35" customHeight="1">
      <c r="A888" s="66" t="s">
        <v>230</v>
      </c>
      <c r="B888" s="67"/>
      <c r="C888" s="67"/>
      <c r="D888" s="67"/>
      <c r="E888" s="67"/>
      <c r="F888" s="55"/>
      <c r="G888" s="59">
        <f>SUM(G879:G884)</f>
        <v>202.75</v>
      </c>
      <c r="H888" s="60"/>
      <c r="L888" s="55"/>
      <c r="M888" s="55"/>
      <c r="N888" s="55"/>
      <c r="O888" s="55"/>
      <c r="P888" s="59"/>
      <c r="Q888" s="60"/>
    </row>
    <row r="889" spans="1:17" ht="25.35" customHeight="1">
      <c r="A889" s="66" t="s">
        <v>421</v>
      </c>
      <c r="B889" s="67"/>
      <c r="C889" s="67"/>
      <c r="D889" s="67"/>
      <c r="E889" s="67"/>
      <c r="F889" s="55"/>
      <c r="G889" s="55">
        <f>G888*100/550</f>
        <v>36.863636363636367</v>
      </c>
      <c r="H889" s="60" t="str">
        <f t="shared" ref="H889" si="53">IF(G889&gt;=91,"A1",IF(G889&gt;=81,"A2",IF(G889&gt;=71,"B1",IF(G889&gt;=61,"B2",IF(G889&gt;=51,"C1",IF(G889&gt;=41,"C2",IF(G889&gt;=33,"D","E")))))))</f>
        <v>D</v>
      </c>
      <c r="L889" s="55"/>
      <c r="M889" s="55"/>
      <c r="N889" s="55"/>
      <c r="O889" s="55"/>
      <c r="P889" s="59"/>
      <c r="Q889" s="60"/>
    </row>
    <row r="890" spans="1:17" ht="25.35" customHeight="1">
      <c r="A890" s="523" t="s">
        <v>539</v>
      </c>
      <c r="B890" s="524"/>
      <c r="C890" s="524"/>
      <c r="D890" s="524"/>
      <c r="E890" s="524"/>
      <c r="F890" s="524"/>
      <c r="G890" s="524"/>
      <c r="H890" s="525"/>
      <c r="L890" s="55"/>
      <c r="M890" s="55"/>
      <c r="N890" s="55"/>
      <c r="O890" s="55"/>
      <c r="P890" s="59"/>
      <c r="Q890" s="60"/>
    </row>
    <row r="891" spans="1:17" ht="25.35" customHeight="1">
      <c r="A891" s="526" t="s">
        <v>423</v>
      </c>
      <c r="B891" s="527"/>
      <c r="C891" s="527"/>
      <c r="D891" s="527"/>
      <c r="E891" s="527"/>
      <c r="F891" s="527"/>
      <c r="G891" s="527"/>
      <c r="H891" s="528"/>
      <c r="L891" s="55"/>
      <c r="M891" s="55"/>
      <c r="N891" s="55"/>
      <c r="O891" s="55"/>
      <c r="P891" s="59"/>
      <c r="Q891" s="60"/>
    </row>
    <row r="892" spans="1:17" ht="25.35" customHeight="1">
      <c r="A892" s="520" t="s">
        <v>424</v>
      </c>
      <c r="B892" s="521"/>
      <c r="C892" s="521"/>
      <c r="D892" s="521"/>
      <c r="E892" s="521"/>
      <c r="F892" s="521"/>
      <c r="G892" s="521"/>
      <c r="H892" s="522"/>
      <c r="L892" s="55"/>
      <c r="M892" s="55"/>
      <c r="N892" s="55"/>
      <c r="O892" s="63"/>
      <c r="P892" s="59"/>
      <c r="Q892" s="60"/>
    </row>
    <row r="893" spans="1:17" ht="25.35" customHeight="1">
      <c r="A893" s="520" t="s">
        <v>425</v>
      </c>
      <c r="B893" s="521"/>
      <c r="C893" s="521"/>
      <c r="D893" s="521"/>
      <c r="E893" s="521"/>
      <c r="F893" s="529"/>
      <c r="G893" s="530" t="s">
        <v>426</v>
      </c>
      <c r="H893" s="522"/>
      <c r="L893" s="64"/>
      <c r="M893" s="64"/>
      <c r="N893" s="64"/>
      <c r="O893" s="65"/>
      <c r="P893" s="59"/>
      <c r="Q893" s="60"/>
    </row>
    <row r="894" spans="1:17" ht="25.35" customHeight="1">
      <c r="A894" s="68" t="s">
        <v>427</v>
      </c>
      <c r="B894" s="57"/>
      <c r="C894" s="57"/>
      <c r="D894" s="57"/>
      <c r="E894" s="57"/>
      <c r="F894" s="59"/>
      <c r="G894" s="59"/>
      <c r="H894" s="60" t="s">
        <v>433</v>
      </c>
    </row>
    <row r="895" spans="1:17" ht="25.35" customHeight="1">
      <c r="A895" s="520" t="s">
        <v>429</v>
      </c>
      <c r="B895" s="521"/>
      <c r="C895" s="521"/>
      <c r="D895" s="521"/>
      <c r="E895" s="521"/>
      <c r="F895" s="529"/>
      <c r="G895" s="55"/>
      <c r="H895" s="56"/>
    </row>
    <row r="896" spans="1:17" ht="25.35" customHeight="1">
      <c r="A896" s="520" t="s">
        <v>425</v>
      </c>
      <c r="B896" s="521"/>
      <c r="C896" s="521"/>
      <c r="D896" s="521"/>
      <c r="E896" s="521"/>
      <c r="F896" s="529"/>
      <c r="G896" s="530" t="s">
        <v>426</v>
      </c>
      <c r="H896" s="522"/>
    </row>
    <row r="897" spans="1:8" ht="25.35" customHeight="1">
      <c r="A897" s="551" t="s">
        <v>430</v>
      </c>
      <c r="B897" s="552"/>
      <c r="C897" s="552"/>
      <c r="D897" s="552"/>
      <c r="E897" s="552"/>
      <c r="F897" s="553"/>
      <c r="G897" s="55"/>
      <c r="H897" s="56" t="s">
        <v>428</v>
      </c>
    </row>
    <row r="898" spans="1:8" ht="25.35" customHeight="1">
      <c r="A898" s="551" t="s">
        <v>431</v>
      </c>
      <c r="B898" s="552"/>
      <c r="C898" s="552"/>
      <c r="D898" s="552"/>
      <c r="E898" s="552"/>
      <c r="F898" s="553"/>
      <c r="G898" s="59"/>
      <c r="H898" s="60" t="s">
        <v>428</v>
      </c>
    </row>
    <row r="899" spans="1:8" ht="25.35" customHeight="1">
      <c r="A899" s="551" t="s">
        <v>432</v>
      </c>
      <c r="B899" s="552"/>
      <c r="C899" s="552"/>
      <c r="D899" s="552"/>
      <c r="E899" s="552"/>
      <c r="F899" s="552"/>
      <c r="G899" s="69"/>
      <c r="H899" s="70" t="s">
        <v>433</v>
      </c>
    </row>
    <row r="900" spans="1:8" ht="25.35" customHeight="1">
      <c r="A900" s="551" t="s">
        <v>434</v>
      </c>
      <c r="B900" s="552"/>
      <c r="C900" s="552"/>
      <c r="D900" s="552"/>
      <c r="E900" s="552"/>
      <c r="F900" s="552"/>
      <c r="G900" s="69"/>
      <c r="H900" s="70" t="s">
        <v>433</v>
      </c>
    </row>
    <row r="901" spans="1:8" ht="25.35" customHeight="1">
      <c r="A901" s="520" t="s">
        <v>435</v>
      </c>
      <c r="B901" s="521"/>
      <c r="C901" s="521"/>
      <c r="D901" s="521"/>
      <c r="E901" s="521"/>
      <c r="F901" s="521"/>
      <c r="G901" s="521"/>
      <c r="H901" s="522"/>
    </row>
    <row r="902" spans="1:8" ht="25.35" customHeight="1">
      <c r="A902" s="520" t="s">
        <v>425</v>
      </c>
      <c r="B902" s="521"/>
      <c r="C902" s="521"/>
      <c r="D902" s="521"/>
      <c r="E902" s="521"/>
      <c r="F902" s="521"/>
      <c r="G902" s="521"/>
      <c r="H902" s="522"/>
    </row>
    <row r="903" spans="1:8" ht="25.35" customHeight="1">
      <c r="A903" s="68" t="s">
        <v>401</v>
      </c>
      <c r="B903" s="530">
        <v>83</v>
      </c>
      <c r="C903" s="521"/>
      <c r="D903" s="521"/>
      <c r="E903" s="521"/>
      <c r="F903" s="521"/>
      <c r="G903" s="521"/>
      <c r="H903" s="522"/>
    </row>
    <row r="904" spans="1:8" ht="25.35" customHeight="1">
      <c r="A904" s="66" t="s">
        <v>436</v>
      </c>
      <c r="B904" s="534"/>
      <c r="C904" s="535"/>
      <c r="D904" s="535"/>
      <c r="E904" s="535"/>
      <c r="F904" s="535"/>
      <c r="G904" s="535"/>
      <c r="H904" s="536"/>
    </row>
    <row r="905" spans="1:8" ht="25.35" customHeight="1">
      <c r="A905" s="520" t="s">
        <v>437</v>
      </c>
      <c r="B905" s="521"/>
      <c r="C905" s="521"/>
      <c r="D905" s="529"/>
      <c r="E905" s="71"/>
      <c r="F905" s="72"/>
      <c r="G905" s="55" t="s">
        <v>438</v>
      </c>
      <c r="H905" s="73"/>
    </row>
    <row r="906" spans="1:8" ht="25.35" customHeight="1">
      <c r="A906" s="54" t="s">
        <v>439</v>
      </c>
      <c r="B906" s="55" t="s">
        <v>254</v>
      </c>
      <c r="C906" s="55" t="s">
        <v>439</v>
      </c>
      <c r="D906" s="55" t="s">
        <v>254</v>
      </c>
      <c r="E906" s="74"/>
      <c r="F906" s="530" t="s">
        <v>440</v>
      </c>
      <c r="G906" s="529"/>
      <c r="H906" s="75" t="s">
        <v>254</v>
      </c>
    </row>
    <row r="907" spans="1:8" ht="25.35" customHeight="1">
      <c r="A907" s="54" t="s">
        <v>441</v>
      </c>
      <c r="B907" s="55" t="s">
        <v>442</v>
      </c>
      <c r="C907" s="55" t="s">
        <v>443</v>
      </c>
      <c r="D907" s="55" t="s">
        <v>444</v>
      </c>
      <c r="E907" s="74"/>
      <c r="F907" s="530">
        <v>3</v>
      </c>
      <c r="G907" s="529"/>
      <c r="H907" s="56" t="s">
        <v>433</v>
      </c>
    </row>
    <row r="908" spans="1:8" ht="25.35" customHeight="1">
      <c r="A908" s="54" t="s">
        <v>445</v>
      </c>
      <c r="B908" s="55" t="s">
        <v>446</v>
      </c>
      <c r="C908" s="55" t="s">
        <v>447</v>
      </c>
      <c r="D908" s="55" t="s">
        <v>448</v>
      </c>
      <c r="E908" s="74"/>
      <c r="F908" s="530">
        <v>2</v>
      </c>
      <c r="G908" s="529"/>
      <c r="H908" s="56" t="s">
        <v>428</v>
      </c>
    </row>
    <row r="909" spans="1:8" ht="25.35" customHeight="1">
      <c r="A909" s="54" t="s">
        <v>449</v>
      </c>
      <c r="B909" s="55" t="s">
        <v>450</v>
      </c>
      <c r="C909" s="55" t="s">
        <v>451</v>
      </c>
      <c r="D909" s="55" t="s">
        <v>452</v>
      </c>
      <c r="E909" s="74"/>
      <c r="F909" s="530">
        <v>1</v>
      </c>
      <c r="G909" s="529"/>
      <c r="H909" s="56" t="s">
        <v>453</v>
      </c>
    </row>
    <row r="910" spans="1:8" ht="25.35" customHeight="1">
      <c r="A910" s="54" t="s">
        <v>454</v>
      </c>
      <c r="B910" s="55" t="s">
        <v>455</v>
      </c>
      <c r="C910" s="55" t="s">
        <v>456</v>
      </c>
      <c r="D910" s="55" t="s">
        <v>457</v>
      </c>
      <c r="E910" s="71"/>
      <c r="F910" s="530"/>
      <c r="G910" s="529"/>
      <c r="H910" s="75"/>
    </row>
    <row r="911" spans="1:8" ht="89.45" customHeight="1">
      <c r="A911" s="537" t="s">
        <v>458</v>
      </c>
      <c r="B911" s="538"/>
      <c r="C911" s="539" t="s">
        <v>459</v>
      </c>
      <c r="D911" s="540"/>
      <c r="E911" s="540"/>
      <c r="F911" s="541"/>
      <c r="G911" s="539" t="s">
        <v>460</v>
      </c>
      <c r="H911" s="542"/>
    </row>
    <row r="913" spans="1:8" ht="25.35" customHeight="1">
      <c r="A913" s="545" t="s">
        <v>235</v>
      </c>
      <c r="B913" s="546"/>
      <c r="C913" s="546"/>
      <c r="D913" s="546"/>
      <c r="E913" s="546"/>
      <c r="F913" s="546"/>
      <c r="G913" s="546"/>
      <c r="H913" s="547"/>
    </row>
    <row r="914" spans="1:8" ht="25.35" customHeight="1">
      <c r="A914" s="513" t="s">
        <v>236</v>
      </c>
      <c r="B914" s="514"/>
      <c r="C914" s="514"/>
      <c r="D914" s="514"/>
      <c r="E914" s="514"/>
      <c r="F914" s="514"/>
      <c r="G914" s="514"/>
      <c r="H914" s="515"/>
    </row>
    <row r="915" spans="1:8" ht="25.35" customHeight="1">
      <c r="A915" s="513" t="s">
        <v>237</v>
      </c>
      <c r="B915" s="514"/>
      <c r="C915" s="514"/>
      <c r="D915" s="514"/>
      <c r="E915" s="514"/>
      <c r="F915" s="514"/>
      <c r="G915" s="514"/>
      <c r="H915" s="515"/>
    </row>
    <row r="916" spans="1:8" ht="25.35" customHeight="1">
      <c r="A916" s="513" t="s">
        <v>405</v>
      </c>
      <c r="B916" s="514"/>
      <c r="C916" s="514"/>
      <c r="D916" s="514"/>
      <c r="E916" s="514"/>
      <c r="F916" s="514"/>
      <c r="G916" s="514"/>
      <c r="H916" s="515"/>
    </row>
    <row r="917" spans="1:8" ht="25.35" customHeight="1">
      <c r="A917" s="513" t="s">
        <v>406</v>
      </c>
      <c r="B917" s="514"/>
      <c r="C917" s="514"/>
      <c r="D917" s="514"/>
      <c r="E917" s="514"/>
      <c r="F917" s="514"/>
      <c r="G917" s="514"/>
      <c r="H917" s="515"/>
    </row>
    <row r="918" spans="1:8" ht="25.35" customHeight="1">
      <c r="A918" s="51" t="s">
        <v>241</v>
      </c>
      <c r="C918" s="52" t="s">
        <v>407</v>
      </c>
      <c r="F918" s="49"/>
      <c r="G918" s="49"/>
      <c r="H918" s="50"/>
    </row>
    <row r="919" spans="1:8" ht="25.35" customHeight="1">
      <c r="A919" s="51" t="s">
        <v>244</v>
      </c>
      <c r="C919" s="52" t="s">
        <v>540</v>
      </c>
      <c r="E919" s="52" t="s">
        <v>410</v>
      </c>
      <c r="F919" s="52"/>
      <c r="G919" s="516">
        <v>20</v>
      </c>
      <c r="H919" s="517"/>
    </row>
    <row r="920" spans="1:8" ht="25.35" customHeight="1">
      <c r="A920" s="51" t="s">
        <v>411</v>
      </c>
      <c r="C920" s="52" t="s">
        <v>541</v>
      </c>
      <c r="D920" s="49"/>
      <c r="G920" s="518"/>
      <c r="H920" s="519"/>
    </row>
    <row r="921" spans="1:8" ht="25.35" customHeight="1">
      <c r="A921" s="51" t="s">
        <v>412</v>
      </c>
      <c r="C921" s="48" t="s">
        <v>542</v>
      </c>
      <c r="E921" s="48" t="s">
        <v>413</v>
      </c>
      <c r="G921" s="53" t="s">
        <v>543</v>
      </c>
      <c r="H921" s="53"/>
    </row>
    <row r="922" spans="1:8" ht="25.35" customHeight="1">
      <c r="A922" s="520" t="s">
        <v>414</v>
      </c>
      <c r="B922" s="521"/>
      <c r="C922" s="521"/>
      <c r="D922" s="521"/>
      <c r="E922" s="521"/>
      <c r="F922" s="521"/>
      <c r="G922" s="521"/>
      <c r="H922" s="522"/>
    </row>
    <row r="923" spans="1:8" ht="25.35" customHeight="1">
      <c r="A923" s="520" t="s">
        <v>385</v>
      </c>
      <c r="B923" s="521"/>
      <c r="C923" s="521"/>
      <c r="D923" s="521"/>
      <c r="E923" s="521"/>
      <c r="F923" s="521"/>
      <c r="G923" s="521"/>
      <c r="H923" s="522"/>
    </row>
    <row r="924" spans="1:8" ht="25.35" customHeight="1">
      <c r="A924" s="561" t="s">
        <v>251</v>
      </c>
      <c r="B924" s="555" t="s">
        <v>252</v>
      </c>
      <c r="C924" s="531" t="s">
        <v>390</v>
      </c>
      <c r="D924" s="531" t="s">
        <v>415</v>
      </c>
      <c r="E924" s="531" t="s">
        <v>392</v>
      </c>
      <c r="F924" s="531" t="s">
        <v>393</v>
      </c>
      <c r="G924" s="531" t="s">
        <v>395</v>
      </c>
      <c r="H924" s="510" t="s">
        <v>254</v>
      </c>
    </row>
    <row r="925" spans="1:8" ht="25.35" customHeight="1">
      <c r="A925" s="562"/>
      <c r="B925" s="556"/>
      <c r="C925" s="532"/>
      <c r="D925" s="532"/>
      <c r="E925" s="532"/>
      <c r="F925" s="532"/>
      <c r="G925" s="532"/>
      <c r="H925" s="511"/>
    </row>
    <row r="926" spans="1:8" ht="25.35" customHeight="1">
      <c r="A926" s="563"/>
      <c r="B926" s="557"/>
      <c r="C926" s="533"/>
      <c r="D926" s="533"/>
      <c r="E926" s="533"/>
      <c r="F926" s="533"/>
      <c r="G926" s="533"/>
      <c r="H926" s="512"/>
    </row>
    <row r="927" spans="1:8" ht="25.35" customHeight="1">
      <c r="A927" s="54">
        <v>1</v>
      </c>
      <c r="B927" s="57" t="s">
        <v>256</v>
      </c>
      <c r="C927" s="58">
        <v>9.25</v>
      </c>
      <c r="D927" s="55">
        <v>5</v>
      </c>
      <c r="E927" s="55">
        <v>5</v>
      </c>
      <c r="F927" s="58">
        <v>72</v>
      </c>
      <c r="G927" s="59">
        <f>SUM(C927:F927)</f>
        <v>91.25</v>
      </c>
      <c r="H927" s="60" t="str">
        <f>IF(G927&gt;=91,"A1",IF(G927&gt;=81,"A2",IF(G927&gt;=71,"B1",IF(G927&gt;=61,"B2",IF(G927&gt;=51,"C1",IF(G927&gt;=41,"C2",IF(G927&gt;=33,"D","E")))))))</f>
        <v>A1</v>
      </c>
    </row>
    <row r="928" spans="1:8" ht="25.35" customHeight="1">
      <c r="A928" s="54">
        <v>2</v>
      </c>
      <c r="B928" s="57" t="s">
        <v>258</v>
      </c>
      <c r="C928" s="61">
        <v>9.25</v>
      </c>
      <c r="D928" s="55">
        <v>5</v>
      </c>
      <c r="E928" s="55">
        <v>5</v>
      </c>
      <c r="F928" s="55">
        <v>77</v>
      </c>
      <c r="G928" s="59">
        <f>SUM(C928:F928)</f>
        <v>96.25</v>
      </c>
      <c r="H928" s="60" t="str">
        <f t="shared" ref="H928:H931" si="54">IF(G928&gt;=91,"A1",IF(G928&gt;=81,"A2",IF(G928&gt;=71,"B1",IF(G928&gt;=61,"B2",IF(G928&gt;=51,"C1",IF(G928&gt;=41,"C2",IF(G928&gt;=33,"D","E")))))))</f>
        <v>A1</v>
      </c>
    </row>
    <row r="929" spans="1:8" ht="25.35" customHeight="1">
      <c r="A929" s="54">
        <v>3</v>
      </c>
      <c r="B929" s="57" t="s">
        <v>259</v>
      </c>
      <c r="C929" s="55">
        <v>10</v>
      </c>
      <c r="D929" s="55">
        <v>5</v>
      </c>
      <c r="E929" s="55">
        <v>5</v>
      </c>
      <c r="F929" s="55">
        <v>71</v>
      </c>
      <c r="G929" s="59">
        <f>SUM(C929:F929)</f>
        <v>91</v>
      </c>
      <c r="H929" s="60" t="str">
        <f t="shared" si="54"/>
        <v>A1</v>
      </c>
    </row>
    <row r="930" spans="1:8" ht="25.35" customHeight="1">
      <c r="A930" s="54">
        <v>4</v>
      </c>
      <c r="B930" s="57" t="s">
        <v>260</v>
      </c>
      <c r="C930" s="55">
        <v>9.5</v>
      </c>
      <c r="D930" s="55">
        <v>5</v>
      </c>
      <c r="E930" s="55">
        <v>5</v>
      </c>
      <c r="F930" s="55">
        <v>78.5</v>
      </c>
      <c r="G930" s="59">
        <f>SUM(C930:F930)</f>
        <v>98</v>
      </c>
      <c r="H930" s="60" t="str">
        <f t="shared" si="54"/>
        <v>A1</v>
      </c>
    </row>
    <row r="931" spans="1:8" ht="25.35" customHeight="1">
      <c r="A931" s="54">
        <v>5</v>
      </c>
      <c r="B931" s="57" t="s">
        <v>416</v>
      </c>
      <c r="C931" s="55">
        <v>10</v>
      </c>
      <c r="D931" s="55">
        <v>5</v>
      </c>
      <c r="E931" s="55">
        <v>5</v>
      </c>
      <c r="F931" s="55">
        <v>77</v>
      </c>
      <c r="G931" s="59">
        <f>SUM(C931:F931)</f>
        <v>97</v>
      </c>
      <c r="H931" s="60" t="str">
        <f t="shared" si="54"/>
        <v>A1</v>
      </c>
    </row>
    <row r="932" spans="1:8" ht="25.35" customHeight="1">
      <c r="A932" s="54">
        <v>6</v>
      </c>
      <c r="B932" s="62" t="s">
        <v>509</v>
      </c>
      <c r="C932" s="55"/>
      <c r="D932" s="55"/>
      <c r="E932" s="55"/>
      <c r="F932" s="55"/>
      <c r="G932" s="59">
        <v>46.5</v>
      </c>
      <c r="H932" s="60"/>
    </row>
    <row r="933" spans="1:8" ht="25.35" customHeight="1">
      <c r="A933" s="54">
        <v>7</v>
      </c>
      <c r="B933" s="57" t="s">
        <v>480</v>
      </c>
      <c r="C933" s="55"/>
      <c r="D933" s="55"/>
      <c r="E933" s="55"/>
      <c r="F933" s="63">
        <v>50</v>
      </c>
      <c r="G933" s="59"/>
      <c r="H933" s="60"/>
    </row>
    <row r="934" spans="1:8" ht="25.35" customHeight="1">
      <c r="A934" s="54">
        <v>8</v>
      </c>
      <c r="B934" s="57" t="s">
        <v>474</v>
      </c>
      <c r="C934" s="64"/>
      <c r="D934" s="64"/>
      <c r="E934" s="64"/>
      <c r="F934" s="65">
        <v>49</v>
      </c>
      <c r="G934" s="59"/>
      <c r="H934" s="60"/>
    </row>
    <row r="935" spans="1:8" ht="25.35" customHeight="1">
      <c r="A935" s="54">
        <v>9</v>
      </c>
      <c r="B935" s="57" t="s">
        <v>420</v>
      </c>
      <c r="C935" s="64"/>
      <c r="D935" s="64"/>
      <c r="E935" s="64"/>
      <c r="F935" s="65"/>
      <c r="G935" s="59"/>
      <c r="H935" s="60"/>
    </row>
    <row r="936" spans="1:8" ht="25.35" customHeight="1">
      <c r="A936" s="66" t="s">
        <v>230</v>
      </c>
      <c r="B936" s="67"/>
      <c r="C936" s="67"/>
      <c r="D936" s="67"/>
      <c r="E936" s="67"/>
      <c r="F936" s="55"/>
      <c r="G936" s="59">
        <f>SUM(G927:G932)</f>
        <v>520</v>
      </c>
      <c r="H936" s="60"/>
    </row>
    <row r="937" spans="1:8" ht="25.35" customHeight="1">
      <c r="A937" s="66" t="s">
        <v>421</v>
      </c>
      <c r="B937" s="67"/>
      <c r="C937" s="67"/>
      <c r="D937" s="67"/>
      <c r="E937" s="67"/>
      <c r="F937" s="55"/>
      <c r="G937" s="55">
        <f>G936*100/550</f>
        <v>94.545454545454547</v>
      </c>
      <c r="H937" s="60" t="str">
        <f t="shared" ref="H937" si="55">IF(G937&gt;=91,"A1",IF(G937&gt;=81,"A2",IF(G937&gt;=71,"B1",IF(G937&gt;=61,"B2",IF(G937&gt;=51,"C1",IF(G937&gt;=41,"C2",IF(G937&gt;=33,"D","E")))))))</f>
        <v>A1</v>
      </c>
    </row>
    <row r="938" spans="1:8" ht="25.35" customHeight="1">
      <c r="A938" s="523" t="s">
        <v>544</v>
      </c>
      <c r="B938" s="524"/>
      <c r="C938" s="524"/>
      <c r="D938" s="524"/>
      <c r="E938" s="524"/>
      <c r="F938" s="524"/>
      <c r="G938" s="524"/>
      <c r="H938" s="525"/>
    </row>
    <row r="939" spans="1:8" ht="25.35" customHeight="1">
      <c r="A939" s="526" t="s">
        <v>423</v>
      </c>
      <c r="B939" s="527"/>
      <c r="C939" s="527"/>
      <c r="D939" s="527"/>
      <c r="E939" s="527"/>
      <c r="F939" s="527"/>
      <c r="G939" s="527"/>
      <c r="H939" s="528"/>
    </row>
    <row r="940" spans="1:8" ht="25.35" customHeight="1">
      <c r="A940" s="520" t="s">
        <v>424</v>
      </c>
      <c r="B940" s="521"/>
      <c r="C940" s="521"/>
      <c r="D940" s="521"/>
      <c r="E940" s="521"/>
      <c r="F940" s="521"/>
      <c r="G940" s="521"/>
      <c r="H940" s="522"/>
    </row>
    <row r="941" spans="1:8" ht="25.35" customHeight="1">
      <c r="A941" s="520" t="s">
        <v>425</v>
      </c>
      <c r="B941" s="521"/>
      <c r="C941" s="521"/>
      <c r="D941" s="521"/>
      <c r="E941" s="521"/>
      <c r="F941" s="529"/>
      <c r="G941" s="530" t="s">
        <v>426</v>
      </c>
      <c r="H941" s="522"/>
    </row>
    <row r="942" spans="1:8" ht="25.35" customHeight="1">
      <c r="A942" s="68" t="s">
        <v>427</v>
      </c>
      <c r="B942" s="57"/>
      <c r="C942" s="57"/>
      <c r="D942" s="57"/>
      <c r="E942" s="57"/>
      <c r="F942" s="59"/>
      <c r="G942" s="59"/>
      <c r="H942" s="60" t="s">
        <v>433</v>
      </c>
    </row>
    <row r="943" spans="1:8" ht="25.35" customHeight="1">
      <c r="A943" s="520" t="s">
        <v>429</v>
      </c>
      <c r="B943" s="521"/>
      <c r="C943" s="521"/>
      <c r="D943" s="521"/>
      <c r="E943" s="521"/>
      <c r="F943" s="529"/>
      <c r="G943" s="55"/>
      <c r="H943" s="56"/>
    </row>
    <row r="944" spans="1:8" ht="25.35" customHeight="1">
      <c r="A944" s="520" t="s">
        <v>425</v>
      </c>
      <c r="B944" s="521"/>
      <c r="C944" s="521"/>
      <c r="D944" s="521"/>
      <c r="E944" s="521"/>
      <c r="F944" s="529"/>
      <c r="G944" s="530" t="s">
        <v>426</v>
      </c>
      <c r="H944" s="522"/>
    </row>
    <row r="945" spans="1:8" ht="25.35" customHeight="1">
      <c r="A945" s="551" t="s">
        <v>430</v>
      </c>
      <c r="B945" s="552"/>
      <c r="C945" s="552"/>
      <c r="D945" s="552"/>
      <c r="E945" s="552"/>
      <c r="F945" s="553"/>
      <c r="G945" s="55"/>
      <c r="H945" s="56" t="s">
        <v>433</v>
      </c>
    </row>
    <row r="946" spans="1:8" ht="25.35" customHeight="1">
      <c r="A946" s="551" t="s">
        <v>431</v>
      </c>
      <c r="B946" s="552"/>
      <c r="C946" s="552"/>
      <c r="D946" s="552"/>
      <c r="E946" s="552"/>
      <c r="F946" s="553"/>
      <c r="G946" s="59"/>
      <c r="H946" s="60" t="s">
        <v>433</v>
      </c>
    </row>
    <row r="947" spans="1:8" ht="25.35" customHeight="1">
      <c r="A947" s="551" t="s">
        <v>432</v>
      </c>
      <c r="B947" s="552"/>
      <c r="C947" s="552"/>
      <c r="D947" s="552"/>
      <c r="E947" s="552"/>
      <c r="F947" s="552"/>
      <c r="G947" s="69"/>
      <c r="H947" s="70" t="s">
        <v>433</v>
      </c>
    </row>
    <row r="948" spans="1:8" ht="25.35" customHeight="1">
      <c r="A948" s="551" t="s">
        <v>434</v>
      </c>
      <c r="B948" s="552"/>
      <c r="C948" s="552"/>
      <c r="D948" s="552"/>
      <c r="E948" s="552"/>
      <c r="F948" s="552"/>
      <c r="G948" s="69"/>
      <c r="H948" s="70" t="s">
        <v>433</v>
      </c>
    </row>
    <row r="949" spans="1:8" ht="25.35" customHeight="1">
      <c r="A949" s="520" t="s">
        <v>435</v>
      </c>
      <c r="B949" s="521"/>
      <c r="C949" s="521"/>
      <c r="D949" s="521"/>
      <c r="E949" s="521"/>
      <c r="F949" s="521"/>
      <c r="G949" s="521"/>
      <c r="H949" s="522"/>
    </row>
    <row r="950" spans="1:8" ht="25.35" customHeight="1">
      <c r="A950" s="520" t="s">
        <v>425</v>
      </c>
      <c r="B950" s="521"/>
      <c r="C950" s="521"/>
      <c r="D950" s="521"/>
      <c r="E950" s="521"/>
      <c r="F950" s="521"/>
      <c r="G950" s="521"/>
      <c r="H950" s="522"/>
    </row>
    <row r="951" spans="1:8" ht="25.35" customHeight="1">
      <c r="A951" s="68" t="s">
        <v>401</v>
      </c>
      <c r="B951" s="530">
        <v>81</v>
      </c>
      <c r="C951" s="521"/>
      <c r="D951" s="521"/>
      <c r="E951" s="521"/>
      <c r="F951" s="521"/>
      <c r="G951" s="521"/>
      <c r="H951" s="522"/>
    </row>
    <row r="952" spans="1:8" ht="25.35" customHeight="1">
      <c r="A952" s="66" t="s">
        <v>436</v>
      </c>
      <c r="B952" s="534"/>
      <c r="C952" s="535"/>
      <c r="D952" s="535"/>
      <c r="E952" s="535"/>
      <c r="F952" s="535"/>
      <c r="G952" s="535"/>
      <c r="H952" s="536"/>
    </row>
    <row r="953" spans="1:8" ht="25.35" customHeight="1">
      <c r="A953" s="520" t="s">
        <v>437</v>
      </c>
      <c r="B953" s="521"/>
      <c r="C953" s="521"/>
      <c r="D953" s="529"/>
      <c r="E953" s="71"/>
      <c r="F953" s="72"/>
      <c r="G953" s="55" t="s">
        <v>438</v>
      </c>
      <c r="H953" s="73"/>
    </row>
    <row r="954" spans="1:8" ht="25.35" customHeight="1">
      <c r="A954" s="54" t="s">
        <v>439</v>
      </c>
      <c r="B954" s="55" t="s">
        <v>254</v>
      </c>
      <c r="C954" s="55" t="s">
        <v>439</v>
      </c>
      <c r="D954" s="55" t="s">
        <v>254</v>
      </c>
      <c r="E954" s="74"/>
      <c r="F954" s="530" t="s">
        <v>440</v>
      </c>
      <c r="G954" s="529"/>
      <c r="H954" s="75" t="s">
        <v>254</v>
      </c>
    </row>
    <row r="955" spans="1:8" ht="25.35" customHeight="1">
      <c r="A955" s="54" t="s">
        <v>441</v>
      </c>
      <c r="B955" s="55" t="s">
        <v>442</v>
      </c>
      <c r="C955" s="55" t="s">
        <v>443</v>
      </c>
      <c r="D955" s="55" t="s">
        <v>444</v>
      </c>
      <c r="E955" s="74"/>
      <c r="F955" s="530">
        <v>3</v>
      </c>
      <c r="G955" s="529"/>
      <c r="H955" s="56" t="s">
        <v>433</v>
      </c>
    </row>
    <row r="956" spans="1:8" ht="25.35" customHeight="1">
      <c r="A956" s="54" t="s">
        <v>445</v>
      </c>
      <c r="B956" s="55" t="s">
        <v>446</v>
      </c>
      <c r="C956" s="55" t="s">
        <v>447</v>
      </c>
      <c r="D956" s="55" t="s">
        <v>448</v>
      </c>
      <c r="E956" s="74"/>
      <c r="F956" s="530">
        <v>2</v>
      </c>
      <c r="G956" s="529"/>
      <c r="H956" s="56" t="s">
        <v>428</v>
      </c>
    </row>
    <row r="957" spans="1:8" ht="25.35" customHeight="1">
      <c r="A957" s="54" t="s">
        <v>449</v>
      </c>
      <c r="B957" s="55" t="s">
        <v>450</v>
      </c>
      <c r="C957" s="55" t="s">
        <v>451</v>
      </c>
      <c r="D957" s="55" t="s">
        <v>452</v>
      </c>
      <c r="E957" s="74"/>
      <c r="F957" s="530">
        <v>1</v>
      </c>
      <c r="G957" s="529"/>
      <c r="H957" s="56" t="s">
        <v>453</v>
      </c>
    </row>
    <row r="958" spans="1:8" ht="25.35" customHeight="1">
      <c r="A958" s="54" t="s">
        <v>454</v>
      </c>
      <c r="B958" s="55" t="s">
        <v>455</v>
      </c>
      <c r="C958" s="55" t="s">
        <v>456</v>
      </c>
      <c r="D958" s="55" t="s">
        <v>457</v>
      </c>
      <c r="E958" s="71"/>
      <c r="F958" s="530"/>
      <c r="G958" s="529"/>
      <c r="H958" s="75"/>
    </row>
    <row r="959" spans="1:8" ht="81" customHeight="1">
      <c r="A959" s="537" t="s">
        <v>458</v>
      </c>
      <c r="B959" s="538"/>
      <c r="C959" s="539" t="s">
        <v>459</v>
      </c>
      <c r="D959" s="540"/>
      <c r="E959" s="540"/>
      <c r="F959" s="541"/>
      <c r="G959" s="539" t="s">
        <v>460</v>
      </c>
      <c r="H959" s="542"/>
    </row>
    <row r="960" spans="1:8" ht="25.35" customHeight="1">
      <c r="A960" s="81"/>
      <c r="B960" s="52"/>
      <c r="C960" s="49"/>
      <c r="D960" s="49"/>
      <c r="E960" s="49"/>
      <c r="F960" s="49"/>
      <c r="G960" s="49"/>
      <c r="H960" s="49"/>
    </row>
    <row r="961" spans="1:8" ht="25.35" customHeight="1">
      <c r="A961" s="545" t="s">
        <v>235</v>
      </c>
      <c r="B961" s="546"/>
      <c r="C961" s="546"/>
      <c r="D961" s="546"/>
      <c r="E961" s="546"/>
      <c r="F961" s="546"/>
      <c r="G961" s="546"/>
      <c r="H961" s="547"/>
    </row>
    <row r="962" spans="1:8" ht="25.35" customHeight="1">
      <c r="A962" s="513" t="s">
        <v>236</v>
      </c>
      <c r="B962" s="514"/>
      <c r="C962" s="514"/>
      <c r="D962" s="514"/>
      <c r="E962" s="514"/>
      <c r="F962" s="514"/>
      <c r="G962" s="514"/>
      <c r="H962" s="515"/>
    </row>
    <row r="963" spans="1:8" ht="25.35" customHeight="1">
      <c r="A963" s="513" t="s">
        <v>237</v>
      </c>
      <c r="B963" s="514"/>
      <c r="C963" s="514"/>
      <c r="D963" s="514"/>
      <c r="E963" s="514"/>
      <c r="F963" s="514"/>
      <c r="G963" s="514"/>
      <c r="H963" s="515"/>
    </row>
    <row r="964" spans="1:8" ht="25.35" customHeight="1">
      <c r="A964" s="513" t="s">
        <v>405</v>
      </c>
      <c r="B964" s="514"/>
      <c r="C964" s="514"/>
      <c r="D964" s="514"/>
      <c r="E964" s="514"/>
      <c r="F964" s="514"/>
      <c r="G964" s="514"/>
      <c r="H964" s="515"/>
    </row>
    <row r="965" spans="1:8" ht="25.35" customHeight="1">
      <c r="A965" s="513" t="s">
        <v>406</v>
      </c>
      <c r="B965" s="514"/>
      <c r="C965" s="514"/>
      <c r="D965" s="514"/>
      <c r="E965" s="514"/>
      <c r="F965" s="514"/>
      <c r="G965" s="514"/>
      <c r="H965" s="515"/>
    </row>
    <row r="966" spans="1:8" ht="25.35" customHeight="1">
      <c r="A966" s="51" t="s">
        <v>241</v>
      </c>
      <c r="C966" s="52" t="s">
        <v>407</v>
      </c>
      <c r="F966" s="49"/>
      <c r="G966" s="49"/>
      <c r="H966" s="50"/>
    </row>
    <row r="967" spans="1:8" ht="25.35" customHeight="1">
      <c r="A967" s="51" t="s">
        <v>244</v>
      </c>
      <c r="C967" s="52" t="s">
        <v>545</v>
      </c>
      <c r="F967" s="52" t="s">
        <v>410</v>
      </c>
      <c r="G967" s="52"/>
      <c r="H967" s="82">
        <v>21</v>
      </c>
    </row>
    <row r="968" spans="1:8" ht="25.35" customHeight="1">
      <c r="A968" s="51" t="s">
        <v>411</v>
      </c>
      <c r="C968" s="52" t="s">
        <v>546</v>
      </c>
      <c r="D968" s="49"/>
      <c r="E968" s="49"/>
      <c r="H968" s="53"/>
    </row>
    <row r="969" spans="1:8" ht="25.35" customHeight="1">
      <c r="A969" s="51" t="s">
        <v>412</v>
      </c>
      <c r="C969" s="48" t="s">
        <v>547</v>
      </c>
      <c r="F969" s="48" t="s">
        <v>413</v>
      </c>
      <c r="H969" s="53" t="s">
        <v>548</v>
      </c>
    </row>
    <row r="970" spans="1:8" ht="25.35" customHeight="1">
      <c r="A970" s="558" t="s">
        <v>414</v>
      </c>
      <c r="B970" s="559"/>
      <c r="C970" s="559"/>
      <c r="D970" s="559"/>
      <c r="E970" s="559"/>
      <c r="F970" s="559"/>
      <c r="G970" s="559"/>
      <c r="H970" s="564"/>
    </row>
    <row r="971" spans="1:8" ht="25.35" customHeight="1">
      <c r="A971" s="520" t="s">
        <v>385</v>
      </c>
      <c r="B971" s="521"/>
      <c r="C971" s="521"/>
      <c r="D971" s="521"/>
      <c r="E971" s="521"/>
      <c r="F971" s="521"/>
      <c r="G971" s="521"/>
      <c r="H971" s="522"/>
    </row>
    <row r="972" spans="1:8" ht="25.35" customHeight="1">
      <c r="A972" s="560" t="s">
        <v>251</v>
      </c>
      <c r="B972" s="554" t="s">
        <v>252</v>
      </c>
      <c r="C972" s="531" t="s">
        <v>390</v>
      </c>
      <c r="D972" s="531" t="s">
        <v>415</v>
      </c>
      <c r="E972" s="531" t="s">
        <v>392</v>
      </c>
      <c r="F972" s="548" t="s">
        <v>393</v>
      </c>
      <c r="G972" s="531" t="s">
        <v>395</v>
      </c>
      <c r="H972" s="510" t="s">
        <v>254</v>
      </c>
    </row>
    <row r="973" spans="1:8" ht="25.35" customHeight="1">
      <c r="A973" s="560"/>
      <c r="B973" s="554"/>
      <c r="C973" s="532"/>
      <c r="D973" s="532"/>
      <c r="E973" s="532"/>
      <c r="F973" s="549"/>
      <c r="G973" s="532"/>
      <c r="H973" s="511"/>
    </row>
    <row r="974" spans="1:8" ht="25.35" customHeight="1">
      <c r="A974" s="560"/>
      <c r="B974" s="554"/>
      <c r="C974" s="533"/>
      <c r="D974" s="533"/>
      <c r="E974" s="533"/>
      <c r="F974" s="550"/>
      <c r="G974" s="533"/>
      <c r="H974" s="512"/>
    </row>
    <row r="975" spans="1:8" ht="25.35" customHeight="1">
      <c r="A975" s="54">
        <v>1</v>
      </c>
      <c r="B975" s="57" t="s">
        <v>256</v>
      </c>
      <c r="C975" s="58">
        <v>4.5</v>
      </c>
      <c r="D975" s="55">
        <v>4</v>
      </c>
      <c r="E975" s="55">
        <v>4</v>
      </c>
      <c r="F975" s="58">
        <v>29.5</v>
      </c>
      <c r="G975" s="59">
        <f>SUM(C975:F975)</f>
        <v>42</v>
      </c>
      <c r="H975" s="60" t="str">
        <f>IF(G975&gt;=91,"A1",IF(G975&gt;=81,"A2",IF(G975&gt;=71,"B1",IF(G975&gt;=61,"B2",IF(G975&gt;=51,"C1",IF(G975&gt;=41,"C2",IF(G975&gt;=33,"D","E")))))))</f>
        <v>C2</v>
      </c>
    </row>
    <row r="976" spans="1:8" ht="25.35" customHeight="1">
      <c r="A976" s="54">
        <v>2</v>
      </c>
      <c r="B976" s="57" t="s">
        <v>258</v>
      </c>
      <c r="C976" s="61">
        <v>6.5</v>
      </c>
      <c r="D976" s="55">
        <v>4</v>
      </c>
      <c r="E976" s="55">
        <v>4</v>
      </c>
      <c r="F976" s="55">
        <v>62.5</v>
      </c>
      <c r="G976" s="59">
        <f t="shared" ref="G976:G979" si="56">SUM(C976:F976)</f>
        <v>77</v>
      </c>
      <c r="H976" s="60" t="str">
        <f t="shared" ref="H976:H979" si="57">IF(G976&gt;=91,"A1",IF(G976&gt;=81,"A2",IF(G976&gt;=71,"B1",IF(G976&gt;=61,"B2",IF(G976&gt;=51,"C1",IF(G976&gt;=41,"C2",IF(G976&gt;=33,"D","E")))))))</f>
        <v>B1</v>
      </c>
    </row>
    <row r="977" spans="1:8" ht="25.35" customHeight="1">
      <c r="A977" s="54">
        <v>3</v>
      </c>
      <c r="B977" s="57" t="s">
        <v>259</v>
      </c>
      <c r="C977" s="55">
        <v>5.25</v>
      </c>
      <c r="D977" s="55">
        <v>4</v>
      </c>
      <c r="E977" s="55">
        <v>4</v>
      </c>
      <c r="F977" s="55">
        <v>37</v>
      </c>
      <c r="G977" s="59">
        <f t="shared" si="56"/>
        <v>50.25</v>
      </c>
      <c r="H977" s="60" t="str">
        <f t="shared" si="57"/>
        <v>C2</v>
      </c>
    </row>
    <row r="978" spans="1:8" ht="25.35" customHeight="1">
      <c r="A978" s="54">
        <v>4</v>
      </c>
      <c r="B978" s="57" t="s">
        <v>260</v>
      </c>
      <c r="C978" s="55">
        <v>5.75</v>
      </c>
      <c r="D978" s="55">
        <v>4.5</v>
      </c>
      <c r="E978" s="55">
        <v>4</v>
      </c>
      <c r="F978" s="55">
        <v>32.5</v>
      </c>
      <c r="G978" s="59">
        <f t="shared" si="56"/>
        <v>46.75</v>
      </c>
      <c r="H978" s="60" t="str">
        <f t="shared" si="57"/>
        <v>C2</v>
      </c>
    </row>
    <row r="979" spans="1:8" ht="25.35" customHeight="1">
      <c r="A979" s="54">
        <v>5</v>
      </c>
      <c r="B979" s="57" t="s">
        <v>416</v>
      </c>
      <c r="C979" s="55">
        <v>5.25</v>
      </c>
      <c r="D979" s="55">
        <v>4.5</v>
      </c>
      <c r="E979" s="55">
        <v>5</v>
      </c>
      <c r="F979" s="55">
        <v>27</v>
      </c>
      <c r="G979" s="59">
        <f t="shared" si="56"/>
        <v>41.75</v>
      </c>
      <c r="H979" s="60" t="str">
        <f t="shared" si="57"/>
        <v>C2</v>
      </c>
    </row>
    <row r="980" spans="1:8" ht="25.35" customHeight="1">
      <c r="A980" s="54">
        <v>6</v>
      </c>
      <c r="B980" s="62" t="s">
        <v>509</v>
      </c>
      <c r="C980" s="55"/>
      <c r="D980" s="55"/>
      <c r="E980" s="55"/>
      <c r="F980" s="55"/>
      <c r="G980" s="59">
        <v>39.5</v>
      </c>
      <c r="H980" s="60"/>
    </row>
    <row r="981" spans="1:8" ht="25.35" customHeight="1">
      <c r="A981" s="54">
        <v>7</v>
      </c>
      <c r="B981" s="57" t="s">
        <v>480</v>
      </c>
      <c r="C981" s="55"/>
      <c r="D981" s="55"/>
      <c r="E981" s="55"/>
      <c r="F981" s="63">
        <v>25.5</v>
      </c>
      <c r="G981" s="59"/>
      <c r="H981" s="60"/>
    </row>
    <row r="982" spans="1:8" ht="25.35" customHeight="1">
      <c r="A982" s="54">
        <v>8</v>
      </c>
      <c r="B982" s="57" t="s">
        <v>463</v>
      </c>
      <c r="C982" s="64"/>
      <c r="D982" s="64"/>
      <c r="E982" s="64"/>
      <c r="F982" s="65">
        <v>27</v>
      </c>
      <c r="G982" s="59"/>
      <c r="H982" s="60"/>
    </row>
    <row r="983" spans="1:8" ht="25.35" customHeight="1">
      <c r="A983" s="54">
        <v>9</v>
      </c>
      <c r="B983" s="57" t="s">
        <v>420</v>
      </c>
      <c r="C983" s="64"/>
      <c r="D983" s="64"/>
      <c r="E983" s="64"/>
      <c r="F983" s="65"/>
      <c r="G983" s="59"/>
      <c r="H983" s="60"/>
    </row>
    <row r="984" spans="1:8" ht="25.35" customHeight="1">
      <c r="A984" s="66" t="s">
        <v>230</v>
      </c>
      <c r="B984" s="67"/>
      <c r="C984" s="67"/>
      <c r="D984" s="67"/>
      <c r="E984" s="67"/>
      <c r="F984" s="55"/>
      <c r="G984" s="59">
        <f>SUM(G975:G980)</f>
        <v>297.25</v>
      </c>
      <c r="H984" s="60"/>
    </row>
    <row r="985" spans="1:8" ht="25.35" customHeight="1">
      <c r="A985" s="66" t="s">
        <v>421</v>
      </c>
      <c r="B985" s="67"/>
      <c r="C985" s="67"/>
      <c r="D985" s="67"/>
      <c r="E985" s="67"/>
      <c r="F985" s="55"/>
      <c r="G985" s="55">
        <f>G984*100/550</f>
        <v>54.045454545454547</v>
      </c>
      <c r="H985" s="60" t="str">
        <f t="shared" ref="H985" si="58">IF(G985&gt;=91,"A1",IF(G985&gt;=81,"A2",IF(G985&gt;=71,"B1",IF(G985&gt;=61,"B2",IF(G985&gt;=51,"C1",IF(G985&gt;=41,"C2",IF(G985&gt;=33,"D","E")))))))</f>
        <v>C1</v>
      </c>
    </row>
    <row r="986" spans="1:8" ht="25.35" customHeight="1">
      <c r="A986" s="523" t="s">
        <v>549</v>
      </c>
      <c r="B986" s="524"/>
      <c r="C986" s="524"/>
      <c r="D986" s="524"/>
      <c r="E986" s="524"/>
      <c r="F986" s="524"/>
      <c r="G986" s="524"/>
      <c r="H986" s="525"/>
    </row>
    <row r="987" spans="1:8" ht="25.35" customHeight="1">
      <c r="A987" s="565" t="s">
        <v>423</v>
      </c>
      <c r="B987" s="566"/>
      <c r="C987" s="566"/>
      <c r="D987" s="566"/>
      <c r="E987" s="566"/>
      <c r="F987" s="566"/>
      <c r="G987" s="566"/>
      <c r="H987" s="567"/>
    </row>
    <row r="988" spans="1:8" ht="25.35" customHeight="1">
      <c r="A988" s="520" t="s">
        <v>424</v>
      </c>
      <c r="B988" s="521"/>
      <c r="C988" s="521"/>
      <c r="D988" s="521"/>
      <c r="E988" s="521"/>
      <c r="F988" s="521"/>
      <c r="G988" s="521"/>
      <c r="H988" s="522"/>
    </row>
    <row r="989" spans="1:8" ht="25.35" customHeight="1">
      <c r="A989" s="520" t="s">
        <v>425</v>
      </c>
      <c r="B989" s="521"/>
      <c r="C989" s="521"/>
      <c r="D989" s="521"/>
      <c r="E989" s="521"/>
      <c r="F989" s="529"/>
      <c r="G989" s="530" t="s">
        <v>426</v>
      </c>
      <c r="H989" s="522"/>
    </row>
    <row r="990" spans="1:8" ht="25.35" customHeight="1">
      <c r="A990" s="68" t="s">
        <v>427</v>
      </c>
      <c r="B990" s="57"/>
      <c r="C990" s="57"/>
      <c r="D990" s="57"/>
      <c r="E990" s="57"/>
      <c r="F990" s="59"/>
      <c r="G990" s="59"/>
      <c r="H990" s="60" t="s">
        <v>428</v>
      </c>
    </row>
    <row r="991" spans="1:8" ht="25.35" customHeight="1">
      <c r="A991" s="520" t="s">
        <v>429</v>
      </c>
      <c r="B991" s="521"/>
      <c r="C991" s="521"/>
      <c r="D991" s="521"/>
      <c r="E991" s="521"/>
      <c r="F991" s="529"/>
      <c r="G991" s="55"/>
      <c r="H991" s="56"/>
    </row>
    <row r="992" spans="1:8" ht="25.35" customHeight="1">
      <c r="A992" s="520" t="s">
        <v>425</v>
      </c>
      <c r="B992" s="521"/>
      <c r="C992" s="521"/>
      <c r="D992" s="521"/>
      <c r="E992" s="521"/>
      <c r="F992" s="529"/>
      <c r="G992" s="530" t="s">
        <v>426</v>
      </c>
      <c r="H992" s="522"/>
    </row>
    <row r="993" spans="1:8" ht="25.35" customHeight="1">
      <c r="A993" s="551" t="s">
        <v>430</v>
      </c>
      <c r="B993" s="552"/>
      <c r="C993" s="552"/>
      <c r="D993" s="552"/>
      <c r="E993" s="552"/>
      <c r="F993" s="553"/>
      <c r="G993" s="55"/>
      <c r="H993" s="56" t="s">
        <v>433</v>
      </c>
    </row>
    <row r="994" spans="1:8" ht="25.35" customHeight="1">
      <c r="A994" s="551" t="s">
        <v>431</v>
      </c>
      <c r="B994" s="552"/>
      <c r="C994" s="552"/>
      <c r="D994" s="552"/>
      <c r="E994" s="552"/>
      <c r="F994" s="553"/>
      <c r="G994" s="59"/>
      <c r="H994" s="60" t="s">
        <v>433</v>
      </c>
    </row>
    <row r="995" spans="1:8" ht="25.35" customHeight="1">
      <c r="A995" s="551" t="s">
        <v>432</v>
      </c>
      <c r="B995" s="552"/>
      <c r="C995" s="552"/>
      <c r="D995" s="552"/>
      <c r="E995" s="552"/>
      <c r="F995" s="552"/>
      <c r="G995" s="69"/>
      <c r="H995" s="70" t="s">
        <v>433</v>
      </c>
    </row>
    <row r="996" spans="1:8" ht="25.35" customHeight="1">
      <c r="A996" s="551" t="s">
        <v>434</v>
      </c>
      <c r="B996" s="552"/>
      <c r="C996" s="552"/>
      <c r="D996" s="552"/>
      <c r="E996" s="552"/>
      <c r="F996" s="552"/>
      <c r="G996" s="69"/>
      <c r="H996" s="70" t="s">
        <v>433</v>
      </c>
    </row>
    <row r="997" spans="1:8" ht="25.35" customHeight="1">
      <c r="A997" s="520" t="s">
        <v>435</v>
      </c>
      <c r="B997" s="521"/>
      <c r="C997" s="521"/>
      <c r="D997" s="521"/>
      <c r="E997" s="521"/>
      <c r="F997" s="521"/>
      <c r="G997" s="521"/>
      <c r="H997" s="522"/>
    </row>
    <row r="998" spans="1:8" ht="25.35" customHeight="1">
      <c r="A998" s="520" t="s">
        <v>425</v>
      </c>
      <c r="B998" s="521"/>
      <c r="C998" s="521"/>
      <c r="D998" s="521"/>
      <c r="E998" s="521"/>
      <c r="F998" s="521"/>
      <c r="G998" s="521"/>
      <c r="H998" s="522"/>
    </row>
    <row r="999" spans="1:8" ht="25.35" customHeight="1">
      <c r="A999" s="68" t="s">
        <v>401</v>
      </c>
      <c r="B999" s="530">
        <v>80</v>
      </c>
      <c r="C999" s="521"/>
      <c r="D999" s="521"/>
      <c r="E999" s="521"/>
      <c r="F999" s="521"/>
      <c r="G999" s="521"/>
      <c r="H999" s="522"/>
    </row>
    <row r="1000" spans="1:8" ht="25.35" customHeight="1">
      <c r="A1000" s="66" t="s">
        <v>436</v>
      </c>
      <c r="B1000" s="534"/>
      <c r="C1000" s="535"/>
      <c r="D1000" s="535"/>
      <c r="E1000" s="535"/>
      <c r="F1000" s="535"/>
      <c r="G1000" s="535"/>
      <c r="H1000" s="536"/>
    </row>
    <row r="1001" spans="1:8" ht="25.35" customHeight="1">
      <c r="A1001" s="558" t="s">
        <v>437</v>
      </c>
      <c r="B1001" s="559"/>
      <c r="C1001" s="559"/>
      <c r="D1001" s="559"/>
      <c r="E1001" s="71"/>
      <c r="F1001" s="72"/>
      <c r="G1001" s="55" t="s">
        <v>438</v>
      </c>
      <c r="H1001" s="73"/>
    </row>
    <row r="1002" spans="1:8" ht="25.35" customHeight="1">
      <c r="A1002" s="54" t="s">
        <v>439</v>
      </c>
      <c r="B1002" s="55" t="s">
        <v>254</v>
      </c>
      <c r="C1002" s="55" t="s">
        <v>439</v>
      </c>
      <c r="D1002" s="55" t="s">
        <v>254</v>
      </c>
      <c r="E1002" s="74"/>
      <c r="F1002" s="559" t="s">
        <v>440</v>
      </c>
      <c r="G1002" s="559"/>
      <c r="H1002" s="75" t="s">
        <v>254</v>
      </c>
    </row>
    <row r="1003" spans="1:8" ht="25.35" customHeight="1">
      <c r="A1003" s="54" t="s">
        <v>441</v>
      </c>
      <c r="B1003" s="55" t="s">
        <v>442</v>
      </c>
      <c r="C1003" s="55" t="s">
        <v>443</v>
      </c>
      <c r="D1003" s="55" t="s">
        <v>444</v>
      </c>
      <c r="E1003" s="74"/>
      <c r="F1003" s="559">
        <v>3</v>
      </c>
      <c r="G1003" s="559"/>
      <c r="H1003" s="56" t="s">
        <v>433</v>
      </c>
    </row>
    <row r="1004" spans="1:8" ht="25.35" customHeight="1">
      <c r="A1004" s="54" t="s">
        <v>445</v>
      </c>
      <c r="B1004" s="55" t="s">
        <v>446</v>
      </c>
      <c r="C1004" s="55" t="s">
        <v>447</v>
      </c>
      <c r="D1004" s="55" t="s">
        <v>448</v>
      </c>
      <c r="E1004" s="74"/>
      <c r="F1004" s="559">
        <v>2</v>
      </c>
      <c r="G1004" s="559"/>
      <c r="H1004" s="56" t="s">
        <v>428</v>
      </c>
    </row>
    <row r="1005" spans="1:8" ht="25.35" customHeight="1">
      <c r="A1005" s="54" t="s">
        <v>449</v>
      </c>
      <c r="B1005" s="55" t="s">
        <v>450</v>
      </c>
      <c r="C1005" s="55" t="s">
        <v>451</v>
      </c>
      <c r="D1005" s="55" t="s">
        <v>452</v>
      </c>
      <c r="E1005" s="74"/>
      <c r="F1005" s="559">
        <v>1</v>
      </c>
      <c r="G1005" s="559"/>
      <c r="H1005" s="56" t="s">
        <v>453</v>
      </c>
    </row>
    <row r="1006" spans="1:8" ht="25.35" customHeight="1">
      <c r="A1006" s="54" t="s">
        <v>454</v>
      </c>
      <c r="B1006" s="55" t="s">
        <v>455</v>
      </c>
      <c r="C1006" s="55" t="s">
        <v>456</v>
      </c>
      <c r="D1006" s="55" t="s">
        <v>457</v>
      </c>
      <c r="E1006" s="71"/>
      <c r="F1006" s="530"/>
      <c r="G1006" s="529"/>
      <c r="H1006" s="75"/>
    </row>
    <row r="1007" spans="1:8" ht="78" customHeight="1">
      <c r="A1007" s="537" t="s">
        <v>458</v>
      </c>
      <c r="B1007" s="538"/>
      <c r="C1007" s="539" t="s">
        <v>459</v>
      </c>
      <c r="D1007" s="540"/>
      <c r="E1007" s="540"/>
      <c r="F1007" s="540"/>
      <c r="G1007" s="539" t="s">
        <v>460</v>
      </c>
      <c r="H1007" s="542"/>
    </row>
    <row r="1009" spans="1:8" ht="25.35" customHeight="1">
      <c r="A1009" s="545" t="s">
        <v>235</v>
      </c>
      <c r="B1009" s="546"/>
      <c r="C1009" s="546"/>
      <c r="D1009" s="546"/>
      <c r="E1009" s="546"/>
      <c r="F1009" s="546"/>
      <c r="G1009" s="546"/>
      <c r="H1009" s="547"/>
    </row>
    <row r="1010" spans="1:8" ht="25.35" customHeight="1">
      <c r="A1010" s="513" t="s">
        <v>236</v>
      </c>
      <c r="B1010" s="514"/>
      <c r="C1010" s="514"/>
      <c r="D1010" s="514"/>
      <c r="E1010" s="514"/>
      <c r="F1010" s="514"/>
      <c r="G1010" s="514"/>
      <c r="H1010" s="515"/>
    </row>
    <row r="1011" spans="1:8" ht="25.35" customHeight="1">
      <c r="A1011" s="513" t="s">
        <v>237</v>
      </c>
      <c r="B1011" s="514"/>
      <c r="C1011" s="514"/>
      <c r="D1011" s="514"/>
      <c r="E1011" s="514"/>
      <c r="F1011" s="514"/>
      <c r="G1011" s="514"/>
      <c r="H1011" s="515"/>
    </row>
    <row r="1012" spans="1:8" ht="25.35" customHeight="1">
      <c r="A1012" s="513" t="s">
        <v>405</v>
      </c>
      <c r="B1012" s="514"/>
      <c r="C1012" s="514"/>
      <c r="D1012" s="514"/>
      <c r="E1012" s="514"/>
      <c r="F1012" s="514"/>
      <c r="G1012" s="514"/>
      <c r="H1012" s="515"/>
    </row>
    <row r="1013" spans="1:8" ht="25.35" customHeight="1">
      <c r="A1013" s="513" t="s">
        <v>406</v>
      </c>
      <c r="B1013" s="514"/>
      <c r="C1013" s="514"/>
      <c r="D1013" s="514"/>
      <c r="E1013" s="514"/>
      <c r="F1013" s="514"/>
      <c r="G1013" s="514"/>
      <c r="H1013" s="515"/>
    </row>
    <row r="1014" spans="1:8" ht="25.35" customHeight="1">
      <c r="A1014" s="51" t="s">
        <v>241</v>
      </c>
      <c r="C1014" s="52" t="s">
        <v>407</v>
      </c>
      <c r="F1014" s="49"/>
      <c r="G1014" s="49"/>
      <c r="H1014" s="50"/>
    </row>
    <row r="1015" spans="1:8" ht="25.35" customHeight="1">
      <c r="A1015" s="51" t="s">
        <v>244</v>
      </c>
      <c r="C1015" s="52" t="s">
        <v>336</v>
      </c>
      <c r="F1015" s="52" t="s">
        <v>410</v>
      </c>
      <c r="G1015" s="52"/>
      <c r="H1015" s="82">
        <v>22</v>
      </c>
    </row>
    <row r="1016" spans="1:8" ht="25.35" customHeight="1">
      <c r="A1016" s="51" t="s">
        <v>411</v>
      </c>
      <c r="C1016" s="52" t="s">
        <v>550</v>
      </c>
      <c r="D1016" s="49"/>
      <c r="E1016" s="49"/>
      <c r="H1016" s="53"/>
    </row>
    <row r="1017" spans="1:8" ht="25.35" customHeight="1">
      <c r="A1017" s="51" t="s">
        <v>412</v>
      </c>
      <c r="C1017" s="48" t="s">
        <v>551</v>
      </c>
      <c r="F1017" s="48" t="s">
        <v>413</v>
      </c>
      <c r="H1017" s="53" t="s">
        <v>552</v>
      </c>
    </row>
    <row r="1018" spans="1:8" ht="25.35" customHeight="1">
      <c r="A1018" s="558" t="s">
        <v>414</v>
      </c>
      <c r="B1018" s="559"/>
      <c r="C1018" s="559"/>
      <c r="D1018" s="559"/>
      <c r="E1018" s="559"/>
      <c r="F1018" s="559"/>
      <c r="G1018" s="559"/>
      <c r="H1018" s="564"/>
    </row>
    <row r="1019" spans="1:8" ht="25.35" customHeight="1">
      <c r="A1019" s="520" t="s">
        <v>385</v>
      </c>
      <c r="B1019" s="521"/>
      <c r="C1019" s="521"/>
      <c r="D1019" s="521"/>
      <c r="E1019" s="521"/>
      <c r="F1019" s="521"/>
      <c r="G1019" s="521"/>
      <c r="H1019" s="522"/>
    </row>
    <row r="1020" spans="1:8" ht="25.35" customHeight="1">
      <c r="A1020" s="560" t="s">
        <v>251</v>
      </c>
      <c r="B1020" s="554" t="s">
        <v>252</v>
      </c>
      <c r="C1020" s="531" t="s">
        <v>390</v>
      </c>
      <c r="D1020" s="531" t="s">
        <v>415</v>
      </c>
      <c r="E1020" s="531" t="s">
        <v>392</v>
      </c>
      <c r="F1020" s="548" t="s">
        <v>393</v>
      </c>
      <c r="G1020" s="531" t="s">
        <v>395</v>
      </c>
      <c r="H1020" s="510" t="s">
        <v>254</v>
      </c>
    </row>
    <row r="1021" spans="1:8" ht="25.35" customHeight="1">
      <c r="A1021" s="560"/>
      <c r="B1021" s="554"/>
      <c r="C1021" s="532"/>
      <c r="D1021" s="532"/>
      <c r="E1021" s="532"/>
      <c r="F1021" s="549"/>
      <c r="G1021" s="532"/>
      <c r="H1021" s="511"/>
    </row>
    <row r="1022" spans="1:8" ht="25.35" customHeight="1">
      <c r="A1022" s="560"/>
      <c r="B1022" s="554"/>
      <c r="C1022" s="533"/>
      <c r="D1022" s="533"/>
      <c r="E1022" s="533"/>
      <c r="F1022" s="550"/>
      <c r="G1022" s="533"/>
      <c r="H1022" s="512"/>
    </row>
    <row r="1023" spans="1:8" ht="25.35" customHeight="1">
      <c r="A1023" s="54">
        <v>1</v>
      </c>
      <c r="B1023" s="57" t="s">
        <v>256</v>
      </c>
      <c r="C1023" s="58">
        <v>8</v>
      </c>
      <c r="D1023" s="55">
        <v>5</v>
      </c>
      <c r="E1023" s="55">
        <v>5</v>
      </c>
      <c r="F1023" s="58">
        <v>58.5</v>
      </c>
      <c r="G1023" s="59">
        <f>SUM(C1023:F1023)</f>
        <v>76.5</v>
      </c>
      <c r="H1023" s="60" t="str">
        <f>IF(G1023&gt;=91,"A1",IF(G1023&gt;=81,"A2",IF(G1023&gt;=71,"B1",IF(G1023&gt;=61,"B2",IF(G1023&gt;=51,"C1",IF(G1023&gt;=41,"C2",IF(G1023&gt;=33,"D","E")))))))</f>
        <v>B1</v>
      </c>
    </row>
    <row r="1024" spans="1:8" ht="25.35" customHeight="1">
      <c r="A1024" s="54">
        <v>2</v>
      </c>
      <c r="B1024" s="57" t="s">
        <v>258</v>
      </c>
      <c r="C1024" s="61">
        <v>8</v>
      </c>
      <c r="D1024" s="55">
        <v>4</v>
      </c>
      <c r="E1024" s="55">
        <v>4</v>
      </c>
      <c r="F1024" s="55">
        <v>65.5</v>
      </c>
      <c r="G1024" s="59">
        <f t="shared" ref="G1024:G1027" si="59">SUM(C1024:F1024)</f>
        <v>81.5</v>
      </c>
      <c r="H1024" s="60" t="str">
        <f t="shared" ref="H1024:H1027" si="60">IF(G1024&gt;=91,"A1",IF(G1024&gt;=81,"A2",IF(G1024&gt;=71,"B1",IF(G1024&gt;=61,"B2",IF(G1024&gt;=51,"C1",IF(G1024&gt;=41,"C2",IF(G1024&gt;=33,"D","E")))))))</f>
        <v>A2</v>
      </c>
    </row>
    <row r="1025" spans="1:8" ht="25.35" customHeight="1">
      <c r="A1025" s="54">
        <v>3</v>
      </c>
      <c r="B1025" s="57" t="s">
        <v>259</v>
      </c>
      <c r="C1025" s="55">
        <v>9</v>
      </c>
      <c r="D1025" s="55">
        <v>5</v>
      </c>
      <c r="E1025" s="55">
        <v>5</v>
      </c>
      <c r="F1025" s="55">
        <v>50</v>
      </c>
      <c r="G1025" s="59">
        <f t="shared" si="59"/>
        <v>69</v>
      </c>
      <c r="H1025" s="60" t="str">
        <f t="shared" si="60"/>
        <v>B2</v>
      </c>
    </row>
    <row r="1026" spans="1:8" ht="25.35" customHeight="1">
      <c r="A1026" s="54">
        <v>4</v>
      </c>
      <c r="B1026" s="57" t="s">
        <v>260</v>
      </c>
      <c r="C1026" s="55">
        <v>8.75</v>
      </c>
      <c r="D1026" s="55">
        <v>5</v>
      </c>
      <c r="E1026" s="55">
        <v>5</v>
      </c>
      <c r="F1026" s="55">
        <v>69.5</v>
      </c>
      <c r="G1026" s="59">
        <f t="shared" si="59"/>
        <v>88.25</v>
      </c>
      <c r="H1026" s="60" t="str">
        <f t="shared" si="60"/>
        <v>A2</v>
      </c>
    </row>
    <row r="1027" spans="1:8" ht="25.35" customHeight="1">
      <c r="A1027" s="54">
        <v>5</v>
      </c>
      <c r="B1027" s="57" t="s">
        <v>416</v>
      </c>
      <c r="C1027" s="55">
        <v>10</v>
      </c>
      <c r="D1027" s="55">
        <v>5</v>
      </c>
      <c r="E1027" s="55">
        <v>5</v>
      </c>
      <c r="F1027" s="55">
        <v>58.5</v>
      </c>
      <c r="G1027" s="59">
        <f t="shared" si="59"/>
        <v>78.5</v>
      </c>
      <c r="H1027" s="60" t="str">
        <f t="shared" si="60"/>
        <v>B1</v>
      </c>
    </row>
    <row r="1028" spans="1:8" ht="25.35" customHeight="1">
      <c r="A1028" s="54">
        <v>6</v>
      </c>
      <c r="B1028" s="62" t="s">
        <v>509</v>
      </c>
      <c r="C1028" s="55"/>
      <c r="D1028" s="55"/>
      <c r="E1028" s="55"/>
      <c r="F1028" s="55"/>
      <c r="G1028" s="59">
        <v>47</v>
      </c>
      <c r="H1028" s="60"/>
    </row>
    <row r="1029" spans="1:8" ht="25.35" customHeight="1">
      <c r="A1029" s="54">
        <v>7</v>
      </c>
      <c r="B1029" s="57" t="s">
        <v>462</v>
      </c>
      <c r="C1029" s="55"/>
      <c r="D1029" s="55"/>
      <c r="E1029" s="55"/>
      <c r="F1029" s="63">
        <v>38</v>
      </c>
      <c r="G1029" s="59"/>
      <c r="H1029" s="60"/>
    </row>
    <row r="1030" spans="1:8" ht="25.35" customHeight="1">
      <c r="A1030" s="54">
        <v>8</v>
      </c>
      <c r="B1030" s="57" t="s">
        <v>463</v>
      </c>
      <c r="C1030" s="64"/>
      <c r="D1030" s="64"/>
      <c r="E1030" s="64"/>
      <c r="F1030" s="65">
        <v>43</v>
      </c>
      <c r="G1030" s="59"/>
      <c r="H1030" s="60"/>
    </row>
    <row r="1031" spans="1:8" ht="25.35" customHeight="1">
      <c r="A1031" s="54">
        <v>9</v>
      </c>
      <c r="B1031" s="57" t="s">
        <v>420</v>
      </c>
      <c r="C1031" s="64"/>
      <c r="D1031" s="64"/>
      <c r="E1031" s="64"/>
      <c r="F1031" s="65"/>
      <c r="G1031" s="59"/>
      <c r="H1031" s="60"/>
    </row>
    <row r="1032" spans="1:8" ht="25.35" customHeight="1">
      <c r="A1032" s="66" t="s">
        <v>230</v>
      </c>
      <c r="B1032" s="67"/>
      <c r="C1032" s="67"/>
      <c r="D1032" s="67"/>
      <c r="E1032" s="67"/>
      <c r="F1032" s="55"/>
      <c r="G1032" s="59">
        <f>SUM(G1023:G1028)</f>
        <v>440.75</v>
      </c>
      <c r="H1032" s="60"/>
    </row>
    <row r="1033" spans="1:8" ht="25.35" customHeight="1">
      <c r="A1033" s="66" t="s">
        <v>421</v>
      </c>
      <c r="B1033" s="67"/>
      <c r="C1033" s="67"/>
      <c r="D1033" s="67"/>
      <c r="E1033" s="67"/>
      <c r="F1033" s="55"/>
      <c r="G1033" s="55">
        <f>G1032*100/550</f>
        <v>80.13636363636364</v>
      </c>
      <c r="H1033" s="60" t="str">
        <f t="shared" ref="H1033" si="61">IF(G1033&gt;=91,"A1",IF(G1033&gt;=81,"A2",IF(G1033&gt;=71,"B1",IF(G1033&gt;=61,"B2",IF(G1033&gt;=51,"C1",IF(G1033&gt;=41,"C2",IF(G1033&gt;=33,"D","E")))))))</f>
        <v>B1</v>
      </c>
    </row>
    <row r="1034" spans="1:8" ht="25.35" customHeight="1">
      <c r="A1034" s="523" t="s">
        <v>553</v>
      </c>
      <c r="B1034" s="524"/>
      <c r="C1034" s="524"/>
      <c r="D1034" s="524"/>
      <c r="E1034" s="524"/>
      <c r="F1034" s="524"/>
      <c r="G1034" s="524"/>
      <c r="H1034" s="525"/>
    </row>
    <row r="1035" spans="1:8" ht="25.35" customHeight="1">
      <c r="A1035" s="565" t="s">
        <v>423</v>
      </c>
      <c r="B1035" s="566"/>
      <c r="C1035" s="566"/>
      <c r="D1035" s="566"/>
      <c r="E1035" s="566"/>
      <c r="F1035" s="566"/>
      <c r="G1035" s="566"/>
      <c r="H1035" s="567"/>
    </row>
    <row r="1036" spans="1:8" ht="25.35" customHeight="1">
      <c r="A1036" s="520" t="s">
        <v>424</v>
      </c>
      <c r="B1036" s="521"/>
      <c r="C1036" s="521"/>
      <c r="D1036" s="521"/>
      <c r="E1036" s="521"/>
      <c r="F1036" s="521"/>
      <c r="G1036" s="521"/>
      <c r="H1036" s="522"/>
    </row>
    <row r="1037" spans="1:8" ht="25.35" customHeight="1">
      <c r="A1037" s="520" t="s">
        <v>425</v>
      </c>
      <c r="B1037" s="521"/>
      <c r="C1037" s="521"/>
      <c r="D1037" s="521"/>
      <c r="E1037" s="521"/>
      <c r="F1037" s="529"/>
      <c r="G1037" s="530" t="s">
        <v>426</v>
      </c>
      <c r="H1037" s="522"/>
    </row>
    <row r="1038" spans="1:8" ht="25.35" customHeight="1">
      <c r="A1038" s="68" t="s">
        <v>427</v>
      </c>
      <c r="B1038" s="57"/>
      <c r="C1038" s="57"/>
      <c r="D1038" s="57"/>
      <c r="E1038" s="57"/>
      <c r="F1038" s="59"/>
      <c r="G1038" s="59"/>
      <c r="H1038" s="60" t="s">
        <v>428</v>
      </c>
    </row>
    <row r="1039" spans="1:8" ht="25.35" customHeight="1">
      <c r="A1039" s="520" t="s">
        <v>429</v>
      </c>
      <c r="B1039" s="521"/>
      <c r="C1039" s="521"/>
      <c r="D1039" s="521"/>
      <c r="E1039" s="521"/>
      <c r="F1039" s="529"/>
      <c r="G1039" s="55"/>
      <c r="H1039" s="56"/>
    </row>
    <row r="1040" spans="1:8" ht="25.35" customHeight="1">
      <c r="A1040" s="520" t="s">
        <v>425</v>
      </c>
      <c r="B1040" s="521"/>
      <c r="C1040" s="521"/>
      <c r="D1040" s="521"/>
      <c r="E1040" s="521"/>
      <c r="F1040" s="529"/>
      <c r="G1040" s="530" t="s">
        <v>426</v>
      </c>
      <c r="H1040" s="522"/>
    </row>
    <row r="1041" spans="1:8" ht="25.35" customHeight="1">
      <c r="A1041" s="551" t="s">
        <v>430</v>
      </c>
      <c r="B1041" s="552"/>
      <c r="C1041" s="552"/>
      <c r="D1041" s="552"/>
      <c r="E1041" s="552"/>
      <c r="F1041" s="553"/>
      <c r="G1041" s="55"/>
      <c r="H1041" s="56" t="s">
        <v>433</v>
      </c>
    </row>
    <row r="1042" spans="1:8" ht="25.35" customHeight="1">
      <c r="A1042" s="551" t="s">
        <v>431</v>
      </c>
      <c r="B1042" s="552"/>
      <c r="C1042" s="552"/>
      <c r="D1042" s="552"/>
      <c r="E1042" s="552"/>
      <c r="F1042" s="553"/>
      <c r="G1042" s="59"/>
      <c r="H1042" s="60" t="s">
        <v>433</v>
      </c>
    </row>
    <row r="1043" spans="1:8" ht="25.35" customHeight="1">
      <c r="A1043" s="551" t="s">
        <v>432</v>
      </c>
      <c r="B1043" s="552"/>
      <c r="C1043" s="552"/>
      <c r="D1043" s="552"/>
      <c r="E1043" s="552"/>
      <c r="F1043" s="552"/>
      <c r="G1043" s="69"/>
      <c r="H1043" s="70" t="s">
        <v>433</v>
      </c>
    </row>
    <row r="1044" spans="1:8" ht="25.35" customHeight="1">
      <c r="A1044" s="551" t="s">
        <v>434</v>
      </c>
      <c r="B1044" s="552"/>
      <c r="C1044" s="552"/>
      <c r="D1044" s="552"/>
      <c r="E1044" s="552"/>
      <c r="F1044" s="552"/>
      <c r="G1044" s="69"/>
      <c r="H1044" s="70" t="s">
        <v>433</v>
      </c>
    </row>
    <row r="1045" spans="1:8" ht="25.35" customHeight="1">
      <c r="A1045" s="520" t="s">
        <v>435</v>
      </c>
      <c r="B1045" s="521"/>
      <c r="C1045" s="521"/>
      <c r="D1045" s="521"/>
      <c r="E1045" s="521"/>
      <c r="F1045" s="521"/>
      <c r="G1045" s="521"/>
      <c r="H1045" s="522"/>
    </row>
    <row r="1046" spans="1:8" ht="25.35" customHeight="1">
      <c r="A1046" s="520" t="s">
        <v>425</v>
      </c>
      <c r="B1046" s="521"/>
      <c r="C1046" s="521"/>
      <c r="D1046" s="521"/>
      <c r="E1046" s="521"/>
      <c r="F1046" s="521"/>
      <c r="G1046" s="521"/>
      <c r="H1046" s="522"/>
    </row>
    <row r="1047" spans="1:8" ht="25.35" customHeight="1">
      <c r="A1047" s="68" t="s">
        <v>401</v>
      </c>
      <c r="B1047" s="530">
        <v>82</v>
      </c>
      <c r="C1047" s="521"/>
      <c r="D1047" s="521"/>
      <c r="E1047" s="521"/>
      <c r="F1047" s="521"/>
      <c r="G1047" s="521"/>
      <c r="H1047" s="522"/>
    </row>
    <row r="1048" spans="1:8" ht="25.35" customHeight="1">
      <c r="A1048" s="66" t="s">
        <v>436</v>
      </c>
      <c r="B1048" s="534"/>
      <c r="C1048" s="535"/>
      <c r="D1048" s="535"/>
      <c r="E1048" s="535"/>
      <c r="F1048" s="535"/>
      <c r="G1048" s="535"/>
      <c r="H1048" s="536"/>
    </row>
    <row r="1049" spans="1:8" ht="25.35" customHeight="1">
      <c r="A1049" s="558" t="s">
        <v>437</v>
      </c>
      <c r="B1049" s="559"/>
      <c r="C1049" s="559"/>
      <c r="D1049" s="559"/>
      <c r="E1049" s="71"/>
      <c r="F1049" s="72"/>
      <c r="G1049" s="55" t="s">
        <v>438</v>
      </c>
      <c r="H1049" s="73"/>
    </row>
    <row r="1050" spans="1:8" ht="25.35" customHeight="1">
      <c r="A1050" s="54" t="s">
        <v>439</v>
      </c>
      <c r="B1050" s="55" t="s">
        <v>254</v>
      </c>
      <c r="C1050" s="55" t="s">
        <v>439</v>
      </c>
      <c r="D1050" s="55" t="s">
        <v>254</v>
      </c>
      <c r="E1050" s="74"/>
      <c r="F1050" s="559" t="s">
        <v>440</v>
      </c>
      <c r="G1050" s="559"/>
      <c r="H1050" s="75" t="s">
        <v>254</v>
      </c>
    </row>
    <row r="1051" spans="1:8" ht="25.35" customHeight="1">
      <c r="A1051" s="54" t="s">
        <v>441</v>
      </c>
      <c r="B1051" s="55" t="s">
        <v>442</v>
      </c>
      <c r="C1051" s="55" t="s">
        <v>443</v>
      </c>
      <c r="D1051" s="55" t="s">
        <v>444</v>
      </c>
      <c r="E1051" s="74"/>
      <c r="F1051" s="559">
        <v>3</v>
      </c>
      <c r="G1051" s="559"/>
      <c r="H1051" s="56" t="s">
        <v>433</v>
      </c>
    </row>
    <row r="1052" spans="1:8" ht="25.35" customHeight="1">
      <c r="A1052" s="54" t="s">
        <v>445</v>
      </c>
      <c r="B1052" s="55" t="s">
        <v>446</v>
      </c>
      <c r="C1052" s="55" t="s">
        <v>447</v>
      </c>
      <c r="D1052" s="55" t="s">
        <v>448</v>
      </c>
      <c r="E1052" s="74"/>
      <c r="F1052" s="559">
        <v>2</v>
      </c>
      <c r="G1052" s="559"/>
      <c r="H1052" s="56" t="s">
        <v>428</v>
      </c>
    </row>
    <row r="1053" spans="1:8" ht="25.35" customHeight="1">
      <c r="A1053" s="54" t="s">
        <v>449</v>
      </c>
      <c r="B1053" s="55" t="s">
        <v>450</v>
      </c>
      <c r="C1053" s="55" t="s">
        <v>451</v>
      </c>
      <c r="D1053" s="55" t="s">
        <v>452</v>
      </c>
      <c r="E1053" s="74"/>
      <c r="F1053" s="559">
        <v>1</v>
      </c>
      <c r="G1053" s="559"/>
      <c r="H1053" s="56" t="s">
        <v>453</v>
      </c>
    </row>
    <row r="1054" spans="1:8" ht="25.35" customHeight="1">
      <c r="A1054" s="54" t="s">
        <v>454</v>
      </c>
      <c r="B1054" s="55" t="s">
        <v>455</v>
      </c>
      <c r="C1054" s="55" t="s">
        <v>456</v>
      </c>
      <c r="D1054" s="55" t="s">
        <v>457</v>
      </c>
      <c r="E1054" s="71"/>
      <c r="F1054" s="530"/>
      <c r="G1054" s="529"/>
      <c r="H1054" s="75"/>
    </row>
    <row r="1055" spans="1:8" ht="74.45" customHeight="1">
      <c r="A1055" s="537" t="s">
        <v>458</v>
      </c>
      <c r="B1055" s="538"/>
      <c r="C1055" s="539" t="s">
        <v>459</v>
      </c>
      <c r="D1055" s="540"/>
      <c r="E1055" s="540"/>
      <c r="F1055" s="540"/>
      <c r="G1055" s="539" t="s">
        <v>460</v>
      </c>
      <c r="H1055" s="542"/>
    </row>
    <row r="1057" spans="1:8" ht="25.35" customHeight="1">
      <c r="A1057" s="545" t="s">
        <v>235</v>
      </c>
      <c r="B1057" s="546"/>
      <c r="C1057" s="546"/>
      <c r="D1057" s="546"/>
      <c r="E1057" s="546"/>
      <c r="F1057" s="546"/>
      <c r="G1057" s="546"/>
      <c r="H1057" s="547"/>
    </row>
    <row r="1058" spans="1:8" ht="25.35" customHeight="1">
      <c r="A1058" s="513" t="s">
        <v>236</v>
      </c>
      <c r="B1058" s="514"/>
      <c r="C1058" s="514"/>
      <c r="D1058" s="514"/>
      <c r="E1058" s="514"/>
      <c r="F1058" s="514"/>
      <c r="G1058" s="514"/>
      <c r="H1058" s="515"/>
    </row>
    <row r="1059" spans="1:8" ht="25.35" customHeight="1">
      <c r="A1059" s="513" t="s">
        <v>237</v>
      </c>
      <c r="B1059" s="514"/>
      <c r="C1059" s="514"/>
      <c r="D1059" s="514"/>
      <c r="E1059" s="514"/>
      <c r="F1059" s="514"/>
      <c r="G1059" s="514"/>
      <c r="H1059" s="515"/>
    </row>
    <row r="1060" spans="1:8" ht="25.35" customHeight="1">
      <c r="A1060" s="513" t="s">
        <v>405</v>
      </c>
      <c r="B1060" s="514"/>
      <c r="C1060" s="514"/>
      <c r="D1060" s="514"/>
      <c r="E1060" s="514"/>
      <c r="F1060" s="514"/>
      <c r="G1060" s="514"/>
      <c r="H1060" s="515"/>
    </row>
    <row r="1061" spans="1:8" ht="25.35" customHeight="1">
      <c r="A1061" s="513" t="s">
        <v>406</v>
      </c>
      <c r="B1061" s="514"/>
      <c r="C1061" s="514"/>
      <c r="D1061" s="514"/>
      <c r="E1061" s="514"/>
      <c r="F1061" s="514"/>
      <c r="G1061" s="514"/>
      <c r="H1061" s="515"/>
    </row>
    <row r="1062" spans="1:8" ht="25.35" customHeight="1">
      <c r="A1062" s="51" t="s">
        <v>241</v>
      </c>
      <c r="C1062" s="52" t="s">
        <v>407</v>
      </c>
      <c r="F1062" s="49"/>
      <c r="G1062" s="49"/>
      <c r="H1062" s="50"/>
    </row>
    <row r="1063" spans="1:8" ht="25.35" customHeight="1">
      <c r="A1063" s="51" t="s">
        <v>244</v>
      </c>
      <c r="C1063" s="52" t="s">
        <v>339</v>
      </c>
      <c r="F1063" s="52" t="s">
        <v>410</v>
      </c>
      <c r="G1063" s="52"/>
      <c r="H1063" s="82">
        <v>23</v>
      </c>
    </row>
    <row r="1064" spans="1:8" ht="25.35" customHeight="1">
      <c r="A1064" s="51" t="s">
        <v>411</v>
      </c>
      <c r="C1064" s="52" t="s">
        <v>554</v>
      </c>
      <c r="D1064" s="49"/>
      <c r="E1064" s="49"/>
      <c r="H1064" s="53"/>
    </row>
    <row r="1065" spans="1:8" ht="25.35" customHeight="1">
      <c r="A1065" s="51" t="s">
        <v>412</v>
      </c>
      <c r="C1065" s="48" t="s">
        <v>555</v>
      </c>
      <c r="F1065" s="48" t="s">
        <v>413</v>
      </c>
      <c r="H1065" s="53" t="s">
        <v>556</v>
      </c>
    </row>
    <row r="1066" spans="1:8" ht="25.35" customHeight="1">
      <c r="A1066" s="558" t="s">
        <v>414</v>
      </c>
      <c r="B1066" s="559"/>
      <c r="C1066" s="559"/>
      <c r="D1066" s="559"/>
      <c r="E1066" s="559"/>
      <c r="F1066" s="559"/>
      <c r="G1066" s="559"/>
      <c r="H1066" s="564"/>
    </row>
    <row r="1067" spans="1:8" ht="25.35" customHeight="1">
      <c r="A1067" s="520" t="s">
        <v>385</v>
      </c>
      <c r="B1067" s="521"/>
      <c r="C1067" s="521"/>
      <c r="D1067" s="521"/>
      <c r="E1067" s="521"/>
      <c r="F1067" s="521"/>
      <c r="G1067" s="521"/>
      <c r="H1067" s="522"/>
    </row>
    <row r="1068" spans="1:8" ht="25.35" customHeight="1">
      <c r="A1068" s="560" t="s">
        <v>251</v>
      </c>
      <c r="B1068" s="554" t="s">
        <v>252</v>
      </c>
      <c r="C1068" s="531" t="s">
        <v>390</v>
      </c>
      <c r="D1068" s="531" t="s">
        <v>415</v>
      </c>
      <c r="E1068" s="531" t="s">
        <v>392</v>
      </c>
      <c r="F1068" s="548" t="s">
        <v>393</v>
      </c>
      <c r="G1068" s="531" t="s">
        <v>395</v>
      </c>
      <c r="H1068" s="510" t="s">
        <v>254</v>
      </c>
    </row>
    <row r="1069" spans="1:8" ht="25.35" customHeight="1">
      <c r="A1069" s="560"/>
      <c r="B1069" s="554"/>
      <c r="C1069" s="532"/>
      <c r="D1069" s="532"/>
      <c r="E1069" s="532"/>
      <c r="F1069" s="549"/>
      <c r="G1069" s="532"/>
      <c r="H1069" s="511"/>
    </row>
    <row r="1070" spans="1:8" ht="25.35" customHeight="1">
      <c r="A1070" s="560"/>
      <c r="B1070" s="554"/>
      <c r="C1070" s="533"/>
      <c r="D1070" s="533"/>
      <c r="E1070" s="533"/>
      <c r="F1070" s="550"/>
      <c r="G1070" s="533"/>
      <c r="H1070" s="512"/>
    </row>
    <row r="1071" spans="1:8" ht="25.35" customHeight="1">
      <c r="A1071" s="54">
        <v>1</v>
      </c>
      <c r="B1071" s="57" t="s">
        <v>256</v>
      </c>
      <c r="C1071" s="58">
        <v>6.25</v>
      </c>
      <c r="D1071" s="55">
        <v>5</v>
      </c>
      <c r="E1071" s="55">
        <v>4</v>
      </c>
      <c r="F1071" s="58">
        <v>36.5</v>
      </c>
      <c r="G1071" s="59">
        <f>SUM(C1071:F1071)</f>
        <v>51.75</v>
      </c>
      <c r="H1071" s="60" t="str">
        <f>IF(G1071&gt;=91,"A1",IF(G1071&gt;=81,"A2",IF(G1071&gt;=71,"B1",IF(G1071&gt;=61,"B2",IF(G1071&gt;=51,"C1",IF(G1071&gt;=41,"C2",IF(G1071&gt;=33,"D","E")))))))</f>
        <v>C1</v>
      </c>
    </row>
    <row r="1072" spans="1:8" ht="25.35" customHeight="1">
      <c r="A1072" s="54">
        <v>2</v>
      </c>
      <c r="B1072" s="57" t="s">
        <v>258</v>
      </c>
      <c r="C1072" s="61" t="s">
        <v>557</v>
      </c>
      <c r="D1072" s="55">
        <v>3</v>
      </c>
      <c r="E1072" s="55">
        <v>4</v>
      </c>
      <c r="F1072" s="55">
        <v>35</v>
      </c>
      <c r="G1072" s="59">
        <f t="shared" ref="G1072:G1075" si="62">SUM(C1072:F1072)</f>
        <v>42</v>
      </c>
      <c r="H1072" s="60" t="str">
        <f t="shared" ref="H1072:H1075" si="63">IF(G1072&gt;=91,"A1",IF(G1072&gt;=81,"A2",IF(G1072&gt;=71,"B1",IF(G1072&gt;=61,"B2",IF(G1072&gt;=51,"C1",IF(G1072&gt;=41,"C2",IF(G1072&gt;=33,"D","E")))))))</f>
        <v>C2</v>
      </c>
    </row>
    <row r="1073" spans="1:8" ht="25.35" customHeight="1">
      <c r="A1073" s="54">
        <v>3</v>
      </c>
      <c r="B1073" s="57" t="s">
        <v>259</v>
      </c>
      <c r="C1073" s="55">
        <v>8.25</v>
      </c>
      <c r="D1073" s="55">
        <v>4</v>
      </c>
      <c r="E1073" s="55">
        <v>4</v>
      </c>
      <c r="F1073" s="55">
        <v>36.5</v>
      </c>
      <c r="G1073" s="59">
        <f t="shared" si="62"/>
        <v>52.75</v>
      </c>
      <c r="H1073" s="60" t="str">
        <f t="shared" si="63"/>
        <v>C1</v>
      </c>
    </row>
    <row r="1074" spans="1:8" ht="25.35" customHeight="1">
      <c r="A1074" s="54">
        <v>4</v>
      </c>
      <c r="B1074" s="57" t="s">
        <v>260</v>
      </c>
      <c r="C1074" s="55">
        <v>8</v>
      </c>
      <c r="D1074" s="55">
        <v>4.5</v>
      </c>
      <c r="E1074" s="55">
        <v>3.5</v>
      </c>
      <c r="F1074" s="55">
        <v>51.5</v>
      </c>
      <c r="G1074" s="59">
        <f t="shared" si="62"/>
        <v>67.5</v>
      </c>
      <c r="H1074" s="60" t="str">
        <f t="shared" si="63"/>
        <v>B2</v>
      </c>
    </row>
    <row r="1075" spans="1:8" ht="25.35" customHeight="1">
      <c r="A1075" s="54">
        <v>5</v>
      </c>
      <c r="B1075" s="57" t="s">
        <v>416</v>
      </c>
      <c r="C1075" s="55">
        <v>9.5</v>
      </c>
      <c r="D1075" s="55">
        <v>5</v>
      </c>
      <c r="E1075" s="55">
        <v>5</v>
      </c>
      <c r="F1075" s="55">
        <v>32</v>
      </c>
      <c r="G1075" s="59">
        <f t="shared" si="62"/>
        <v>51.5</v>
      </c>
      <c r="H1075" s="60" t="str">
        <f t="shared" si="63"/>
        <v>C1</v>
      </c>
    </row>
    <row r="1076" spans="1:8" ht="25.35" customHeight="1">
      <c r="A1076" s="54">
        <v>6</v>
      </c>
      <c r="B1076" s="62" t="s">
        <v>509</v>
      </c>
      <c r="C1076" s="55"/>
      <c r="D1076" s="55"/>
      <c r="E1076" s="55"/>
      <c r="F1076" s="55"/>
      <c r="G1076" s="59">
        <v>24.5</v>
      </c>
      <c r="H1076" s="60"/>
    </row>
    <row r="1077" spans="1:8" ht="25.35" customHeight="1">
      <c r="A1077" s="54">
        <v>7</v>
      </c>
      <c r="B1077" s="57" t="s">
        <v>462</v>
      </c>
      <c r="C1077" s="55"/>
      <c r="D1077" s="55"/>
      <c r="E1077" s="55"/>
      <c r="F1077" s="63">
        <v>33.5</v>
      </c>
      <c r="G1077" s="59"/>
      <c r="H1077" s="60"/>
    </row>
    <row r="1078" spans="1:8" ht="25.35" customHeight="1">
      <c r="A1078" s="54">
        <v>8</v>
      </c>
      <c r="B1078" s="57" t="s">
        <v>463</v>
      </c>
      <c r="C1078" s="64"/>
      <c r="D1078" s="64"/>
      <c r="E1078" s="64"/>
      <c r="F1078" s="65">
        <v>25</v>
      </c>
      <c r="G1078" s="59"/>
      <c r="H1078" s="60"/>
    </row>
    <row r="1079" spans="1:8" ht="25.35" customHeight="1">
      <c r="A1079" s="54">
        <v>9</v>
      </c>
      <c r="B1079" s="57" t="s">
        <v>420</v>
      </c>
      <c r="C1079" s="64"/>
      <c r="D1079" s="64"/>
      <c r="E1079" s="64"/>
      <c r="F1079" s="65"/>
      <c r="G1079" s="59"/>
      <c r="H1079" s="60"/>
    </row>
    <row r="1080" spans="1:8" ht="25.35" customHeight="1">
      <c r="A1080" s="66" t="s">
        <v>230</v>
      </c>
      <c r="B1080" s="67"/>
      <c r="C1080" s="67"/>
      <c r="D1080" s="67"/>
      <c r="E1080" s="67"/>
      <c r="F1080" s="55"/>
      <c r="G1080" s="59">
        <f>SUM(G1071:G1076)</f>
        <v>290</v>
      </c>
      <c r="H1080" s="60"/>
    </row>
    <row r="1081" spans="1:8" ht="25.35" customHeight="1">
      <c r="A1081" s="66" t="s">
        <v>421</v>
      </c>
      <c r="B1081" s="67"/>
      <c r="C1081" s="67"/>
      <c r="D1081" s="67"/>
      <c r="E1081" s="67"/>
      <c r="F1081" s="55"/>
      <c r="G1081" s="55">
        <f>G1080*100/550</f>
        <v>52.727272727272727</v>
      </c>
      <c r="H1081" s="60" t="str">
        <f t="shared" ref="H1081" si="64">IF(G1081&gt;=91,"A1",IF(G1081&gt;=81,"A2",IF(G1081&gt;=71,"B1",IF(G1081&gt;=61,"B2",IF(G1081&gt;=51,"C1",IF(G1081&gt;=41,"C2",IF(G1081&gt;=33,"D","E")))))))</f>
        <v>C1</v>
      </c>
    </row>
    <row r="1082" spans="1:8" ht="25.35" customHeight="1">
      <c r="A1082" s="523" t="s">
        <v>558</v>
      </c>
      <c r="B1082" s="524"/>
      <c r="C1082" s="524"/>
      <c r="D1082" s="524"/>
      <c r="E1082" s="524"/>
      <c r="F1082" s="524"/>
      <c r="G1082" s="524"/>
      <c r="H1082" s="525"/>
    </row>
    <row r="1083" spans="1:8" ht="25.35" customHeight="1">
      <c r="A1083" s="565" t="s">
        <v>423</v>
      </c>
      <c r="B1083" s="566"/>
      <c r="C1083" s="566"/>
      <c r="D1083" s="566"/>
      <c r="E1083" s="566"/>
      <c r="F1083" s="566"/>
      <c r="G1083" s="566"/>
      <c r="H1083" s="567"/>
    </row>
    <row r="1084" spans="1:8" ht="25.35" customHeight="1">
      <c r="A1084" s="520" t="s">
        <v>424</v>
      </c>
      <c r="B1084" s="521"/>
      <c r="C1084" s="521"/>
      <c r="D1084" s="521"/>
      <c r="E1084" s="521"/>
      <c r="F1084" s="521"/>
      <c r="G1084" s="521"/>
      <c r="H1084" s="522"/>
    </row>
    <row r="1085" spans="1:8" ht="25.35" customHeight="1">
      <c r="A1085" s="520" t="s">
        <v>425</v>
      </c>
      <c r="B1085" s="521"/>
      <c r="C1085" s="521"/>
      <c r="D1085" s="521"/>
      <c r="E1085" s="521"/>
      <c r="F1085" s="529"/>
      <c r="G1085" s="530" t="s">
        <v>426</v>
      </c>
      <c r="H1085" s="522"/>
    </row>
    <row r="1086" spans="1:8" ht="25.35" customHeight="1">
      <c r="A1086" s="68" t="s">
        <v>427</v>
      </c>
      <c r="B1086" s="57"/>
      <c r="C1086" s="57"/>
      <c r="D1086" s="57"/>
      <c r="E1086" s="57"/>
      <c r="F1086" s="59"/>
      <c r="G1086" s="59"/>
      <c r="H1086" s="60" t="s">
        <v>428</v>
      </c>
    </row>
    <row r="1087" spans="1:8" ht="25.35" customHeight="1">
      <c r="A1087" s="520" t="s">
        <v>429</v>
      </c>
      <c r="B1087" s="521"/>
      <c r="C1087" s="521"/>
      <c r="D1087" s="521"/>
      <c r="E1087" s="521"/>
      <c r="F1087" s="529"/>
      <c r="G1087" s="55"/>
      <c r="H1087" s="56"/>
    </row>
    <row r="1088" spans="1:8" ht="25.35" customHeight="1">
      <c r="A1088" s="520" t="s">
        <v>425</v>
      </c>
      <c r="B1088" s="521"/>
      <c r="C1088" s="521"/>
      <c r="D1088" s="521"/>
      <c r="E1088" s="521"/>
      <c r="F1088" s="529"/>
      <c r="G1088" s="530" t="s">
        <v>426</v>
      </c>
      <c r="H1088" s="522"/>
    </row>
    <row r="1089" spans="1:8" ht="25.35" customHeight="1">
      <c r="A1089" s="551" t="s">
        <v>430</v>
      </c>
      <c r="B1089" s="552"/>
      <c r="C1089" s="552"/>
      <c r="D1089" s="552"/>
      <c r="E1089" s="552"/>
      <c r="F1089" s="553"/>
      <c r="G1089" s="55"/>
      <c r="H1089" s="56" t="s">
        <v>433</v>
      </c>
    </row>
    <row r="1090" spans="1:8" ht="25.35" customHeight="1">
      <c r="A1090" s="551" t="s">
        <v>431</v>
      </c>
      <c r="B1090" s="552"/>
      <c r="C1090" s="552"/>
      <c r="D1090" s="552"/>
      <c r="E1090" s="552"/>
      <c r="F1090" s="553"/>
      <c r="G1090" s="59"/>
      <c r="H1090" s="60" t="s">
        <v>433</v>
      </c>
    </row>
    <row r="1091" spans="1:8" ht="25.35" customHeight="1">
      <c r="A1091" s="551" t="s">
        <v>432</v>
      </c>
      <c r="B1091" s="552"/>
      <c r="C1091" s="552"/>
      <c r="D1091" s="552"/>
      <c r="E1091" s="552"/>
      <c r="F1091" s="552"/>
      <c r="G1091" s="69"/>
      <c r="H1091" s="70" t="s">
        <v>433</v>
      </c>
    </row>
    <row r="1092" spans="1:8" ht="25.35" customHeight="1">
      <c r="A1092" s="551" t="s">
        <v>434</v>
      </c>
      <c r="B1092" s="552"/>
      <c r="C1092" s="552"/>
      <c r="D1092" s="552"/>
      <c r="E1092" s="552"/>
      <c r="F1092" s="552"/>
      <c r="G1092" s="69"/>
      <c r="H1092" s="70" t="s">
        <v>433</v>
      </c>
    </row>
    <row r="1093" spans="1:8" ht="25.35" customHeight="1">
      <c r="A1093" s="520" t="s">
        <v>435</v>
      </c>
      <c r="B1093" s="521"/>
      <c r="C1093" s="521"/>
      <c r="D1093" s="521"/>
      <c r="E1093" s="521"/>
      <c r="F1093" s="521"/>
      <c r="G1093" s="521"/>
      <c r="H1093" s="522"/>
    </row>
    <row r="1094" spans="1:8" ht="25.35" customHeight="1">
      <c r="A1094" s="520" t="s">
        <v>425</v>
      </c>
      <c r="B1094" s="521"/>
      <c r="C1094" s="521"/>
      <c r="D1094" s="521"/>
      <c r="E1094" s="521"/>
      <c r="F1094" s="521"/>
      <c r="G1094" s="521"/>
      <c r="H1094" s="522"/>
    </row>
    <row r="1095" spans="1:8" ht="25.35" customHeight="1">
      <c r="A1095" s="68" t="s">
        <v>401</v>
      </c>
      <c r="B1095" s="530">
        <v>82</v>
      </c>
      <c r="C1095" s="521"/>
      <c r="D1095" s="521"/>
      <c r="E1095" s="521"/>
      <c r="F1095" s="521"/>
      <c r="G1095" s="521"/>
      <c r="H1095" s="522"/>
    </row>
    <row r="1096" spans="1:8" ht="25.35" customHeight="1">
      <c r="A1096" s="66" t="s">
        <v>436</v>
      </c>
      <c r="B1096" s="534"/>
      <c r="C1096" s="535"/>
      <c r="D1096" s="535"/>
      <c r="E1096" s="535"/>
      <c r="F1096" s="535"/>
      <c r="G1096" s="535"/>
      <c r="H1096" s="536"/>
    </row>
    <row r="1097" spans="1:8" ht="25.35" customHeight="1">
      <c r="A1097" s="558" t="s">
        <v>437</v>
      </c>
      <c r="B1097" s="559"/>
      <c r="C1097" s="559"/>
      <c r="D1097" s="559"/>
      <c r="E1097" s="71"/>
      <c r="F1097" s="72"/>
      <c r="G1097" s="55" t="s">
        <v>438</v>
      </c>
      <c r="H1097" s="73"/>
    </row>
    <row r="1098" spans="1:8" ht="25.35" customHeight="1">
      <c r="A1098" s="54" t="s">
        <v>439</v>
      </c>
      <c r="B1098" s="55" t="s">
        <v>254</v>
      </c>
      <c r="C1098" s="55" t="s">
        <v>439</v>
      </c>
      <c r="D1098" s="55" t="s">
        <v>254</v>
      </c>
      <c r="E1098" s="74"/>
      <c r="F1098" s="559" t="s">
        <v>440</v>
      </c>
      <c r="G1098" s="559"/>
      <c r="H1098" s="75" t="s">
        <v>254</v>
      </c>
    </row>
    <row r="1099" spans="1:8" ht="25.35" customHeight="1">
      <c r="A1099" s="54" t="s">
        <v>441</v>
      </c>
      <c r="B1099" s="55" t="s">
        <v>442</v>
      </c>
      <c r="C1099" s="55" t="s">
        <v>443</v>
      </c>
      <c r="D1099" s="55" t="s">
        <v>444</v>
      </c>
      <c r="E1099" s="74"/>
      <c r="F1099" s="559">
        <v>3</v>
      </c>
      <c r="G1099" s="559"/>
      <c r="H1099" s="56" t="s">
        <v>433</v>
      </c>
    </row>
    <row r="1100" spans="1:8" ht="25.35" customHeight="1">
      <c r="A1100" s="54" t="s">
        <v>445</v>
      </c>
      <c r="B1100" s="55" t="s">
        <v>446</v>
      </c>
      <c r="C1100" s="55" t="s">
        <v>447</v>
      </c>
      <c r="D1100" s="55" t="s">
        <v>448</v>
      </c>
      <c r="E1100" s="74"/>
      <c r="F1100" s="559">
        <v>2</v>
      </c>
      <c r="G1100" s="559"/>
      <c r="H1100" s="56" t="s">
        <v>428</v>
      </c>
    </row>
    <row r="1101" spans="1:8" ht="25.35" customHeight="1">
      <c r="A1101" s="54" t="s">
        <v>449</v>
      </c>
      <c r="B1101" s="55" t="s">
        <v>450</v>
      </c>
      <c r="C1101" s="55" t="s">
        <v>451</v>
      </c>
      <c r="D1101" s="55" t="s">
        <v>452</v>
      </c>
      <c r="E1101" s="74"/>
      <c r="F1101" s="559">
        <v>1</v>
      </c>
      <c r="G1101" s="559"/>
      <c r="H1101" s="56" t="s">
        <v>453</v>
      </c>
    </row>
    <row r="1102" spans="1:8" ht="25.35" customHeight="1">
      <c r="A1102" s="54" t="s">
        <v>454</v>
      </c>
      <c r="B1102" s="55" t="s">
        <v>455</v>
      </c>
      <c r="C1102" s="55" t="s">
        <v>456</v>
      </c>
      <c r="D1102" s="55" t="s">
        <v>457</v>
      </c>
      <c r="E1102" s="71"/>
      <c r="F1102" s="530"/>
      <c r="G1102" s="529"/>
      <c r="H1102" s="75"/>
    </row>
    <row r="1103" spans="1:8" ht="88.35" customHeight="1">
      <c r="A1103" s="537" t="s">
        <v>458</v>
      </c>
      <c r="B1103" s="538"/>
      <c r="C1103" s="539" t="s">
        <v>459</v>
      </c>
      <c r="D1103" s="540"/>
      <c r="E1103" s="540"/>
      <c r="F1103" s="540"/>
      <c r="G1103" s="539" t="s">
        <v>460</v>
      </c>
      <c r="H1103" s="542"/>
    </row>
    <row r="1105" spans="1:8" ht="25.35" customHeight="1">
      <c r="A1105" s="545" t="s">
        <v>235</v>
      </c>
      <c r="B1105" s="546"/>
      <c r="C1105" s="546"/>
      <c r="D1105" s="546"/>
      <c r="E1105" s="546"/>
      <c r="F1105" s="546"/>
      <c r="G1105" s="546"/>
      <c r="H1105" s="547"/>
    </row>
    <row r="1106" spans="1:8" ht="25.35" customHeight="1">
      <c r="A1106" s="513" t="s">
        <v>236</v>
      </c>
      <c r="B1106" s="514"/>
      <c r="C1106" s="514"/>
      <c r="D1106" s="514"/>
      <c r="E1106" s="514"/>
      <c r="F1106" s="514"/>
      <c r="G1106" s="514"/>
      <c r="H1106" s="515"/>
    </row>
    <row r="1107" spans="1:8" ht="25.35" customHeight="1">
      <c r="A1107" s="513" t="s">
        <v>237</v>
      </c>
      <c r="B1107" s="514"/>
      <c r="C1107" s="514"/>
      <c r="D1107" s="514"/>
      <c r="E1107" s="514"/>
      <c r="F1107" s="514"/>
      <c r="G1107" s="514"/>
      <c r="H1107" s="515"/>
    </row>
    <row r="1108" spans="1:8" ht="25.35" customHeight="1">
      <c r="A1108" s="513" t="s">
        <v>405</v>
      </c>
      <c r="B1108" s="514"/>
      <c r="C1108" s="514"/>
      <c r="D1108" s="514"/>
      <c r="E1108" s="514"/>
      <c r="F1108" s="514"/>
      <c r="G1108" s="514"/>
      <c r="H1108" s="515"/>
    </row>
    <row r="1109" spans="1:8" ht="25.35" customHeight="1">
      <c r="A1109" s="513" t="s">
        <v>406</v>
      </c>
      <c r="B1109" s="514"/>
      <c r="C1109" s="514"/>
      <c r="D1109" s="514"/>
      <c r="E1109" s="514"/>
      <c r="F1109" s="514"/>
      <c r="G1109" s="514"/>
      <c r="H1109" s="515"/>
    </row>
    <row r="1110" spans="1:8" ht="25.35" customHeight="1">
      <c r="A1110" s="51" t="s">
        <v>241</v>
      </c>
      <c r="C1110" s="52" t="s">
        <v>407</v>
      </c>
      <c r="F1110" s="49"/>
      <c r="G1110" s="49"/>
      <c r="H1110" s="50"/>
    </row>
    <row r="1111" spans="1:8" ht="25.35" customHeight="1">
      <c r="A1111" s="51" t="s">
        <v>244</v>
      </c>
      <c r="C1111" s="52" t="s">
        <v>342</v>
      </c>
      <c r="E1111" s="52" t="s">
        <v>410</v>
      </c>
      <c r="F1111" s="52"/>
      <c r="G1111" s="516">
        <v>24</v>
      </c>
      <c r="H1111" s="517"/>
    </row>
    <row r="1112" spans="1:8" ht="25.35" customHeight="1">
      <c r="A1112" s="51" t="s">
        <v>411</v>
      </c>
      <c r="C1112" s="52" t="s">
        <v>559</v>
      </c>
      <c r="D1112" s="49"/>
      <c r="G1112" s="518"/>
      <c r="H1112" s="519"/>
    </row>
    <row r="1113" spans="1:8" ht="25.35" customHeight="1">
      <c r="A1113" s="51" t="s">
        <v>412</v>
      </c>
      <c r="C1113" s="48" t="s">
        <v>560</v>
      </c>
      <c r="E1113" s="48" t="s">
        <v>413</v>
      </c>
      <c r="G1113" s="53" t="s">
        <v>561</v>
      </c>
      <c r="H1113" s="53"/>
    </row>
    <row r="1114" spans="1:8" ht="25.35" customHeight="1">
      <c r="A1114" s="558" t="s">
        <v>414</v>
      </c>
      <c r="B1114" s="559"/>
      <c r="C1114" s="559"/>
      <c r="D1114" s="559"/>
      <c r="E1114" s="559"/>
      <c r="F1114" s="559"/>
      <c r="G1114" s="559"/>
      <c r="H1114" s="564"/>
    </row>
    <row r="1115" spans="1:8" ht="25.35" customHeight="1">
      <c r="A1115" s="520" t="s">
        <v>385</v>
      </c>
      <c r="B1115" s="521"/>
      <c r="C1115" s="521"/>
      <c r="D1115" s="521"/>
      <c r="E1115" s="521"/>
      <c r="F1115" s="521"/>
      <c r="G1115" s="521"/>
      <c r="H1115" s="522"/>
    </row>
    <row r="1116" spans="1:8" ht="25.35" customHeight="1">
      <c r="A1116" s="560" t="s">
        <v>251</v>
      </c>
      <c r="B1116" s="554" t="s">
        <v>252</v>
      </c>
      <c r="C1116" s="531" t="s">
        <v>390</v>
      </c>
      <c r="D1116" s="531" t="s">
        <v>415</v>
      </c>
      <c r="E1116" s="531" t="s">
        <v>392</v>
      </c>
      <c r="F1116" s="548" t="s">
        <v>393</v>
      </c>
      <c r="G1116" s="531" t="s">
        <v>395</v>
      </c>
      <c r="H1116" s="510" t="s">
        <v>254</v>
      </c>
    </row>
    <row r="1117" spans="1:8" ht="25.35" customHeight="1">
      <c r="A1117" s="560"/>
      <c r="B1117" s="554"/>
      <c r="C1117" s="532"/>
      <c r="D1117" s="532"/>
      <c r="E1117" s="532"/>
      <c r="F1117" s="549"/>
      <c r="G1117" s="532"/>
      <c r="H1117" s="511"/>
    </row>
    <row r="1118" spans="1:8" ht="25.35" customHeight="1">
      <c r="A1118" s="560"/>
      <c r="B1118" s="554"/>
      <c r="C1118" s="533"/>
      <c r="D1118" s="533"/>
      <c r="E1118" s="533"/>
      <c r="F1118" s="550"/>
      <c r="G1118" s="533"/>
      <c r="H1118" s="512"/>
    </row>
    <row r="1119" spans="1:8" ht="25.35" customHeight="1">
      <c r="A1119" s="54">
        <v>1</v>
      </c>
      <c r="B1119" s="57" t="s">
        <v>256</v>
      </c>
      <c r="C1119" s="58">
        <v>3.5</v>
      </c>
      <c r="D1119" s="55">
        <v>3</v>
      </c>
      <c r="E1119" s="55">
        <v>4</v>
      </c>
      <c r="F1119" s="58">
        <v>12</v>
      </c>
      <c r="G1119" s="59">
        <f>SUM(C1119:F1119)</f>
        <v>22.5</v>
      </c>
      <c r="H1119" s="60" t="str">
        <f>IF(G1119&gt;=91,"A1",IF(G1119&gt;=81,"A2",IF(G1119&gt;=71,"B1",IF(G1119&gt;=61,"B2",IF(G1119&gt;=51,"C1",IF(G1119&gt;=41,"C2",IF(G1119&gt;=33,"D","E")))))))</f>
        <v>E</v>
      </c>
    </row>
    <row r="1120" spans="1:8" ht="25.35" customHeight="1">
      <c r="A1120" s="54">
        <v>2</v>
      </c>
      <c r="B1120" s="57" t="s">
        <v>258</v>
      </c>
      <c r="C1120" s="61">
        <v>6</v>
      </c>
      <c r="D1120" s="55">
        <v>3</v>
      </c>
      <c r="E1120" s="55">
        <v>3.5</v>
      </c>
      <c r="F1120" s="55">
        <v>46</v>
      </c>
      <c r="G1120" s="59">
        <f t="shared" ref="G1120:G1123" si="65">SUM(C1120:F1120)</f>
        <v>58.5</v>
      </c>
      <c r="H1120" s="60" t="str">
        <f t="shared" ref="H1120:H1123" si="66">IF(G1120&gt;=91,"A1",IF(G1120&gt;=81,"A2",IF(G1120&gt;=71,"B1",IF(G1120&gt;=61,"B2",IF(G1120&gt;=51,"C1",IF(G1120&gt;=41,"C2",IF(G1120&gt;=33,"D","E")))))))</f>
        <v>C1</v>
      </c>
    </row>
    <row r="1121" spans="1:8" ht="25.35" customHeight="1">
      <c r="A1121" s="54">
        <v>3</v>
      </c>
      <c r="B1121" s="57" t="s">
        <v>259</v>
      </c>
      <c r="C1121" s="55">
        <v>2.75</v>
      </c>
      <c r="D1121" s="55">
        <v>3</v>
      </c>
      <c r="E1121" s="55">
        <v>3</v>
      </c>
      <c r="F1121" s="55">
        <v>8</v>
      </c>
      <c r="G1121" s="59">
        <f t="shared" si="65"/>
        <v>16.75</v>
      </c>
      <c r="H1121" s="60" t="str">
        <f t="shared" si="66"/>
        <v>E</v>
      </c>
    </row>
    <row r="1122" spans="1:8" ht="25.35" customHeight="1">
      <c r="A1122" s="54">
        <v>4</v>
      </c>
      <c r="B1122" s="57" t="s">
        <v>260</v>
      </c>
      <c r="C1122" s="55">
        <v>6</v>
      </c>
      <c r="D1122" s="55">
        <v>3.5</v>
      </c>
      <c r="E1122" s="55">
        <v>3</v>
      </c>
      <c r="F1122" s="55">
        <v>39.5</v>
      </c>
      <c r="G1122" s="59">
        <f t="shared" si="65"/>
        <v>52</v>
      </c>
      <c r="H1122" s="60" t="str">
        <f t="shared" si="66"/>
        <v>C1</v>
      </c>
    </row>
    <row r="1123" spans="1:8" ht="25.35" customHeight="1">
      <c r="A1123" s="54">
        <v>5</v>
      </c>
      <c r="B1123" s="57" t="s">
        <v>416</v>
      </c>
      <c r="C1123" s="55">
        <v>3.75</v>
      </c>
      <c r="D1123" s="55">
        <v>5</v>
      </c>
      <c r="E1123" s="55">
        <v>5</v>
      </c>
      <c r="F1123" s="55">
        <v>24</v>
      </c>
      <c r="G1123" s="59">
        <f t="shared" si="65"/>
        <v>37.75</v>
      </c>
      <c r="H1123" s="60" t="str">
        <f t="shared" si="66"/>
        <v>D</v>
      </c>
    </row>
    <row r="1124" spans="1:8" ht="25.35" customHeight="1">
      <c r="A1124" s="54">
        <v>6</v>
      </c>
      <c r="B1124" s="62" t="s">
        <v>509</v>
      </c>
      <c r="C1124" s="55"/>
      <c r="D1124" s="55"/>
      <c r="E1124" s="55"/>
      <c r="F1124" s="55"/>
      <c r="G1124" s="59">
        <v>17</v>
      </c>
      <c r="H1124" s="60"/>
    </row>
    <row r="1125" spans="1:8" ht="25.35" customHeight="1">
      <c r="A1125" s="54">
        <v>7</v>
      </c>
      <c r="B1125" s="57" t="s">
        <v>462</v>
      </c>
      <c r="C1125" s="55"/>
      <c r="D1125" s="55"/>
      <c r="E1125" s="55"/>
      <c r="F1125" s="63">
        <v>40</v>
      </c>
      <c r="G1125" s="59"/>
      <c r="H1125" s="60"/>
    </row>
    <row r="1126" spans="1:8" ht="25.35" customHeight="1">
      <c r="A1126" s="54">
        <v>8</v>
      </c>
      <c r="B1126" s="57" t="s">
        <v>463</v>
      </c>
      <c r="C1126" s="64"/>
      <c r="D1126" s="64"/>
      <c r="E1126" s="64"/>
      <c r="F1126" s="65">
        <v>44.5</v>
      </c>
      <c r="G1126" s="59"/>
      <c r="H1126" s="60"/>
    </row>
    <row r="1127" spans="1:8" ht="25.35" customHeight="1">
      <c r="A1127" s="54">
        <v>9</v>
      </c>
      <c r="B1127" s="57" t="s">
        <v>420</v>
      </c>
      <c r="C1127" s="64"/>
      <c r="D1127" s="64"/>
      <c r="E1127" s="64"/>
      <c r="F1127" s="65"/>
      <c r="G1127" s="59"/>
      <c r="H1127" s="60"/>
    </row>
    <row r="1128" spans="1:8" ht="25.35" customHeight="1">
      <c r="A1128" s="66" t="s">
        <v>230</v>
      </c>
      <c r="B1128" s="67"/>
      <c r="C1128" s="67"/>
      <c r="D1128" s="67"/>
      <c r="E1128" s="67"/>
      <c r="F1128" s="55"/>
      <c r="G1128" s="59">
        <f>SUM(G1119:G1124)</f>
        <v>204.5</v>
      </c>
      <c r="H1128" s="60"/>
    </row>
    <row r="1129" spans="1:8" ht="25.35" customHeight="1">
      <c r="A1129" s="66" t="s">
        <v>421</v>
      </c>
      <c r="B1129" s="67"/>
      <c r="C1129" s="67"/>
      <c r="D1129" s="67"/>
      <c r="E1129" s="67"/>
      <c r="F1129" s="55"/>
      <c r="G1129" s="55">
        <f>G1128*100/550</f>
        <v>37.18181818181818</v>
      </c>
      <c r="H1129" s="60" t="str">
        <f t="shared" ref="H1129" si="67">IF(G1129&gt;=91,"A1",IF(G1129&gt;=81,"A2",IF(G1129&gt;=71,"B1",IF(G1129&gt;=61,"B2",IF(G1129&gt;=51,"C1",IF(G1129&gt;=41,"C2",IF(G1129&gt;=33,"D","E")))))))</f>
        <v>D</v>
      </c>
    </row>
    <row r="1130" spans="1:8" ht="25.35" customHeight="1">
      <c r="A1130" s="523" t="s">
        <v>562</v>
      </c>
      <c r="B1130" s="524"/>
      <c r="C1130" s="524"/>
      <c r="D1130" s="524"/>
      <c r="E1130" s="524"/>
      <c r="F1130" s="524"/>
      <c r="G1130" s="524"/>
      <c r="H1130" s="525"/>
    </row>
    <row r="1131" spans="1:8" ht="25.35" customHeight="1">
      <c r="A1131" s="565" t="s">
        <v>423</v>
      </c>
      <c r="B1131" s="566"/>
      <c r="C1131" s="566"/>
      <c r="D1131" s="566"/>
      <c r="E1131" s="566"/>
      <c r="F1131" s="566"/>
      <c r="G1131" s="566"/>
      <c r="H1131" s="567"/>
    </row>
    <row r="1132" spans="1:8" ht="25.35" customHeight="1">
      <c r="A1132" s="520" t="s">
        <v>424</v>
      </c>
      <c r="B1132" s="521"/>
      <c r="C1132" s="521"/>
      <c r="D1132" s="521"/>
      <c r="E1132" s="521"/>
      <c r="F1132" s="521"/>
      <c r="G1132" s="521"/>
      <c r="H1132" s="522"/>
    </row>
    <row r="1133" spans="1:8" ht="25.35" customHeight="1">
      <c r="A1133" s="520" t="s">
        <v>425</v>
      </c>
      <c r="B1133" s="521"/>
      <c r="C1133" s="521"/>
      <c r="D1133" s="521"/>
      <c r="E1133" s="521"/>
      <c r="F1133" s="529"/>
      <c r="G1133" s="530" t="s">
        <v>426</v>
      </c>
      <c r="H1133" s="522"/>
    </row>
    <row r="1134" spans="1:8" ht="25.35" customHeight="1">
      <c r="A1134" s="68" t="s">
        <v>427</v>
      </c>
      <c r="B1134" s="57"/>
      <c r="C1134" s="57"/>
      <c r="D1134" s="57"/>
      <c r="E1134" s="57"/>
      <c r="F1134" s="59"/>
      <c r="G1134" s="59"/>
      <c r="H1134" s="60" t="s">
        <v>433</v>
      </c>
    </row>
    <row r="1135" spans="1:8" ht="25.35" customHeight="1">
      <c r="A1135" s="520" t="s">
        <v>429</v>
      </c>
      <c r="B1135" s="521"/>
      <c r="C1135" s="521"/>
      <c r="D1135" s="521"/>
      <c r="E1135" s="521"/>
      <c r="F1135" s="529"/>
      <c r="G1135" s="55"/>
      <c r="H1135" s="56"/>
    </row>
    <row r="1136" spans="1:8" ht="25.35" customHeight="1">
      <c r="A1136" s="520" t="s">
        <v>425</v>
      </c>
      <c r="B1136" s="521"/>
      <c r="C1136" s="521"/>
      <c r="D1136" s="521"/>
      <c r="E1136" s="521"/>
      <c r="F1136" s="529"/>
      <c r="G1136" s="530" t="s">
        <v>426</v>
      </c>
      <c r="H1136" s="522"/>
    </row>
    <row r="1137" spans="1:8" ht="25.35" customHeight="1">
      <c r="A1137" s="551" t="s">
        <v>430</v>
      </c>
      <c r="B1137" s="552"/>
      <c r="C1137" s="552"/>
      <c r="D1137" s="552"/>
      <c r="E1137" s="552"/>
      <c r="F1137" s="553"/>
      <c r="G1137" s="55"/>
      <c r="H1137" s="56" t="s">
        <v>428</v>
      </c>
    </row>
    <row r="1138" spans="1:8" ht="25.35" customHeight="1">
      <c r="A1138" s="551" t="s">
        <v>431</v>
      </c>
      <c r="B1138" s="552"/>
      <c r="C1138" s="552"/>
      <c r="D1138" s="552"/>
      <c r="E1138" s="552"/>
      <c r="F1138" s="553"/>
      <c r="G1138" s="59"/>
      <c r="H1138" s="60" t="s">
        <v>428</v>
      </c>
    </row>
    <row r="1139" spans="1:8" ht="25.35" customHeight="1">
      <c r="A1139" s="551" t="s">
        <v>432</v>
      </c>
      <c r="B1139" s="552"/>
      <c r="C1139" s="552"/>
      <c r="D1139" s="552"/>
      <c r="E1139" s="552"/>
      <c r="F1139" s="552"/>
      <c r="G1139" s="69"/>
      <c r="H1139" s="70" t="s">
        <v>433</v>
      </c>
    </row>
    <row r="1140" spans="1:8" ht="25.35" customHeight="1">
      <c r="A1140" s="551" t="s">
        <v>434</v>
      </c>
      <c r="B1140" s="552"/>
      <c r="C1140" s="552"/>
      <c r="D1140" s="552"/>
      <c r="E1140" s="552"/>
      <c r="F1140" s="552"/>
      <c r="G1140" s="69"/>
      <c r="H1140" s="70" t="s">
        <v>433</v>
      </c>
    </row>
    <row r="1141" spans="1:8" ht="25.35" customHeight="1">
      <c r="A1141" s="520" t="s">
        <v>435</v>
      </c>
      <c r="B1141" s="521"/>
      <c r="C1141" s="521"/>
      <c r="D1141" s="521"/>
      <c r="E1141" s="521"/>
      <c r="F1141" s="521"/>
      <c r="G1141" s="521"/>
      <c r="H1141" s="522"/>
    </row>
    <row r="1142" spans="1:8" ht="25.35" customHeight="1">
      <c r="A1142" s="520" t="s">
        <v>425</v>
      </c>
      <c r="B1142" s="521"/>
      <c r="C1142" s="521"/>
      <c r="D1142" s="521"/>
      <c r="E1142" s="521"/>
      <c r="F1142" s="521"/>
      <c r="G1142" s="521"/>
      <c r="H1142" s="522"/>
    </row>
    <row r="1143" spans="1:8" ht="25.35" customHeight="1">
      <c r="A1143" s="68" t="s">
        <v>401</v>
      </c>
      <c r="B1143" s="530">
        <v>65</v>
      </c>
      <c r="C1143" s="521"/>
      <c r="D1143" s="521"/>
      <c r="E1143" s="521"/>
      <c r="F1143" s="521"/>
      <c r="G1143" s="521"/>
      <c r="H1143" s="522"/>
    </row>
    <row r="1144" spans="1:8" ht="25.35" customHeight="1">
      <c r="A1144" s="66" t="s">
        <v>436</v>
      </c>
      <c r="B1144" s="534"/>
      <c r="C1144" s="535"/>
      <c r="D1144" s="535"/>
      <c r="E1144" s="535"/>
      <c r="F1144" s="535"/>
      <c r="G1144" s="535"/>
      <c r="H1144" s="536"/>
    </row>
    <row r="1145" spans="1:8" ht="25.35" customHeight="1">
      <c r="A1145" s="558" t="s">
        <v>437</v>
      </c>
      <c r="B1145" s="559"/>
      <c r="C1145" s="559"/>
      <c r="D1145" s="559"/>
      <c r="E1145" s="71"/>
      <c r="F1145" s="72"/>
      <c r="G1145" s="55" t="s">
        <v>438</v>
      </c>
      <c r="H1145" s="73"/>
    </row>
    <row r="1146" spans="1:8" ht="25.35" customHeight="1">
      <c r="A1146" s="54" t="s">
        <v>439</v>
      </c>
      <c r="B1146" s="55" t="s">
        <v>254</v>
      </c>
      <c r="C1146" s="55" t="s">
        <v>439</v>
      </c>
      <c r="D1146" s="55" t="s">
        <v>254</v>
      </c>
      <c r="E1146" s="74"/>
      <c r="F1146" s="559" t="s">
        <v>440</v>
      </c>
      <c r="G1146" s="559"/>
      <c r="H1146" s="75" t="s">
        <v>254</v>
      </c>
    </row>
    <row r="1147" spans="1:8" ht="25.35" customHeight="1">
      <c r="A1147" s="54" t="s">
        <v>441</v>
      </c>
      <c r="B1147" s="55" t="s">
        <v>442</v>
      </c>
      <c r="C1147" s="55" t="s">
        <v>443</v>
      </c>
      <c r="D1147" s="55" t="s">
        <v>444</v>
      </c>
      <c r="E1147" s="74"/>
      <c r="F1147" s="559">
        <v>3</v>
      </c>
      <c r="G1147" s="559"/>
      <c r="H1147" s="56" t="s">
        <v>433</v>
      </c>
    </row>
    <row r="1148" spans="1:8" ht="25.35" customHeight="1">
      <c r="A1148" s="54" t="s">
        <v>445</v>
      </c>
      <c r="B1148" s="55" t="s">
        <v>446</v>
      </c>
      <c r="C1148" s="55" t="s">
        <v>447</v>
      </c>
      <c r="D1148" s="55" t="s">
        <v>448</v>
      </c>
      <c r="E1148" s="74"/>
      <c r="F1148" s="559">
        <v>2</v>
      </c>
      <c r="G1148" s="559"/>
      <c r="H1148" s="56" t="s">
        <v>428</v>
      </c>
    </row>
    <row r="1149" spans="1:8" ht="25.35" customHeight="1">
      <c r="A1149" s="54" t="s">
        <v>449</v>
      </c>
      <c r="B1149" s="55" t="s">
        <v>450</v>
      </c>
      <c r="C1149" s="55" t="s">
        <v>451</v>
      </c>
      <c r="D1149" s="55" t="s">
        <v>452</v>
      </c>
      <c r="E1149" s="74"/>
      <c r="F1149" s="559">
        <v>1</v>
      </c>
      <c r="G1149" s="559"/>
      <c r="H1149" s="56" t="s">
        <v>453</v>
      </c>
    </row>
    <row r="1150" spans="1:8" ht="25.35" customHeight="1">
      <c r="A1150" s="54" t="s">
        <v>454</v>
      </c>
      <c r="B1150" s="55" t="s">
        <v>455</v>
      </c>
      <c r="C1150" s="55" t="s">
        <v>456</v>
      </c>
      <c r="D1150" s="55" t="s">
        <v>457</v>
      </c>
      <c r="E1150" s="71"/>
      <c r="F1150" s="530"/>
      <c r="G1150" s="529"/>
      <c r="H1150" s="75"/>
    </row>
    <row r="1151" spans="1:8" ht="81.599999999999994" customHeight="1">
      <c r="A1151" s="537" t="s">
        <v>458</v>
      </c>
      <c r="B1151" s="538"/>
      <c r="C1151" s="539" t="s">
        <v>459</v>
      </c>
      <c r="D1151" s="540"/>
      <c r="E1151" s="540"/>
      <c r="F1151" s="540"/>
      <c r="G1151" s="539" t="s">
        <v>460</v>
      </c>
      <c r="H1151" s="542"/>
    </row>
    <row r="1152" spans="1:8" ht="25.35" customHeight="1">
      <c r="A1152" s="81"/>
      <c r="B1152" s="52"/>
      <c r="C1152" s="49"/>
      <c r="D1152" s="49"/>
      <c r="E1152" s="49"/>
      <c r="F1152" s="49"/>
      <c r="G1152" s="49"/>
      <c r="H1152" s="49"/>
    </row>
    <row r="1153" spans="1:8" ht="25.35" customHeight="1">
      <c r="A1153" s="545" t="s">
        <v>235</v>
      </c>
      <c r="B1153" s="546"/>
      <c r="C1153" s="546"/>
      <c r="D1153" s="546"/>
      <c r="E1153" s="546"/>
      <c r="F1153" s="546"/>
      <c r="G1153" s="546"/>
      <c r="H1153" s="547"/>
    </row>
    <row r="1154" spans="1:8" ht="25.35" customHeight="1">
      <c r="A1154" s="513" t="s">
        <v>236</v>
      </c>
      <c r="B1154" s="514"/>
      <c r="C1154" s="514"/>
      <c r="D1154" s="514"/>
      <c r="E1154" s="514"/>
      <c r="F1154" s="514"/>
      <c r="G1154" s="514"/>
      <c r="H1154" s="515"/>
    </row>
    <row r="1155" spans="1:8" ht="25.35" customHeight="1">
      <c r="A1155" s="513" t="s">
        <v>237</v>
      </c>
      <c r="B1155" s="514"/>
      <c r="C1155" s="514"/>
      <c r="D1155" s="514"/>
      <c r="E1155" s="514"/>
      <c r="F1155" s="514"/>
      <c r="G1155" s="514"/>
      <c r="H1155" s="515"/>
    </row>
    <row r="1156" spans="1:8" ht="25.35" customHeight="1">
      <c r="A1156" s="513" t="s">
        <v>405</v>
      </c>
      <c r="B1156" s="514"/>
      <c r="C1156" s="514"/>
      <c r="D1156" s="514"/>
      <c r="E1156" s="514"/>
      <c r="F1156" s="514"/>
      <c r="G1156" s="514"/>
      <c r="H1156" s="515"/>
    </row>
    <row r="1157" spans="1:8" ht="25.35" customHeight="1">
      <c r="A1157" s="513" t="s">
        <v>406</v>
      </c>
      <c r="B1157" s="514"/>
      <c r="C1157" s="514"/>
      <c r="D1157" s="514"/>
      <c r="E1157" s="514"/>
      <c r="F1157" s="514"/>
      <c r="G1157" s="514"/>
      <c r="H1157" s="515"/>
    </row>
    <row r="1158" spans="1:8" ht="25.35" customHeight="1">
      <c r="A1158" s="51" t="s">
        <v>241</v>
      </c>
      <c r="C1158" s="52" t="s">
        <v>407</v>
      </c>
      <c r="F1158" s="49"/>
      <c r="G1158" s="49"/>
      <c r="H1158" s="50"/>
    </row>
    <row r="1159" spans="1:8" ht="25.35" customHeight="1">
      <c r="A1159" s="51" t="s">
        <v>244</v>
      </c>
      <c r="C1159" s="52" t="s">
        <v>724</v>
      </c>
      <c r="F1159" s="52" t="s">
        <v>410</v>
      </c>
      <c r="G1159" s="52"/>
      <c r="H1159" s="82">
        <v>25</v>
      </c>
    </row>
    <row r="1160" spans="1:8" ht="25.35" customHeight="1">
      <c r="A1160" s="51" t="s">
        <v>411</v>
      </c>
      <c r="C1160" s="52" t="s">
        <v>563</v>
      </c>
      <c r="D1160" s="49"/>
      <c r="E1160" s="49"/>
      <c r="H1160" s="53"/>
    </row>
    <row r="1161" spans="1:8" ht="25.35" customHeight="1">
      <c r="A1161" s="51" t="s">
        <v>412</v>
      </c>
      <c r="C1161" s="48" t="s">
        <v>564</v>
      </c>
      <c r="F1161" s="48" t="s">
        <v>413</v>
      </c>
      <c r="H1161" s="53" t="s">
        <v>565</v>
      </c>
    </row>
    <row r="1162" spans="1:8" ht="25.35" customHeight="1">
      <c r="A1162" s="558" t="s">
        <v>414</v>
      </c>
      <c r="B1162" s="559"/>
      <c r="C1162" s="559"/>
      <c r="D1162" s="559"/>
      <c r="E1162" s="559"/>
      <c r="F1162" s="559"/>
      <c r="G1162" s="559"/>
      <c r="H1162" s="564"/>
    </row>
    <row r="1163" spans="1:8" ht="25.35" customHeight="1">
      <c r="A1163" s="520" t="s">
        <v>385</v>
      </c>
      <c r="B1163" s="521"/>
      <c r="C1163" s="521"/>
      <c r="D1163" s="521"/>
      <c r="E1163" s="521"/>
      <c r="F1163" s="521"/>
      <c r="G1163" s="521"/>
      <c r="H1163" s="522"/>
    </row>
    <row r="1164" spans="1:8" ht="25.35" customHeight="1">
      <c r="A1164" s="560" t="s">
        <v>251</v>
      </c>
      <c r="B1164" s="554" t="s">
        <v>252</v>
      </c>
      <c r="C1164" s="531" t="s">
        <v>390</v>
      </c>
      <c r="D1164" s="531" t="s">
        <v>415</v>
      </c>
      <c r="E1164" s="531" t="s">
        <v>392</v>
      </c>
      <c r="F1164" s="548" t="s">
        <v>393</v>
      </c>
      <c r="G1164" s="531" t="s">
        <v>395</v>
      </c>
      <c r="H1164" s="510" t="s">
        <v>254</v>
      </c>
    </row>
    <row r="1165" spans="1:8" ht="25.35" customHeight="1">
      <c r="A1165" s="560"/>
      <c r="B1165" s="554"/>
      <c r="C1165" s="532"/>
      <c r="D1165" s="532"/>
      <c r="E1165" s="532"/>
      <c r="F1165" s="549"/>
      <c r="G1165" s="532"/>
      <c r="H1165" s="511"/>
    </row>
    <row r="1166" spans="1:8" ht="25.35" customHeight="1">
      <c r="A1166" s="560"/>
      <c r="B1166" s="554"/>
      <c r="C1166" s="533"/>
      <c r="D1166" s="533"/>
      <c r="E1166" s="533"/>
      <c r="F1166" s="550"/>
      <c r="G1166" s="533"/>
      <c r="H1166" s="512"/>
    </row>
    <row r="1167" spans="1:8" ht="25.35" customHeight="1">
      <c r="A1167" s="54">
        <v>1</v>
      </c>
      <c r="B1167" s="57" t="s">
        <v>256</v>
      </c>
      <c r="C1167" s="58">
        <v>5.25</v>
      </c>
      <c r="D1167" s="55">
        <v>4</v>
      </c>
      <c r="E1167" s="55">
        <v>3</v>
      </c>
      <c r="F1167" s="58">
        <v>30.5</v>
      </c>
      <c r="G1167" s="59">
        <f>SUM(C1167:F1167)</f>
        <v>42.75</v>
      </c>
      <c r="H1167" s="60" t="str">
        <f>IF(G1167&gt;=91,"A1",IF(G1167&gt;=81,"A2",IF(G1167&gt;=71,"B1",IF(G1167&gt;=61,"B2",IF(G1167&gt;=51,"C1",IF(G1167&gt;=41,"C2",IF(G1167&gt;=33,"D","E")))))))</f>
        <v>C2</v>
      </c>
    </row>
    <row r="1168" spans="1:8" ht="25.35" customHeight="1">
      <c r="A1168" s="54">
        <v>2</v>
      </c>
      <c r="B1168" s="57" t="s">
        <v>258</v>
      </c>
      <c r="C1168" s="61">
        <v>4.25</v>
      </c>
      <c r="D1168" s="55">
        <v>3</v>
      </c>
      <c r="E1168" s="55">
        <v>3.5</v>
      </c>
      <c r="F1168" s="55">
        <v>32.5</v>
      </c>
      <c r="G1168" s="59">
        <f t="shared" ref="G1168:G1171" si="68">SUM(C1168:F1168)</f>
        <v>43.25</v>
      </c>
      <c r="H1168" s="60" t="str">
        <f t="shared" ref="H1168:H1171" si="69">IF(G1168&gt;=91,"A1",IF(G1168&gt;=81,"A2",IF(G1168&gt;=71,"B1",IF(G1168&gt;=61,"B2",IF(G1168&gt;=51,"C1",IF(G1168&gt;=41,"C2",IF(G1168&gt;=33,"D","E")))))))</f>
        <v>C2</v>
      </c>
    </row>
    <row r="1169" spans="1:8" ht="25.35" customHeight="1">
      <c r="A1169" s="54">
        <v>3</v>
      </c>
      <c r="B1169" s="57" t="s">
        <v>259</v>
      </c>
      <c r="C1169" s="55">
        <v>7.5</v>
      </c>
      <c r="D1169" s="55">
        <v>4</v>
      </c>
      <c r="E1169" s="55">
        <v>3</v>
      </c>
      <c r="F1169" s="55">
        <v>26</v>
      </c>
      <c r="G1169" s="59">
        <f t="shared" si="68"/>
        <v>40.5</v>
      </c>
      <c r="H1169" s="60" t="str">
        <f t="shared" si="69"/>
        <v>D</v>
      </c>
    </row>
    <row r="1170" spans="1:8" ht="25.35" customHeight="1">
      <c r="A1170" s="54">
        <v>4</v>
      </c>
      <c r="B1170" s="57" t="s">
        <v>260</v>
      </c>
      <c r="C1170" s="55">
        <v>7.25</v>
      </c>
      <c r="D1170" s="55">
        <v>4.5</v>
      </c>
      <c r="E1170" s="55">
        <v>3.5</v>
      </c>
      <c r="F1170" s="55">
        <v>44</v>
      </c>
      <c r="G1170" s="59">
        <f t="shared" si="68"/>
        <v>59.25</v>
      </c>
      <c r="H1170" s="60" t="str">
        <f t="shared" si="69"/>
        <v>C1</v>
      </c>
    </row>
    <row r="1171" spans="1:8" ht="25.35" customHeight="1">
      <c r="A1171" s="54">
        <v>5</v>
      </c>
      <c r="B1171" s="57" t="s">
        <v>416</v>
      </c>
      <c r="C1171" s="55">
        <v>6.5</v>
      </c>
      <c r="D1171" s="55">
        <v>5</v>
      </c>
      <c r="E1171" s="55">
        <v>3.5</v>
      </c>
      <c r="F1171" s="55">
        <v>30.5</v>
      </c>
      <c r="G1171" s="59">
        <f t="shared" si="68"/>
        <v>45.5</v>
      </c>
      <c r="H1171" s="60" t="str">
        <f t="shared" si="69"/>
        <v>C2</v>
      </c>
    </row>
    <row r="1172" spans="1:8" ht="25.35" customHeight="1">
      <c r="A1172" s="54">
        <v>6</v>
      </c>
      <c r="B1172" s="62" t="s">
        <v>509</v>
      </c>
      <c r="C1172" s="55"/>
      <c r="D1172" s="55"/>
      <c r="E1172" s="55"/>
      <c r="F1172" s="55"/>
      <c r="G1172" s="59">
        <v>43</v>
      </c>
      <c r="H1172" s="60"/>
    </row>
    <row r="1173" spans="1:8" ht="25.35" customHeight="1">
      <c r="A1173" s="54">
        <v>7</v>
      </c>
      <c r="B1173" s="57" t="s">
        <v>462</v>
      </c>
      <c r="C1173" s="55"/>
      <c r="D1173" s="55"/>
      <c r="E1173" s="55"/>
      <c r="F1173" s="63">
        <v>33</v>
      </c>
      <c r="G1173" s="59"/>
      <c r="H1173" s="60"/>
    </row>
    <row r="1174" spans="1:8" ht="25.35" customHeight="1">
      <c r="A1174" s="54">
        <v>8</v>
      </c>
      <c r="B1174" s="57" t="s">
        <v>463</v>
      </c>
      <c r="C1174" s="64"/>
      <c r="D1174" s="64"/>
      <c r="E1174" s="64"/>
      <c r="F1174" s="65">
        <v>35.5</v>
      </c>
      <c r="G1174" s="59"/>
      <c r="H1174" s="60"/>
    </row>
    <row r="1175" spans="1:8" ht="25.35" customHeight="1">
      <c r="A1175" s="54">
        <v>9</v>
      </c>
      <c r="B1175" s="57" t="s">
        <v>420</v>
      </c>
      <c r="C1175" s="64"/>
      <c r="D1175" s="64"/>
      <c r="E1175" s="64"/>
      <c r="F1175" s="65"/>
      <c r="G1175" s="59"/>
      <c r="H1175" s="60"/>
    </row>
    <row r="1176" spans="1:8" ht="25.35" customHeight="1">
      <c r="A1176" s="66" t="s">
        <v>230</v>
      </c>
      <c r="B1176" s="67"/>
      <c r="C1176" s="67"/>
      <c r="D1176" s="67"/>
      <c r="E1176" s="67"/>
      <c r="F1176" s="55"/>
      <c r="G1176" s="59">
        <f>SUM(G1167:G1172)</f>
        <v>274.25</v>
      </c>
      <c r="H1176" s="60"/>
    </row>
    <row r="1177" spans="1:8" ht="25.35" customHeight="1">
      <c r="A1177" s="66" t="s">
        <v>421</v>
      </c>
      <c r="B1177" s="67"/>
      <c r="C1177" s="67"/>
      <c r="D1177" s="67"/>
      <c r="E1177" s="67"/>
      <c r="F1177" s="55"/>
      <c r="G1177" s="55">
        <f>G1176*100/550</f>
        <v>49.863636363636367</v>
      </c>
      <c r="H1177" s="60" t="str">
        <f t="shared" ref="H1177" si="70">IF(G1177&gt;=91,"A1",IF(G1177&gt;=81,"A2",IF(G1177&gt;=71,"B1",IF(G1177&gt;=61,"B2",IF(G1177&gt;=51,"C1",IF(G1177&gt;=41,"C2",IF(G1177&gt;=33,"D","E")))))))</f>
        <v>C2</v>
      </c>
    </row>
    <row r="1178" spans="1:8" ht="25.35" customHeight="1">
      <c r="A1178" s="523" t="s">
        <v>566</v>
      </c>
      <c r="B1178" s="524"/>
      <c r="C1178" s="524"/>
      <c r="D1178" s="524"/>
      <c r="E1178" s="524"/>
      <c r="F1178" s="524"/>
      <c r="G1178" s="524"/>
      <c r="H1178" s="525"/>
    </row>
    <row r="1179" spans="1:8" ht="25.35" customHeight="1">
      <c r="A1179" s="565" t="s">
        <v>423</v>
      </c>
      <c r="B1179" s="566"/>
      <c r="C1179" s="566"/>
      <c r="D1179" s="566"/>
      <c r="E1179" s="566"/>
      <c r="F1179" s="566"/>
      <c r="G1179" s="566"/>
      <c r="H1179" s="567"/>
    </row>
    <row r="1180" spans="1:8" ht="25.35" customHeight="1">
      <c r="A1180" s="520" t="s">
        <v>424</v>
      </c>
      <c r="B1180" s="521"/>
      <c r="C1180" s="521"/>
      <c r="D1180" s="521"/>
      <c r="E1180" s="521"/>
      <c r="F1180" s="521"/>
      <c r="G1180" s="521"/>
      <c r="H1180" s="522"/>
    </row>
    <row r="1181" spans="1:8" ht="25.35" customHeight="1">
      <c r="A1181" s="520" t="s">
        <v>425</v>
      </c>
      <c r="B1181" s="521"/>
      <c r="C1181" s="521"/>
      <c r="D1181" s="521"/>
      <c r="E1181" s="521"/>
      <c r="F1181" s="529"/>
      <c r="G1181" s="530" t="s">
        <v>426</v>
      </c>
      <c r="H1181" s="522"/>
    </row>
    <row r="1182" spans="1:8" ht="25.35" customHeight="1">
      <c r="A1182" s="68" t="s">
        <v>427</v>
      </c>
      <c r="B1182" s="57"/>
      <c r="C1182" s="57"/>
      <c r="D1182" s="57"/>
      <c r="E1182" s="57"/>
      <c r="F1182" s="59"/>
      <c r="G1182" s="59"/>
      <c r="H1182" s="60" t="s">
        <v>428</v>
      </c>
    </row>
    <row r="1183" spans="1:8" ht="25.35" customHeight="1">
      <c r="A1183" s="520" t="s">
        <v>429</v>
      </c>
      <c r="B1183" s="521"/>
      <c r="C1183" s="521"/>
      <c r="D1183" s="521"/>
      <c r="E1183" s="521"/>
      <c r="F1183" s="529"/>
      <c r="G1183" s="55"/>
      <c r="H1183" s="56"/>
    </row>
    <row r="1184" spans="1:8" ht="25.35" customHeight="1">
      <c r="A1184" s="520" t="s">
        <v>425</v>
      </c>
      <c r="B1184" s="521"/>
      <c r="C1184" s="521"/>
      <c r="D1184" s="521"/>
      <c r="E1184" s="521"/>
      <c r="F1184" s="529"/>
      <c r="G1184" s="530" t="s">
        <v>426</v>
      </c>
      <c r="H1184" s="522"/>
    </row>
    <row r="1185" spans="1:8" ht="25.35" customHeight="1">
      <c r="A1185" s="551" t="s">
        <v>430</v>
      </c>
      <c r="B1185" s="552"/>
      <c r="C1185" s="552"/>
      <c r="D1185" s="552"/>
      <c r="E1185" s="552"/>
      <c r="F1185" s="553"/>
      <c r="G1185" s="55"/>
      <c r="H1185" s="56" t="s">
        <v>433</v>
      </c>
    </row>
    <row r="1186" spans="1:8" ht="25.35" customHeight="1">
      <c r="A1186" s="551" t="s">
        <v>431</v>
      </c>
      <c r="B1186" s="552"/>
      <c r="C1186" s="552"/>
      <c r="D1186" s="552"/>
      <c r="E1186" s="552"/>
      <c r="F1186" s="553"/>
      <c r="G1186" s="59"/>
      <c r="H1186" s="60" t="s">
        <v>433</v>
      </c>
    </row>
    <row r="1187" spans="1:8" ht="25.35" customHeight="1">
      <c r="A1187" s="551" t="s">
        <v>432</v>
      </c>
      <c r="B1187" s="552"/>
      <c r="C1187" s="552"/>
      <c r="D1187" s="552"/>
      <c r="E1187" s="552"/>
      <c r="F1187" s="552"/>
      <c r="G1187" s="69"/>
      <c r="H1187" s="70" t="s">
        <v>428</v>
      </c>
    </row>
    <row r="1188" spans="1:8" ht="25.35" customHeight="1">
      <c r="A1188" s="551" t="s">
        <v>434</v>
      </c>
      <c r="B1188" s="552"/>
      <c r="C1188" s="552"/>
      <c r="D1188" s="552"/>
      <c r="E1188" s="552"/>
      <c r="F1188" s="552"/>
      <c r="G1188" s="69"/>
      <c r="H1188" s="70" t="s">
        <v>428</v>
      </c>
    </row>
    <row r="1189" spans="1:8" ht="25.35" customHeight="1">
      <c r="A1189" s="520" t="s">
        <v>435</v>
      </c>
      <c r="B1189" s="521"/>
      <c r="C1189" s="521"/>
      <c r="D1189" s="521"/>
      <c r="E1189" s="521"/>
      <c r="F1189" s="521"/>
      <c r="G1189" s="521"/>
      <c r="H1189" s="522"/>
    </row>
    <row r="1190" spans="1:8" ht="25.35" customHeight="1">
      <c r="A1190" s="520" t="s">
        <v>425</v>
      </c>
      <c r="B1190" s="521"/>
      <c r="C1190" s="521"/>
      <c r="D1190" s="521"/>
      <c r="E1190" s="521"/>
      <c r="F1190" s="521"/>
      <c r="G1190" s="521"/>
      <c r="H1190" s="522"/>
    </row>
    <row r="1191" spans="1:8" ht="25.35" customHeight="1">
      <c r="A1191" s="68" t="s">
        <v>401</v>
      </c>
      <c r="B1191" s="530">
        <v>85</v>
      </c>
      <c r="C1191" s="521"/>
      <c r="D1191" s="521"/>
      <c r="E1191" s="521"/>
      <c r="F1191" s="521"/>
      <c r="G1191" s="521"/>
      <c r="H1191" s="522"/>
    </row>
    <row r="1192" spans="1:8" ht="25.35" customHeight="1">
      <c r="A1192" s="66" t="s">
        <v>436</v>
      </c>
      <c r="B1192" s="534"/>
      <c r="C1192" s="535"/>
      <c r="D1192" s="535"/>
      <c r="E1192" s="535"/>
      <c r="F1192" s="535"/>
      <c r="G1192" s="535"/>
      <c r="H1192" s="536"/>
    </row>
    <row r="1193" spans="1:8" ht="25.35" customHeight="1">
      <c r="A1193" s="558" t="s">
        <v>437</v>
      </c>
      <c r="B1193" s="559"/>
      <c r="C1193" s="559"/>
      <c r="D1193" s="559"/>
      <c r="E1193" s="71"/>
      <c r="F1193" s="72"/>
      <c r="G1193" s="55" t="s">
        <v>438</v>
      </c>
      <c r="H1193" s="73"/>
    </row>
    <row r="1194" spans="1:8" ht="25.35" customHeight="1">
      <c r="A1194" s="54" t="s">
        <v>439</v>
      </c>
      <c r="B1194" s="55" t="s">
        <v>254</v>
      </c>
      <c r="C1194" s="55" t="s">
        <v>439</v>
      </c>
      <c r="D1194" s="55" t="s">
        <v>254</v>
      </c>
      <c r="E1194" s="74"/>
      <c r="F1194" s="559" t="s">
        <v>440</v>
      </c>
      <c r="G1194" s="559"/>
      <c r="H1194" s="75" t="s">
        <v>254</v>
      </c>
    </row>
    <row r="1195" spans="1:8" ht="25.35" customHeight="1">
      <c r="A1195" s="54" t="s">
        <v>441</v>
      </c>
      <c r="B1195" s="55" t="s">
        <v>442</v>
      </c>
      <c r="C1195" s="55" t="s">
        <v>443</v>
      </c>
      <c r="D1195" s="55" t="s">
        <v>444</v>
      </c>
      <c r="E1195" s="74"/>
      <c r="F1195" s="559">
        <v>3</v>
      </c>
      <c r="G1195" s="559"/>
      <c r="H1195" s="56" t="s">
        <v>433</v>
      </c>
    </row>
    <row r="1196" spans="1:8" ht="25.35" customHeight="1">
      <c r="A1196" s="54" t="s">
        <v>445</v>
      </c>
      <c r="B1196" s="55" t="s">
        <v>446</v>
      </c>
      <c r="C1196" s="55" t="s">
        <v>447</v>
      </c>
      <c r="D1196" s="55" t="s">
        <v>448</v>
      </c>
      <c r="E1196" s="74"/>
      <c r="F1196" s="559">
        <v>2</v>
      </c>
      <c r="G1196" s="559"/>
      <c r="H1196" s="56" t="s">
        <v>428</v>
      </c>
    </row>
    <row r="1197" spans="1:8" ht="25.35" customHeight="1">
      <c r="A1197" s="54" t="s">
        <v>449</v>
      </c>
      <c r="B1197" s="55" t="s">
        <v>450</v>
      </c>
      <c r="C1197" s="55" t="s">
        <v>451</v>
      </c>
      <c r="D1197" s="55" t="s">
        <v>452</v>
      </c>
      <c r="E1197" s="74"/>
      <c r="F1197" s="559">
        <v>1</v>
      </c>
      <c r="G1197" s="559"/>
      <c r="H1197" s="56" t="s">
        <v>453</v>
      </c>
    </row>
    <row r="1198" spans="1:8" ht="25.35" customHeight="1">
      <c r="A1198" s="54" t="s">
        <v>454</v>
      </c>
      <c r="B1198" s="55" t="s">
        <v>455</v>
      </c>
      <c r="C1198" s="55" t="s">
        <v>456</v>
      </c>
      <c r="D1198" s="55" t="s">
        <v>457</v>
      </c>
      <c r="E1198" s="71"/>
      <c r="F1198" s="530"/>
      <c r="G1198" s="529"/>
      <c r="H1198" s="75"/>
    </row>
    <row r="1199" spans="1:8" ht="93.6" customHeight="1">
      <c r="A1199" s="537" t="s">
        <v>458</v>
      </c>
      <c r="B1199" s="538"/>
      <c r="C1199" s="539" t="s">
        <v>459</v>
      </c>
      <c r="D1199" s="540"/>
      <c r="E1199" s="540"/>
      <c r="F1199" s="540"/>
      <c r="G1199" s="539" t="s">
        <v>460</v>
      </c>
      <c r="H1199" s="542"/>
    </row>
    <row r="1201" spans="1:8" ht="25.35" customHeight="1">
      <c r="A1201" s="545" t="s">
        <v>235</v>
      </c>
      <c r="B1201" s="546"/>
      <c r="C1201" s="546"/>
      <c r="D1201" s="546"/>
      <c r="E1201" s="546"/>
      <c r="F1201" s="546"/>
      <c r="G1201" s="546"/>
      <c r="H1201" s="547"/>
    </row>
    <row r="1202" spans="1:8" ht="25.35" customHeight="1">
      <c r="A1202" s="513" t="s">
        <v>236</v>
      </c>
      <c r="B1202" s="514"/>
      <c r="C1202" s="514"/>
      <c r="D1202" s="514"/>
      <c r="E1202" s="514"/>
      <c r="F1202" s="514"/>
      <c r="G1202" s="514"/>
      <c r="H1202" s="515"/>
    </row>
    <row r="1203" spans="1:8" ht="25.35" customHeight="1">
      <c r="A1203" s="513" t="s">
        <v>237</v>
      </c>
      <c r="B1203" s="514"/>
      <c r="C1203" s="514"/>
      <c r="D1203" s="514"/>
      <c r="E1203" s="514"/>
      <c r="F1203" s="514"/>
      <c r="G1203" s="514"/>
      <c r="H1203" s="515"/>
    </row>
    <row r="1204" spans="1:8" ht="25.35" customHeight="1">
      <c r="A1204" s="513" t="s">
        <v>405</v>
      </c>
      <c r="B1204" s="514"/>
      <c r="C1204" s="514"/>
      <c r="D1204" s="514"/>
      <c r="E1204" s="514"/>
      <c r="F1204" s="514"/>
      <c r="G1204" s="514"/>
      <c r="H1204" s="515"/>
    </row>
    <row r="1205" spans="1:8" ht="25.35" customHeight="1">
      <c r="A1205" s="513" t="s">
        <v>406</v>
      </c>
      <c r="B1205" s="514"/>
      <c r="C1205" s="514"/>
      <c r="D1205" s="514"/>
      <c r="E1205" s="514"/>
      <c r="F1205" s="514"/>
      <c r="G1205" s="514"/>
      <c r="H1205" s="515"/>
    </row>
    <row r="1206" spans="1:8" ht="25.35" customHeight="1">
      <c r="A1206" s="51" t="s">
        <v>241</v>
      </c>
      <c r="C1206" s="49" t="s">
        <v>407</v>
      </c>
      <c r="F1206" s="49"/>
      <c r="G1206" s="49"/>
      <c r="H1206" s="50"/>
    </row>
    <row r="1207" spans="1:8" ht="25.35" customHeight="1">
      <c r="A1207" s="51" t="s">
        <v>244</v>
      </c>
      <c r="C1207" s="48" t="s">
        <v>348</v>
      </c>
      <c r="F1207" s="52" t="s">
        <v>410</v>
      </c>
      <c r="G1207" s="52"/>
      <c r="H1207" s="82">
        <v>26</v>
      </c>
    </row>
    <row r="1208" spans="1:8" ht="25.35" customHeight="1">
      <c r="A1208" s="51" t="s">
        <v>411</v>
      </c>
      <c r="C1208" s="49" t="s">
        <v>567</v>
      </c>
      <c r="D1208" s="49"/>
      <c r="E1208" s="49"/>
      <c r="H1208" s="53"/>
    </row>
    <row r="1209" spans="1:8" ht="25.35" customHeight="1">
      <c r="A1209" s="51" t="s">
        <v>412</v>
      </c>
      <c r="D1209" s="48" t="s">
        <v>568</v>
      </c>
      <c r="F1209" s="48" t="s">
        <v>413</v>
      </c>
      <c r="H1209" s="53" t="s">
        <v>569</v>
      </c>
    </row>
    <row r="1210" spans="1:8" ht="25.35" customHeight="1">
      <c r="A1210" s="558" t="s">
        <v>414</v>
      </c>
      <c r="B1210" s="559"/>
      <c r="C1210" s="559"/>
      <c r="D1210" s="559"/>
      <c r="E1210" s="559"/>
      <c r="F1210" s="559"/>
      <c r="G1210" s="559"/>
      <c r="H1210" s="564"/>
    </row>
    <row r="1211" spans="1:8" ht="25.35" customHeight="1">
      <c r="A1211" s="520" t="s">
        <v>385</v>
      </c>
      <c r="B1211" s="521"/>
      <c r="C1211" s="521"/>
      <c r="D1211" s="521"/>
      <c r="E1211" s="521"/>
      <c r="F1211" s="521"/>
      <c r="G1211" s="521"/>
      <c r="H1211" s="522"/>
    </row>
    <row r="1212" spans="1:8" ht="25.35" customHeight="1">
      <c r="A1212" s="560" t="s">
        <v>251</v>
      </c>
      <c r="B1212" s="554" t="s">
        <v>252</v>
      </c>
      <c r="C1212" s="531" t="s">
        <v>390</v>
      </c>
      <c r="D1212" s="531" t="s">
        <v>415</v>
      </c>
      <c r="E1212" s="531" t="s">
        <v>392</v>
      </c>
      <c r="F1212" s="548" t="s">
        <v>393</v>
      </c>
      <c r="G1212" s="531" t="s">
        <v>395</v>
      </c>
      <c r="H1212" s="510" t="s">
        <v>254</v>
      </c>
    </row>
    <row r="1213" spans="1:8" ht="25.35" customHeight="1">
      <c r="A1213" s="560"/>
      <c r="B1213" s="554"/>
      <c r="C1213" s="532"/>
      <c r="D1213" s="532"/>
      <c r="E1213" s="532"/>
      <c r="F1213" s="549"/>
      <c r="G1213" s="532"/>
      <c r="H1213" s="511"/>
    </row>
    <row r="1214" spans="1:8" ht="25.35" customHeight="1">
      <c r="A1214" s="560"/>
      <c r="B1214" s="554"/>
      <c r="C1214" s="533"/>
      <c r="D1214" s="533"/>
      <c r="E1214" s="533"/>
      <c r="F1214" s="550"/>
      <c r="G1214" s="533"/>
      <c r="H1214" s="512"/>
    </row>
    <row r="1215" spans="1:8" ht="25.35" customHeight="1">
      <c r="A1215" s="54">
        <v>1</v>
      </c>
      <c r="B1215" s="57" t="s">
        <v>256</v>
      </c>
      <c r="C1215" s="58">
        <v>2.75</v>
      </c>
      <c r="D1215" s="55">
        <v>3</v>
      </c>
      <c r="E1215" s="55">
        <v>3</v>
      </c>
      <c r="F1215" s="58">
        <v>27.5</v>
      </c>
      <c r="G1215" s="59">
        <f>SUM(C1215:F1215)</f>
        <v>36.25</v>
      </c>
      <c r="H1215" s="60" t="str">
        <f>IF(G1215&gt;=91,"A1",IF(G1215&gt;=81,"A2",IF(G1215&gt;=71,"B1",IF(G1215&gt;=61,"B2",IF(G1215&gt;=51,"C1",IF(G1215&gt;=41,"C2",IF(G1215&gt;=33,"D","E")))))))</f>
        <v>D</v>
      </c>
    </row>
    <row r="1216" spans="1:8" ht="25.35" customHeight="1">
      <c r="A1216" s="54">
        <v>2</v>
      </c>
      <c r="B1216" s="57" t="s">
        <v>258</v>
      </c>
      <c r="C1216" s="61">
        <v>3</v>
      </c>
      <c r="D1216" s="55">
        <v>3</v>
      </c>
      <c r="E1216" s="55">
        <v>3.5</v>
      </c>
      <c r="F1216" s="55">
        <v>28</v>
      </c>
      <c r="G1216" s="59">
        <f t="shared" ref="G1216:G1219" si="71">SUM(C1216:F1216)</f>
        <v>37.5</v>
      </c>
      <c r="H1216" s="60" t="str">
        <f t="shared" ref="H1216:H1219" si="72">IF(G1216&gt;=91,"A1",IF(G1216&gt;=81,"A2",IF(G1216&gt;=71,"B1",IF(G1216&gt;=61,"B2",IF(G1216&gt;=51,"C1",IF(G1216&gt;=41,"C2",IF(G1216&gt;=33,"D","E")))))))</f>
        <v>D</v>
      </c>
    </row>
    <row r="1217" spans="1:8" ht="25.35" customHeight="1">
      <c r="A1217" s="54">
        <v>3</v>
      </c>
      <c r="B1217" s="57" t="s">
        <v>259</v>
      </c>
      <c r="C1217" s="55">
        <v>7.5</v>
      </c>
      <c r="D1217" s="55">
        <v>3.5</v>
      </c>
      <c r="E1217" s="55">
        <v>3.5</v>
      </c>
      <c r="F1217" s="55">
        <v>25</v>
      </c>
      <c r="G1217" s="59">
        <f t="shared" si="71"/>
        <v>39.5</v>
      </c>
      <c r="H1217" s="60" t="str">
        <f t="shared" si="72"/>
        <v>D</v>
      </c>
    </row>
    <row r="1218" spans="1:8" ht="25.35" customHeight="1">
      <c r="A1218" s="54">
        <v>4</v>
      </c>
      <c r="B1218" s="57" t="s">
        <v>260</v>
      </c>
      <c r="C1218" s="55">
        <v>4.75</v>
      </c>
      <c r="D1218" s="55">
        <v>3</v>
      </c>
      <c r="E1218" s="55">
        <v>2.5</v>
      </c>
      <c r="F1218" s="55">
        <v>25.5</v>
      </c>
      <c r="G1218" s="59">
        <f t="shared" si="71"/>
        <v>35.75</v>
      </c>
      <c r="H1218" s="60" t="str">
        <f t="shared" si="72"/>
        <v>D</v>
      </c>
    </row>
    <row r="1219" spans="1:8" ht="25.35" customHeight="1">
      <c r="A1219" s="54">
        <v>5</v>
      </c>
      <c r="B1219" s="57" t="s">
        <v>416</v>
      </c>
      <c r="C1219" s="55">
        <v>2.5</v>
      </c>
      <c r="D1219" s="55">
        <v>4</v>
      </c>
      <c r="E1219" s="55">
        <v>3.5</v>
      </c>
      <c r="F1219" s="55">
        <v>17.5</v>
      </c>
      <c r="G1219" s="59">
        <f t="shared" si="71"/>
        <v>27.5</v>
      </c>
      <c r="H1219" s="60" t="str">
        <f t="shared" si="72"/>
        <v>E</v>
      </c>
    </row>
    <row r="1220" spans="1:8" ht="25.35" customHeight="1">
      <c r="A1220" s="54">
        <v>6</v>
      </c>
      <c r="B1220" s="62" t="s">
        <v>509</v>
      </c>
      <c r="C1220" s="55"/>
      <c r="D1220" s="55"/>
      <c r="E1220" s="55"/>
      <c r="F1220" s="55"/>
      <c r="G1220" s="59">
        <v>13.5</v>
      </c>
      <c r="H1220" s="60"/>
    </row>
    <row r="1221" spans="1:8" ht="25.35" customHeight="1">
      <c r="A1221" s="54">
        <v>7</v>
      </c>
      <c r="B1221" s="57" t="s">
        <v>462</v>
      </c>
      <c r="C1221" s="55"/>
      <c r="D1221" s="55"/>
      <c r="E1221" s="55"/>
      <c r="F1221" s="63">
        <v>14</v>
      </c>
      <c r="G1221" s="59"/>
      <c r="H1221" s="60"/>
    </row>
    <row r="1222" spans="1:8" ht="25.35" customHeight="1">
      <c r="A1222" s="54">
        <v>8</v>
      </c>
      <c r="B1222" s="57" t="s">
        <v>463</v>
      </c>
      <c r="C1222" s="64"/>
      <c r="D1222" s="64"/>
      <c r="E1222" s="64"/>
      <c r="F1222" s="65">
        <v>19.5</v>
      </c>
      <c r="G1222" s="59"/>
      <c r="H1222" s="60"/>
    </row>
    <row r="1223" spans="1:8" ht="25.35" customHeight="1">
      <c r="A1223" s="54">
        <v>9</v>
      </c>
      <c r="B1223" s="57" t="s">
        <v>420</v>
      </c>
      <c r="C1223" s="64"/>
      <c r="D1223" s="64"/>
      <c r="E1223" s="64"/>
      <c r="F1223" s="65"/>
      <c r="G1223" s="59"/>
      <c r="H1223" s="60"/>
    </row>
    <row r="1224" spans="1:8" ht="25.35" customHeight="1">
      <c r="A1224" s="66" t="s">
        <v>230</v>
      </c>
      <c r="B1224" s="67"/>
      <c r="C1224" s="67"/>
      <c r="D1224" s="67"/>
      <c r="E1224" s="67"/>
      <c r="F1224" s="55"/>
      <c r="G1224" s="59">
        <f>SUM(G1215:G1220)</f>
        <v>190</v>
      </c>
      <c r="H1224" s="60"/>
    </row>
    <row r="1225" spans="1:8" ht="25.35" customHeight="1">
      <c r="A1225" s="66" t="s">
        <v>421</v>
      </c>
      <c r="B1225" s="67"/>
      <c r="C1225" s="67"/>
      <c r="D1225" s="67"/>
      <c r="E1225" s="67"/>
      <c r="F1225" s="55"/>
      <c r="G1225" s="55">
        <f>G1224*100/550</f>
        <v>34.545454545454547</v>
      </c>
      <c r="H1225" s="60" t="str">
        <f t="shared" ref="H1225" si="73">IF(G1225&gt;=91,"A1",IF(G1225&gt;=81,"A2",IF(G1225&gt;=71,"B1",IF(G1225&gt;=61,"B2",IF(G1225&gt;=51,"C1",IF(G1225&gt;=41,"C2",IF(G1225&gt;=33,"D","E")))))))</f>
        <v>D</v>
      </c>
    </row>
    <row r="1226" spans="1:8" ht="25.35" customHeight="1">
      <c r="A1226" s="523" t="s">
        <v>570</v>
      </c>
      <c r="B1226" s="524"/>
      <c r="C1226" s="524"/>
      <c r="D1226" s="524"/>
      <c r="E1226" s="524"/>
      <c r="F1226" s="524"/>
      <c r="G1226" s="524"/>
      <c r="H1226" s="525"/>
    </row>
    <row r="1227" spans="1:8" ht="25.35" customHeight="1">
      <c r="A1227" s="565" t="s">
        <v>423</v>
      </c>
      <c r="B1227" s="566"/>
      <c r="C1227" s="566"/>
      <c r="D1227" s="566"/>
      <c r="E1227" s="566"/>
      <c r="F1227" s="566"/>
      <c r="G1227" s="566"/>
      <c r="H1227" s="567"/>
    </row>
    <row r="1228" spans="1:8" ht="25.35" customHeight="1">
      <c r="A1228" s="520" t="s">
        <v>424</v>
      </c>
      <c r="B1228" s="521"/>
      <c r="C1228" s="521"/>
      <c r="D1228" s="521"/>
      <c r="E1228" s="521"/>
      <c r="F1228" s="521"/>
      <c r="G1228" s="521"/>
      <c r="H1228" s="522"/>
    </row>
    <row r="1229" spans="1:8" ht="25.35" customHeight="1">
      <c r="A1229" s="520" t="s">
        <v>425</v>
      </c>
      <c r="B1229" s="521"/>
      <c r="C1229" s="521"/>
      <c r="D1229" s="521"/>
      <c r="E1229" s="521"/>
      <c r="F1229" s="529"/>
      <c r="G1229" s="530" t="s">
        <v>426</v>
      </c>
      <c r="H1229" s="522"/>
    </row>
    <row r="1230" spans="1:8" ht="25.35" customHeight="1">
      <c r="A1230" s="68" t="s">
        <v>427</v>
      </c>
      <c r="B1230" s="57"/>
      <c r="C1230" s="57"/>
      <c r="D1230" s="57"/>
      <c r="E1230" s="57"/>
      <c r="F1230" s="59"/>
      <c r="G1230" s="59"/>
      <c r="H1230" s="60" t="s">
        <v>428</v>
      </c>
    </row>
    <row r="1231" spans="1:8" ht="25.35" customHeight="1">
      <c r="A1231" s="520" t="s">
        <v>429</v>
      </c>
      <c r="B1231" s="521"/>
      <c r="C1231" s="521"/>
      <c r="D1231" s="521"/>
      <c r="E1231" s="521"/>
      <c r="F1231" s="529"/>
      <c r="G1231" s="55"/>
      <c r="H1231" s="56"/>
    </row>
    <row r="1232" spans="1:8" ht="25.35" customHeight="1">
      <c r="A1232" s="520" t="s">
        <v>425</v>
      </c>
      <c r="B1232" s="521"/>
      <c r="C1232" s="521"/>
      <c r="D1232" s="521"/>
      <c r="E1232" s="521"/>
      <c r="F1232" s="529"/>
      <c r="G1232" s="530" t="s">
        <v>426</v>
      </c>
      <c r="H1232" s="522"/>
    </row>
    <row r="1233" spans="1:8" ht="25.35" customHeight="1">
      <c r="A1233" s="551" t="s">
        <v>430</v>
      </c>
      <c r="B1233" s="552"/>
      <c r="C1233" s="552"/>
      <c r="D1233" s="552"/>
      <c r="E1233" s="552"/>
      <c r="F1233" s="553"/>
      <c r="G1233" s="55"/>
      <c r="H1233" s="56" t="s">
        <v>433</v>
      </c>
    </row>
    <row r="1234" spans="1:8" ht="25.35" customHeight="1">
      <c r="A1234" s="551" t="s">
        <v>431</v>
      </c>
      <c r="B1234" s="552"/>
      <c r="C1234" s="552"/>
      <c r="D1234" s="552"/>
      <c r="E1234" s="552"/>
      <c r="F1234" s="553"/>
      <c r="G1234" s="59"/>
      <c r="H1234" s="60" t="s">
        <v>433</v>
      </c>
    </row>
    <row r="1235" spans="1:8" ht="25.35" customHeight="1">
      <c r="A1235" s="551" t="s">
        <v>432</v>
      </c>
      <c r="B1235" s="552"/>
      <c r="C1235" s="552"/>
      <c r="D1235" s="552"/>
      <c r="E1235" s="552"/>
      <c r="F1235" s="552"/>
      <c r="G1235" s="69"/>
      <c r="H1235" s="70" t="s">
        <v>433</v>
      </c>
    </row>
    <row r="1236" spans="1:8" ht="25.35" customHeight="1">
      <c r="A1236" s="551" t="s">
        <v>434</v>
      </c>
      <c r="B1236" s="552"/>
      <c r="C1236" s="552"/>
      <c r="D1236" s="552"/>
      <c r="E1236" s="552"/>
      <c r="F1236" s="552"/>
      <c r="G1236" s="69"/>
      <c r="H1236" s="70" t="s">
        <v>433</v>
      </c>
    </row>
    <row r="1237" spans="1:8" ht="25.35" customHeight="1">
      <c r="A1237" s="520" t="s">
        <v>435</v>
      </c>
      <c r="B1237" s="521"/>
      <c r="C1237" s="521"/>
      <c r="D1237" s="521"/>
      <c r="E1237" s="521"/>
      <c r="F1237" s="521"/>
      <c r="G1237" s="521"/>
      <c r="H1237" s="522"/>
    </row>
    <row r="1238" spans="1:8" ht="25.35" customHeight="1">
      <c r="A1238" s="520" t="s">
        <v>425</v>
      </c>
      <c r="B1238" s="521"/>
      <c r="C1238" s="521"/>
      <c r="D1238" s="521"/>
      <c r="E1238" s="521"/>
      <c r="F1238" s="521"/>
      <c r="G1238" s="521"/>
      <c r="H1238" s="522"/>
    </row>
    <row r="1239" spans="1:8" ht="25.35" customHeight="1">
      <c r="A1239" s="68" t="s">
        <v>401</v>
      </c>
      <c r="B1239" s="530">
        <v>84</v>
      </c>
      <c r="C1239" s="521"/>
      <c r="D1239" s="521"/>
      <c r="E1239" s="521"/>
      <c r="F1239" s="521"/>
      <c r="G1239" s="521"/>
      <c r="H1239" s="522"/>
    </row>
    <row r="1240" spans="1:8" ht="25.35" customHeight="1">
      <c r="A1240" s="66" t="s">
        <v>436</v>
      </c>
      <c r="B1240" s="534"/>
      <c r="C1240" s="535"/>
      <c r="D1240" s="535"/>
      <c r="E1240" s="535"/>
      <c r="F1240" s="535"/>
      <c r="G1240" s="535"/>
      <c r="H1240" s="536"/>
    </row>
    <row r="1241" spans="1:8" ht="25.35" customHeight="1">
      <c r="A1241" s="558" t="s">
        <v>437</v>
      </c>
      <c r="B1241" s="559"/>
      <c r="C1241" s="559"/>
      <c r="D1241" s="559"/>
      <c r="E1241" s="71"/>
      <c r="F1241" s="72"/>
      <c r="G1241" s="55" t="s">
        <v>438</v>
      </c>
      <c r="H1241" s="73"/>
    </row>
    <row r="1242" spans="1:8" ht="25.35" customHeight="1">
      <c r="A1242" s="54" t="s">
        <v>439</v>
      </c>
      <c r="B1242" s="55" t="s">
        <v>254</v>
      </c>
      <c r="C1242" s="55" t="s">
        <v>439</v>
      </c>
      <c r="D1242" s="55" t="s">
        <v>254</v>
      </c>
      <c r="E1242" s="74"/>
      <c r="F1242" s="559" t="s">
        <v>440</v>
      </c>
      <c r="G1242" s="559"/>
      <c r="H1242" s="75" t="s">
        <v>254</v>
      </c>
    </row>
    <row r="1243" spans="1:8" ht="25.35" customHeight="1">
      <c r="A1243" s="54" t="s">
        <v>441</v>
      </c>
      <c r="B1243" s="55" t="s">
        <v>442</v>
      </c>
      <c r="C1243" s="55" t="s">
        <v>443</v>
      </c>
      <c r="D1243" s="55" t="s">
        <v>444</v>
      </c>
      <c r="E1243" s="74"/>
      <c r="F1243" s="559">
        <v>3</v>
      </c>
      <c r="G1243" s="559"/>
      <c r="H1243" s="56" t="s">
        <v>433</v>
      </c>
    </row>
    <row r="1244" spans="1:8" ht="25.35" customHeight="1">
      <c r="A1244" s="54" t="s">
        <v>445</v>
      </c>
      <c r="B1244" s="55" t="s">
        <v>446</v>
      </c>
      <c r="C1244" s="55" t="s">
        <v>447</v>
      </c>
      <c r="D1244" s="55" t="s">
        <v>448</v>
      </c>
      <c r="E1244" s="74"/>
      <c r="F1244" s="559">
        <v>2</v>
      </c>
      <c r="G1244" s="559"/>
      <c r="H1244" s="56" t="s">
        <v>428</v>
      </c>
    </row>
    <row r="1245" spans="1:8" ht="25.35" customHeight="1">
      <c r="A1245" s="54" t="s">
        <v>449</v>
      </c>
      <c r="B1245" s="55" t="s">
        <v>450</v>
      </c>
      <c r="C1245" s="55" t="s">
        <v>451</v>
      </c>
      <c r="D1245" s="55" t="s">
        <v>452</v>
      </c>
      <c r="E1245" s="74"/>
      <c r="F1245" s="559">
        <v>1</v>
      </c>
      <c r="G1245" s="559"/>
      <c r="H1245" s="56" t="s">
        <v>453</v>
      </c>
    </row>
    <row r="1246" spans="1:8" ht="25.35" customHeight="1">
      <c r="A1246" s="54" t="s">
        <v>454</v>
      </c>
      <c r="B1246" s="55" t="s">
        <v>455</v>
      </c>
      <c r="C1246" s="55" t="s">
        <v>456</v>
      </c>
      <c r="D1246" s="55" t="s">
        <v>457</v>
      </c>
      <c r="E1246" s="71"/>
      <c r="F1246" s="530"/>
      <c r="G1246" s="529"/>
      <c r="H1246" s="75"/>
    </row>
    <row r="1247" spans="1:8" ht="90" customHeight="1">
      <c r="A1247" s="537" t="s">
        <v>458</v>
      </c>
      <c r="B1247" s="538"/>
      <c r="C1247" s="539" t="s">
        <v>459</v>
      </c>
      <c r="D1247" s="540"/>
      <c r="E1247" s="540"/>
      <c r="F1247" s="540"/>
      <c r="G1247" s="539" t="s">
        <v>460</v>
      </c>
      <c r="H1247" s="542"/>
    </row>
    <row r="1248" spans="1:8" ht="25.35" customHeight="1">
      <c r="A1248" s="81"/>
      <c r="B1248" s="52"/>
      <c r="C1248" s="49"/>
      <c r="D1248" s="49"/>
      <c r="E1248" s="49"/>
      <c r="F1248" s="49"/>
      <c r="G1248" s="49"/>
      <c r="H1248" s="50"/>
    </row>
    <row r="1249" spans="1:8" ht="25.35" customHeight="1">
      <c r="A1249" s="545" t="s">
        <v>235</v>
      </c>
      <c r="B1249" s="546"/>
      <c r="C1249" s="546"/>
      <c r="D1249" s="546"/>
      <c r="E1249" s="546"/>
      <c r="F1249" s="546"/>
      <c r="G1249" s="546"/>
      <c r="H1249" s="547"/>
    </row>
    <row r="1250" spans="1:8" ht="25.35" customHeight="1">
      <c r="A1250" s="513" t="s">
        <v>236</v>
      </c>
      <c r="B1250" s="514"/>
      <c r="C1250" s="514"/>
      <c r="D1250" s="514"/>
      <c r="E1250" s="514"/>
      <c r="F1250" s="514"/>
      <c r="G1250" s="514"/>
      <c r="H1250" s="515"/>
    </row>
    <row r="1251" spans="1:8" ht="25.35" customHeight="1">
      <c r="A1251" s="513" t="s">
        <v>237</v>
      </c>
      <c r="B1251" s="514"/>
      <c r="C1251" s="514"/>
      <c r="D1251" s="514"/>
      <c r="E1251" s="514"/>
      <c r="F1251" s="514"/>
      <c r="G1251" s="514"/>
      <c r="H1251" s="515"/>
    </row>
    <row r="1252" spans="1:8" ht="25.35" customHeight="1">
      <c r="A1252" s="513" t="s">
        <v>405</v>
      </c>
      <c r="B1252" s="514"/>
      <c r="C1252" s="514"/>
      <c r="D1252" s="514"/>
      <c r="E1252" s="514"/>
      <c r="F1252" s="514"/>
      <c r="G1252" s="514"/>
      <c r="H1252" s="515"/>
    </row>
    <row r="1253" spans="1:8" ht="25.35" customHeight="1">
      <c r="A1253" s="513" t="s">
        <v>406</v>
      </c>
      <c r="B1253" s="514"/>
      <c r="C1253" s="514"/>
      <c r="D1253" s="514"/>
      <c r="E1253" s="514"/>
      <c r="F1253" s="514"/>
      <c r="G1253" s="514"/>
      <c r="H1253" s="515"/>
    </row>
    <row r="1254" spans="1:8" ht="25.35" customHeight="1">
      <c r="A1254" s="51" t="s">
        <v>241</v>
      </c>
      <c r="C1254" s="52" t="s">
        <v>407</v>
      </c>
      <c r="F1254" s="49"/>
      <c r="G1254" s="49"/>
      <c r="H1254" s="50"/>
    </row>
    <row r="1255" spans="1:8" ht="25.35" customHeight="1">
      <c r="A1255" s="51" t="s">
        <v>244</v>
      </c>
      <c r="C1255" s="52" t="s">
        <v>351</v>
      </c>
      <c r="E1255" s="52" t="s">
        <v>410</v>
      </c>
      <c r="F1255" s="52"/>
      <c r="G1255" s="517">
        <v>27</v>
      </c>
      <c r="H1255" s="517"/>
    </row>
    <row r="1256" spans="1:8" ht="25.35" customHeight="1">
      <c r="A1256" s="51" t="s">
        <v>411</v>
      </c>
      <c r="C1256" s="52" t="s">
        <v>571</v>
      </c>
      <c r="D1256" s="49"/>
      <c r="G1256" s="519"/>
      <c r="H1256" s="519"/>
    </row>
    <row r="1257" spans="1:8" ht="25.35" customHeight="1">
      <c r="A1257" s="51" t="s">
        <v>412</v>
      </c>
      <c r="C1257" s="48" t="s">
        <v>572</v>
      </c>
      <c r="E1257" s="48" t="s">
        <v>413</v>
      </c>
      <c r="G1257" s="53" t="s">
        <v>573</v>
      </c>
      <c r="H1257" s="53"/>
    </row>
    <row r="1258" spans="1:8" ht="25.35" customHeight="1">
      <c r="A1258" s="558" t="s">
        <v>414</v>
      </c>
      <c r="B1258" s="559"/>
      <c r="C1258" s="559"/>
      <c r="D1258" s="559"/>
      <c r="E1258" s="559"/>
      <c r="F1258" s="559"/>
      <c r="G1258" s="559"/>
      <c r="H1258" s="564"/>
    </row>
    <row r="1259" spans="1:8" ht="25.35" customHeight="1">
      <c r="A1259" s="520" t="s">
        <v>385</v>
      </c>
      <c r="B1259" s="521"/>
      <c r="C1259" s="521"/>
      <c r="D1259" s="521"/>
      <c r="E1259" s="521"/>
      <c r="F1259" s="521"/>
      <c r="G1259" s="521"/>
      <c r="H1259" s="522"/>
    </row>
    <row r="1260" spans="1:8" ht="25.35" customHeight="1">
      <c r="A1260" s="560" t="s">
        <v>251</v>
      </c>
      <c r="B1260" s="554" t="s">
        <v>252</v>
      </c>
      <c r="C1260" s="531" t="s">
        <v>390</v>
      </c>
      <c r="D1260" s="531" t="s">
        <v>415</v>
      </c>
      <c r="E1260" s="531" t="s">
        <v>392</v>
      </c>
      <c r="F1260" s="548" t="s">
        <v>393</v>
      </c>
      <c r="G1260" s="531" t="s">
        <v>395</v>
      </c>
      <c r="H1260" s="510" t="s">
        <v>254</v>
      </c>
    </row>
    <row r="1261" spans="1:8" ht="25.35" customHeight="1">
      <c r="A1261" s="560"/>
      <c r="B1261" s="554"/>
      <c r="C1261" s="532"/>
      <c r="D1261" s="532"/>
      <c r="E1261" s="532"/>
      <c r="F1261" s="549"/>
      <c r="G1261" s="532"/>
      <c r="H1261" s="511"/>
    </row>
    <row r="1262" spans="1:8" ht="25.35" customHeight="1">
      <c r="A1262" s="560"/>
      <c r="B1262" s="554"/>
      <c r="C1262" s="533"/>
      <c r="D1262" s="533"/>
      <c r="E1262" s="533"/>
      <c r="F1262" s="550"/>
      <c r="G1262" s="533"/>
      <c r="H1262" s="512"/>
    </row>
    <row r="1263" spans="1:8" ht="25.35" customHeight="1">
      <c r="A1263" s="54">
        <v>1</v>
      </c>
      <c r="B1263" s="57" t="s">
        <v>256</v>
      </c>
      <c r="C1263" s="58">
        <v>5.5</v>
      </c>
      <c r="D1263" s="55">
        <v>5</v>
      </c>
      <c r="E1263" s="55">
        <v>3</v>
      </c>
      <c r="F1263" s="58">
        <v>35.5</v>
      </c>
      <c r="G1263" s="59">
        <f>SUM(C1263:F1263)</f>
        <v>49</v>
      </c>
      <c r="H1263" s="60" t="str">
        <f>IF(G1263&gt;=91,"A1",IF(G1263&gt;=81,"A2",IF(G1263&gt;=71,"B1",IF(G1263&gt;=61,"B2",IF(G1263&gt;=51,"C1",IF(G1263&gt;=41,"C2",IF(G1263&gt;=33,"D","E")))))))</f>
        <v>C2</v>
      </c>
    </row>
    <row r="1264" spans="1:8" ht="25.35" customHeight="1">
      <c r="A1264" s="54">
        <v>2</v>
      </c>
      <c r="B1264" s="57" t="s">
        <v>258</v>
      </c>
      <c r="C1264" s="61">
        <v>6</v>
      </c>
      <c r="D1264" s="55">
        <v>3</v>
      </c>
      <c r="E1264" s="55">
        <v>3.5</v>
      </c>
      <c r="F1264" s="55">
        <v>48.5</v>
      </c>
      <c r="G1264" s="59">
        <f t="shared" ref="G1264:G1267" si="74">SUM(C1264:F1264)</f>
        <v>61</v>
      </c>
      <c r="H1264" s="60" t="str">
        <f t="shared" ref="H1264:H1267" si="75">IF(G1264&gt;=91,"A1",IF(G1264&gt;=81,"A2",IF(G1264&gt;=71,"B1",IF(G1264&gt;=61,"B2",IF(G1264&gt;=51,"C1",IF(G1264&gt;=41,"C2",IF(G1264&gt;=33,"D","E")))))))</f>
        <v>B2</v>
      </c>
    </row>
    <row r="1265" spans="1:8" ht="25.35" customHeight="1">
      <c r="A1265" s="54">
        <v>3</v>
      </c>
      <c r="B1265" s="57" t="s">
        <v>259</v>
      </c>
      <c r="C1265" s="55">
        <v>7.25</v>
      </c>
      <c r="D1265" s="55">
        <v>3</v>
      </c>
      <c r="E1265" s="55">
        <v>3</v>
      </c>
      <c r="F1265" s="55">
        <v>22.5</v>
      </c>
      <c r="G1265" s="59">
        <f t="shared" si="74"/>
        <v>35.75</v>
      </c>
      <c r="H1265" s="60" t="str">
        <f t="shared" si="75"/>
        <v>D</v>
      </c>
    </row>
    <row r="1266" spans="1:8" ht="25.35" customHeight="1">
      <c r="A1266" s="54">
        <v>4</v>
      </c>
      <c r="B1266" s="57" t="s">
        <v>260</v>
      </c>
      <c r="C1266" s="55">
        <v>6.5</v>
      </c>
      <c r="D1266" s="55">
        <v>4</v>
      </c>
      <c r="E1266" s="55">
        <v>3.5</v>
      </c>
      <c r="F1266" s="55">
        <v>51</v>
      </c>
      <c r="G1266" s="59">
        <f t="shared" si="74"/>
        <v>65</v>
      </c>
      <c r="H1266" s="60" t="str">
        <f t="shared" si="75"/>
        <v>B2</v>
      </c>
    </row>
    <row r="1267" spans="1:8" ht="25.35" customHeight="1">
      <c r="A1267" s="54">
        <v>5</v>
      </c>
      <c r="B1267" s="57" t="s">
        <v>416</v>
      </c>
      <c r="C1267" s="55">
        <v>6.25</v>
      </c>
      <c r="D1267" s="55">
        <v>5</v>
      </c>
      <c r="E1267" s="55">
        <v>3.5</v>
      </c>
      <c r="F1267" s="55">
        <v>33</v>
      </c>
      <c r="G1267" s="59">
        <f t="shared" si="74"/>
        <v>47.75</v>
      </c>
      <c r="H1267" s="60" t="str">
        <f t="shared" si="75"/>
        <v>C2</v>
      </c>
    </row>
    <row r="1268" spans="1:8" ht="25.35" customHeight="1">
      <c r="A1268" s="54">
        <v>6</v>
      </c>
      <c r="B1268" s="62" t="s">
        <v>509</v>
      </c>
      <c r="C1268" s="55"/>
      <c r="D1268" s="55"/>
      <c r="E1268" s="55"/>
      <c r="F1268" s="55"/>
      <c r="G1268" s="59">
        <v>24</v>
      </c>
      <c r="H1268" s="60"/>
    </row>
    <row r="1269" spans="1:8" ht="25.35" customHeight="1">
      <c r="A1269" s="54">
        <v>7</v>
      </c>
      <c r="B1269" s="57" t="s">
        <v>462</v>
      </c>
      <c r="C1269" s="55"/>
      <c r="D1269" s="55"/>
      <c r="E1269" s="55"/>
      <c r="F1269" s="63">
        <v>34.5</v>
      </c>
      <c r="G1269" s="59"/>
      <c r="H1269" s="60"/>
    </row>
    <row r="1270" spans="1:8" ht="25.35" customHeight="1">
      <c r="A1270" s="54">
        <v>8</v>
      </c>
      <c r="B1270" s="57" t="s">
        <v>463</v>
      </c>
      <c r="C1270" s="64"/>
      <c r="D1270" s="64"/>
      <c r="E1270" s="64"/>
      <c r="F1270" s="65">
        <v>33</v>
      </c>
      <c r="G1270" s="59"/>
      <c r="H1270" s="60"/>
    </row>
    <row r="1271" spans="1:8" ht="25.35" customHeight="1">
      <c r="A1271" s="54">
        <v>9</v>
      </c>
      <c r="B1271" s="57" t="s">
        <v>420</v>
      </c>
      <c r="C1271" s="64"/>
      <c r="D1271" s="64"/>
      <c r="E1271" s="64"/>
      <c r="F1271" s="65"/>
      <c r="G1271" s="59"/>
      <c r="H1271" s="60"/>
    </row>
    <row r="1272" spans="1:8" ht="25.35" customHeight="1">
      <c r="A1272" s="66" t="s">
        <v>230</v>
      </c>
      <c r="B1272" s="67"/>
      <c r="C1272" s="67"/>
      <c r="D1272" s="67"/>
      <c r="E1272" s="67"/>
      <c r="F1272" s="55"/>
      <c r="G1272" s="59">
        <f>SUM(G1263:G1268)</f>
        <v>282.5</v>
      </c>
      <c r="H1272" s="60"/>
    </row>
    <row r="1273" spans="1:8" ht="25.35" customHeight="1">
      <c r="A1273" s="66" t="s">
        <v>421</v>
      </c>
      <c r="B1273" s="67"/>
      <c r="C1273" s="67"/>
      <c r="D1273" s="67"/>
      <c r="E1273" s="67"/>
      <c r="F1273" s="55"/>
      <c r="G1273" s="55">
        <f>G1272*100/550</f>
        <v>51.363636363636367</v>
      </c>
      <c r="H1273" s="60" t="str">
        <f t="shared" ref="H1273" si="76">IF(G1273&gt;=91,"A1",IF(G1273&gt;=81,"A2",IF(G1273&gt;=71,"B1",IF(G1273&gt;=61,"B2",IF(G1273&gt;=51,"C1",IF(G1273&gt;=41,"C2",IF(G1273&gt;=33,"D","E")))))))</f>
        <v>C1</v>
      </c>
    </row>
    <row r="1274" spans="1:8" ht="25.35" customHeight="1">
      <c r="A1274" s="523" t="s">
        <v>574</v>
      </c>
      <c r="B1274" s="524"/>
      <c r="C1274" s="524"/>
      <c r="D1274" s="524"/>
      <c r="E1274" s="524"/>
      <c r="F1274" s="524"/>
      <c r="G1274" s="524"/>
      <c r="H1274" s="525"/>
    </row>
    <row r="1275" spans="1:8" ht="25.35" customHeight="1">
      <c r="A1275" s="565" t="s">
        <v>423</v>
      </c>
      <c r="B1275" s="566"/>
      <c r="C1275" s="566"/>
      <c r="D1275" s="566"/>
      <c r="E1275" s="566"/>
      <c r="F1275" s="566"/>
      <c r="G1275" s="566"/>
      <c r="H1275" s="567"/>
    </row>
    <row r="1276" spans="1:8" ht="25.35" customHeight="1">
      <c r="A1276" s="520" t="s">
        <v>424</v>
      </c>
      <c r="B1276" s="521"/>
      <c r="C1276" s="521"/>
      <c r="D1276" s="521"/>
      <c r="E1276" s="521"/>
      <c r="F1276" s="521"/>
      <c r="G1276" s="521"/>
      <c r="H1276" s="522"/>
    </row>
    <row r="1277" spans="1:8" ht="25.35" customHeight="1">
      <c r="A1277" s="520" t="s">
        <v>425</v>
      </c>
      <c r="B1277" s="521"/>
      <c r="C1277" s="521"/>
      <c r="D1277" s="521"/>
      <c r="E1277" s="521"/>
      <c r="F1277" s="529"/>
      <c r="G1277" s="530" t="s">
        <v>426</v>
      </c>
      <c r="H1277" s="522"/>
    </row>
    <row r="1278" spans="1:8" ht="25.35" customHeight="1">
      <c r="A1278" s="68" t="s">
        <v>427</v>
      </c>
      <c r="B1278" s="57"/>
      <c r="C1278" s="57"/>
      <c r="D1278" s="57"/>
      <c r="E1278" s="57"/>
      <c r="F1278" s="59"/>
      <c r="G1278" s="59"/>
      <c r="H1278" s="60" t="s">
        <v>428</v>
      </c>
    </row>
    <row r="1279" spans="1:8" ht="25.35" customHeight="1">
      <c r="A1279" s="520" t="s">
        <v>429</v>
      </c>
      <c r="B1279" s="521"/>
      <c r="C1279" s="521"/>
      <c r="D1279" s="521"/>
      <c r="E1279" s="521"/>
      <c r="F1279" s="529"/>
      <c r="G1279" s="55"/>
      <c r="H1279" s="56"/>
    </row>
    <row r="1280" spans="1:8" ht="25.35" customHeight="1">
      <c r="A1280" s="520" t="s">
        <v>425</v>
      </c>
      <c r="B1280" s="521"/>
      <c r="C1280" s="521"/>
      <c r="D1280" s="521"/>
      <c r="E1280" s="521"/>
      <c r="F1280" s="529"/>
      <c r="G1280" s="530" t="s">
        <v>426</v>
      </c>
      <c r="H1280" s="522"/>
    </row>
    <row r="1281" spans="1:8" ht="25.35" customHeight="1">
      <c r="A1281" s="551" t="s">
        <v>430</v>
      </c>
      <c r="B1281" s="552"/>
      <c r="C1281" s="552"/>
      <c r="D1281" s="552"/>
      <c r="E1281" s="552"/>
      <c r="F1281" s="553"/>
      <c r="G1281" s="55"/>
      <c r="H1281" s="56" t="s">
        <v>433</v>
      </c>
    </row>
    <row r="1282" spans="1:8" ht="25.35" customHeight="1">
      <c r="A1282" s="551" t="s">
        <v>431</v>
      </c>
      <c r="B1282" s="552"/>
      <c r="C1282" s="552"/>
      <c r="D1282" s="552"/>
      <c r="E1282" s="552"/>
      <c r="F1282" s="553"/>
      <c r="G1282" s="59"/>
      <c r="H1282" s="60" t="s">
        <v>433</v>
      </c>
    </row>
    <row r="1283" spans="1:8" ht="25.35" customHeight="1">
      <c r="A1283" s="551" t="s">
        <v>432</v>
      </c>
      <c r="B1283" s="552"/>
      <c r="C1283" s="552"/>
      <c r="D1283" s="552"/>
      <c r="E1283" s="552"/>
      <c r="F1283" s="552"/>
      <c r="G1283" s="69"/>
      <c r="H1283" s="70" t="s">
        <v>433</v>
      </c>
    </row>
    <row r="1284" spans="1:8" ht="25.35" customHeight="1">
      <c r="A1284" s="551" t="s">
        <v>434</v>
      </c>
      <c r="B1284" s="552"/>
      <c r="C1284" s="552"/>
      <c r="D1284" s="552"/>
      <c r="E1284" s="552"/>
      <c r="F1284" s="552"/>
      <c r="G1284" s="69"/>
      <c r="H1284" s="70" t="s">
        <v>433</v>
      </c>
    </row>
    <row r="1285" spans="1:8" ht="25.35" customHeight="1">
      <c r="A1285" s="520" t="s">
        <v>435</v>
      </c>
      <c r="B1285" s="521"/>
      <c r="C1285" s="521"/>
      <c r="D1285" s="521"/>
      <c r="E1285" s="521"/>
      <c r="F1285" s="521"/>
      <c r="G1285" s="521"/>
      <c r="H1285" s="522"/>
    </row>
    <row r="1286" spans="1:8" ht="25.35" customHeight="1">
      <c r="A1286" s="520" t="s">
        <v>425</v>
      </c>
      <c r="B1286" s="521"/>
      <c r="C1286" s="521"/>
      <c r="D1286" s="521"/>
      <c r="E1286" s="521"/>
      <c r="F1286" s="521"/>
      <c r="G1286" s="521"/>
      <c r="H1286" s="522"/>
    </row>
    <row r="1287" spans="1:8" ht="25.35" customHeight="1">
      <c r="A1287" s="68" t="s">
        <v>401</v>
      </c>
      <c r="B1287" s="530">
        <v>84</v>
      </c>
      <c r="C1287" s="521"/>
      <c r="D1287" s="521"/>
      <c r="E1287" s="521"/>
      <c r="F1287" s="521"/>
      <c r="G1287" s="521"/>
      <c r="H1287" s="522"/>
    </row>
    <row r="1288" spans="1:8" ht="25.35" customHeight="1">
      <c r="A1288" s="66" t="s">
        <v>436</v>
      </c>
      <c r="B1288" s="534"/>
      <c r="C1288" s="535"/>
      <c r="D1288" s="535"/>
      <c r="E1288" s="535"/>
      <c r="F1288" s="535"/>
      <c r="G1288" s="535"/>
      <c r="H1288" s="536"/>
    </row>
    <row r="1289" spans="1:8" ht="25.35" customHeight="1">
      <c r="A1289" s="558" t="s">
        <v>437</v>
      </c>
      <c r="B1289" s="559"/>
      <c r="C1289" s="559"/>
      <c r="D1289" s="559"/>
      <c r="E1289" s="71"/>
      <c r="F1289" s="72"/>
      <c r="G1289" s="55" t="s">
        <v>438</v>
      </c>
      <c r="H1289" s="73"/>
    </row>
    <row r="1290" spans="1:8" ht="25.35" customHeight="1">
      <c r="A1290" s="54" t="s">
        <v>439</v>
      </c>
      <c r="B1290" s="55" t="s">
        <v>254</v>
      </c>
      <c r="C1290" s="55" t="s">
        <v>439</v>
      </c>
      <c r="D1290" s="55" t="s">
        <v>254</v>
      </c>
      <c r="E1290" s="74"/>
      <c r="F1290" s="559" t="s">
        <v>440</v>
      </c>
      <c r="G1290" s="559"/>
      <c r="H1290" s="75" t="s">
        <v>254</v>
      </c>
    </row>
    <row r="1291" spans="1:8" ht="25.35" customHeight="1">
      <c r="A1291" s="54" t="s">
        <v>441</v>
      </c>
      <c r="B1291" s="55" t="s">
        <v>442</v>
      </c>
      <c r="C1291" s="55" t="s">
        <v>443</v>
      </c>
      <c r="D1291" s="55" t="s">
        <v>444</v>
      </c>
      <c r="E1291" s="74"/>
      <c r="F1291" s="559">
        <v>3</v>
      </c>
      <c r="G1291" s="559"/>
      <c r="H1291" s="56" t="s">
        <v>433</v>
      </c>
    </row>
    <row r="1292" spans="1:8" ht="25.35" customHeight="1">
      <c r="A1292" s="54" t="s">
        <v>445</v>
      </c>
      <c r="B1292" s="55" t="s">
        <v>446</v>
      </c>
      <c r="C1292" s="55" t="s">
        <v>447</v>
      </c>
      <c r="D1292" s="55" t="s">
        <v>448</v>
      </c>
      <c r="E1292" s="74"/>
      <c r="F1292" s="559">
        <v>2</v>
      </c>
      <c r="G1292" s="559"/>
      <c r="H1292" s="56" t="s">
        <v>428</v>
      </c>
    </row>
    <row r="1293" spans="1:8" ht="25.35" customHeight="1">
      <c r="A1293" s="54" t="s">
        <v>449</v>
      </c>
      <c r="B1293" s="55" t="s">
        <v>450</v>
      </c>
      <c r="C1293" s="55" t="s">
        <v>451</v>
      </c>
      <c r="D1293" s="55" t="s">
        <v>452</v>
      </c>
      <c r="E1293" s="74"/>
      <c r="F1293" s="559">
        <v>1</v>
      </c>
      <c r="G1293" s="559"/>
      <c r="H1293" s="56" t="s">
        <v>453</v>
      </c>
    </row>
    <row r="1294" spans="1:8" ht="25.35" customHeight="1">
      <c r="A1294" s="54" t="s">
        <v>454</v>
      </c>
      <c r="B1294" s="55" t="s">
        <v>455</v>
      </c>
      <c r="C1294" s="55" t="s">
        <v>456</v>
      </c>
      <c r="D1294" s="55" t="s">
        <v>457</v>
      </c>
      <c r="E1294" s="71"/>
      <c r="F1294" s="530"/>
      <c r="G1294" s="529"/>
      <c r="H1294" s="75"/>
    </row>
    <row r="1295" spans="1:8" ht="100.35" customHeight="1">
      <c r="A1295" s="537" t="s">
        <v>458</v>
      </c>
      <c r="B1295" s="538"/>
      <c r="C1295" s="539" t="s">
        <v>459</v>
      </c>
      <c r="D1295" s="540"/>
      <c r="E1295" s="540"/>
      <c r="F1295" s="540"/>
      <c r="G1295" s="539" t="s">
        <v>460</v>
      </c>
      <c r="H1295" s="542"/>
    </row>
    <row r="1297" spans="1:8" ht="25.35" customHeight="1">
      <c r="A1297" s="545" t="s">
        <v>235</v>
      </c>
      <c r="B1297" s="546"/>
      <c r="C1297" s="546"/>
      <c r="D1297" s="546"/>
      <c r="E1297" s="546"/>
      <c r="F1297" s="546"/>
      <c r="G1297" s="546"/>
      <c r="H1297" s="547"/>
    </row>
    <row r="1298" spans="1:8" ht="25.35" customHeight="1">
      <c r="A1298" s="513" t="s">
        <v>236</v>
      </c>
      <c r="B1298" s="514"/>
      <c r="C1298" s="514"/>
      <c r="D1298" s="514"/>
      <c r="E1298" s="514"/>
      <c r="F1298" s="514"/>
      <c r="G1298" s="514"/>
      <c r="H1298" s="515"/>
    </row>
    <row r="1299" spans="1:8" ht="25.35" customHeight="1">
      <c r="A1299" s="513" t="s">
        <v>237</v>
      </c>
      <c r="B1299" s="514"/>
      <c r="C1299" s="514"/>
      <c r="D1299" s="514"/>
      <c r="E1299" s="514"/>
      <c r="F1299" s="514"/>
      <c r="G1299" s="514"/>
      <c r="H1299" s="515"/>
    </row>
    <row r="1300" spans="1:8" ht="25.35" customHeight="1">
      <c r="A1300" s="513" t="s">
        <v>405</v>
      </c>
      <c r="B1300" s="514"/>
      <c r="C1300" s="514"/>
      <c r="D1300" s="514"/>
      <c r="E1300" s="514"/>
      <c r="F1300" s="514"/>
      <c r="G1300" s="514"/>
      <c r="H1300" s="515"/>
    </row>
    <row r="1301" spans="1:8" ht="25.35" customHeight="1">
      <c r="A1301" s="513" t="s">
        <v>406</v>
      </c>
      <c r="B1301" s="514"/>
      <c r="C1301" s="514"/>
      <c r="D1301" s="514"/>
      <c r="E1301" s="514"/>
      <c r="F1301" s="514"/>
      <c r="G1301" s="514"/>
      <c r="H1301" s="515"/>
    </row>
    <row r="1302" spans="1:8" ht="25.35" customHeight="1">
      <c r="A1302" s="51" t="s">
        <v>241</v>
      </c>
      <c r="C1302" s="52" t="s">
        <v>407</v>
      </c>
      <c r="F1302" s="49"/>
      <c r="G1302" s="49"/>
      <c r="H1302" s="50"/>
    </row>
    <row r="1303" spans="1:8" ht="25.35" customHeight="1">
      <c r="A1303" s="51" t="s">
        <v>244</v>
      </c>
      <c r="C1303" s="52" t="s">
        <v>354</v>
      </c>
      <c r="F1303" s="52" t="s">
        <v>410</v>
      </c>
      <c r="G1303" s="52"/>
      <c r="H1303" s="82">
        <v>28</v>
      </c>
    </row>
    <row r="1304" spans="1:8" ht="25.35" customHeight="1">
      <c r="A1304" s="51" t="s">
        <v>411</v>
      </c>
      <c r="C1304" s="52" t="s">
        <v>575</v>
      </c>
      <c r="D1304" s="49"/>
      <c r="E1304" s="49"/>
      <c r="H1304" s="53"/>
    </row>
    <row r="1305" spans="1:8" ht="25.35" customHeight="1">
      <c r="A1305" s="51" t="s">
        <v>412</v>
      </c>
      <c r="C1305" s="48" t="s">
        <v>576</v>
      </c>
      <c r="F1305" s="48" t="s">
        <v>413</v>
      </c>
      <c r="H1305" s="53" t="s">
        <v>577</v>
      </c>
    </row>
    <row r="1306" spans="1:8" ht="25.35" customHeight="1">
      <c r="A1306" s="558" t="s">
        <v>414</v>
      </c>
      <c r="B1306" s="559"/>
      <c r="C1306" s="559"/>
      <c r="D1306" s="559"/>
      <c r="E1306" s="559"/>
      <c r="F1306" s="559"/>
      <c r="G1306" s="559"/>
      <c r="H1306" s="564"/>
    </row>
    <row r="1307" spans="1:8" ht="25.35" customHeight="1">
      <c r="A1307" s="520" t="s">
        <v>385</v>
      </c>
      <c r="B1307" s="521"/>
      <c r="C1307" s="521"/>
      <c r="D1307" s="521"/>
      <c r="E1307" s="521"/>
      <c r="F1307" s="521"/>
      <c r="G1307" s="521"/>
      <c r="H1307" s="522"/>
    </row>
    <row r="1308" spans="1:8" ht="25.35" customHeight="1">
      <c r="A1308" s="560" t="s">
        <v>251</v>
      </c>
      <c r="B1308" s="554" t="s">
        <v>252</v>
      </c>
      <c r="C1308" s="531" t="s">
        <v>390</v>
      </c>
      <c r="D1308" s="531" t="s">
        <v>415</v>
      </c>
      <c r="E1308" s="531" t="s">
        <v>392</v>
      </c>
      <c r="F1308" s="548" t="s">
        <v>393</v>
      </c>
      <c r="G1308" s="531" t="s">
        <v>395</v>
      </c>
      <c r="H1308" s="510" t="s">
        <v>254</v>
      </c>
    </row>
    <row r="1309" spans="1:8" ht="25.35" customHeight="1">
      <c r="A1309" s="560"/>
      <c r="B1309" s="554"/>
      <c r="C1309" s="532"/>
      <c r="D1309" s="532"/>
      <c r="E1309" s="532"/>
      <c r="F1309" s="549"/>
      <c r="G1309" s="532"/>
      <c r="H1309" s="511"/>
    </row>
    <row r="1310" spans="1:8" ht="25.35" customHeight="1">
      <c r="A1310" s="560"/>
      <c r="B1310" s="554"/>
      <c r="C1310" s="533"/>
      <c r="D1310" s="533"/>
      <c r="E1310" s="533"/>
      <c r="F1310" s="550"/>
      <c r="G1310" s="533"/>
      <c r="H1310" s="512"/>
    </row>
    <row r="1311" spans="1:8" ht="25.35" customHeight="1">
      <c r="A1311" s="54">
        <v>1</v>
      </c>
      <c r="B1311" s="57" t="s">
        <v>256</v>
      </c>
      <c r="C1311" s="58">
        <v>6</v>
      </c>
      <c r="D1311" s="55">
        <v>3</v>
      </c>
      <c r="E1311" s="55">
        <v>4</v>
      </c>
      <c r="F1311" s="58">
        <v>49.5</v>
      </c>
      <c r="G1311" s="59">
        <f>SUM(C1311:F1311)</f>
        <v>62.5</v>
      </c>
      <c r="H1311" s="60" t="str">
        <f>IF(G1311&gt;=91,"A1",IF(G1311&gt;=81,"A2",IF(G1311&gt;=71,"B1",IF(G1311&gt;=61,"B2",IF(G1311&gt;=51,"C1",IF(G1311&gt;=41,"C2",IF(G1311&gt;=33,"D","E")))))))</f>
        <v>B2</v>
      </c>
    </row>
    <row r="1312" spans="1:8" ht="25.35" customHeight="1">
      <c r="A1312" s="54">
        <v>2</v>
      </c>
      <c r="B1312" s="57" t="s">
        <v>258</v>
      </c>
      <c r="C1312" s="61">
        <v>6.5</v>
      </c>
      <c r="D1312" s="55">
        <v>3</v>
      </c>
      <c r="E1312" s="55">
        <v>3.5</v>
      </c>
      <c r="F1312" s="55">
        <v>45</v>
      </c>
      <c r="G1312" s="59">
        <f t="shared" ref="G1312:G1315" si="77">SUM(C1312:F1312)</f>
        <v>58</v>
      </c>
      <c r="H1312" s="60" t="str">
        <f t="shared" ref="H1312:H1315" si="78">IF(G1312&gt;=91,"A1",IF(G1312&gt;=81,"A2",IF(G1312&gt;=71,"B1",IF(G1312&gt;=61,"B2",IF(G1312&gt;=51,"C1",IF(G1312&gt;=41,"C2",IF(G1312&gt;=33,"D","E")))))))</f>
        <v>C1</v>
      </c>
    </row>
    <row r="1313" spans="1:8" ht="25.35" customHeight="1">
      <c r="A1313" s="54">
        <v>3</v>
      </c>
      <c r="B1313" s="57" t="s">
        <v>259</v>
      </c>
      <c r="C1313" s="55">
        <v>8.75</v>
      </c>
      <c r="D1313" s="55">
        <v>3</v>
      </c>
      <c r="E1313" s="55">
        <v>3</v>
      </c>
      <c r="F1313" s="55">
        <v>27.5</v>
      </c>
      <c r="G1313" s="59">
        <f t="shared" si="77"/>
        <v>42.25</v>
      </c>
      <c r="H1313" s="60" t="str">
        <f t="shared" si="78"/>
        <v>C2</v>
      </c>
    </row>
    <row r="1314" spans="1:8" ht="25.35" customHeight="1">
      <c r="A1314" s="54">
        <v>4</v>
      </c>
      <c r="B1314" s="57" t="s">
        <v>260</v>
      </c>
      <c r="C1314" s="55">
        <v>7</v>
      </c>
      <c r="D1314" s="55">
        <v>2.5</v>
      </c>
      <c r="E1314" s="55">
        <v>3.5</v>
      </c>
      <c r="F1314" s="55">
        <v>55.5</v>
      </c>
      <c r="G1314" s="59">
        <f t="shared" si="77"/>
        <v>68.5</v>
      </c>
      <c r="H1314" s="60" t="str">
        <f t="shared" si="78"/>
        <v>B2</v>
      </c>
    </row>
    <row r="1315" spans="1:8" ht="25.35" customHeight="1">
      <c r="A1315" s="54">
        <v>5</v>
      </c>
      <c r="B1315" s="57" t="s">
        <v>416</v>
      </c>
      <c r="C1315" s="55">
        <v>5</v>
      </c>
      <c r="D1315" s="55">
        <v>4</v>
      </c>
      <c r="E1315" s="55">
        <v>3.5</v>
      </c>
      <c r="F1315" s="55">
        <v>33</v>
      </c>
      <c r="G1315" s="59">
        <f t="shared" si="77"/>
        <v>45.5</v>
      </c>
      <c r="H1315" s="60" t="str">
        <f t="shared" si="78"/>
        <v>C2</v>
      </c>
    </row>
    <row r="1316" spans="1:8" ht="25.35" customHeight="1">
      <c r="A1316" s="54">
        <v>6</v>
      </c>
      <c r="B1316" s="62" t="s">
        <v>509</v>
      </c>
      <c r="C1316" s="55"/>
      <c r="D1316" s="55"/>
      <c r="E1316" s="55"/>
      <c r="F1316" s="55"/>
      <c r="G1316" s="59">
        <v>38.5</v>
      </c>
      <c r="H1316" s="60"/>
    </row>
    <row r="1317" spans="1:8" ht="25.35" customHeight="1">
      <c r="A1317" s="54">
        <v>7</v>
      </c>
      <c r="B1317" s="57" t="s">
        <v>480</v>
      </c>
      <c r="C1317" s="55"/>
      <c r="D1317" s="55"/>
      <c r="E1317" s="55"/>
      <c r="F1317" s="63">
        <v>38.5</v>
      </c>
      <c r="G1317" s="59"/>
      <c r="H1317" s="60"/>
    </row>
    <row r="1318" spans="1:8" ht="25.35" customHeight="1">
      <c r="A1318" s="54">
        <v>8</v>
      </c>
      <c r="B1318" s="57" t="s">
        <v>474</v>
      </c>
      <c r="C1318" s="64"/>
      <c r="D1318" s="64"/>
      <c r="E1318" s="64"/>
      <c r="F1318" s="65">
        <v>38.5</v>
      </c>
      <c r="G1318" s="59"/>
      <c r="H1318" s="60"/>
    </row>
    <row r="1319" spans="1:8" ht="25.35" customHeight="1">
      <c r="A1319" s="54">
        <v>9</v>
      </c>
      <c r="B1319" s="57" t="s">
        <v>420</v>
      </c>
      <c r="C1319" s="64"/>
      <c r="D1319" s="64"/>
      <c r="E1319" s="64"/>
      <c r="F1319" s="65"/>
      <c r="G1319" s="59"/>
      <c r="H1319" s="60"/>
    </row>
    <row r="1320" spans="1:8" ht="25.35" customHeight="1">
      <c r="A1320" s="66" t="s">
        <v>230</v>
      </c>
      <c r="B1320" s="67"/>
      <c r="C1320" s="67"/>
      <c r="D1320" s="67"/>
      <c r="E1320" s="67"/>
      <c r="F1320" s="55"/>
      <c r="G1320" s="59">
        <f>SUM(G1311:G1316)</f>
        <v>315.25</v>
      </c>
      <c r="H1320" s="60"/>
    </row>
    <row r="1321" spans="1:8" ht="25.35" customHeight="1">
      <c r="A1321" s="66" t="s">
        <v>421</v>
      </c>
      <c r="B1321" s="67"/>
      <c r="C1321" s="67"/>
      <c r="D1321" s="67"/>
      <c r="E1321" s="67"/>
      <c r="F1321" s="55"/>
      <c r="G1321" s="55">
        <f>G1320*100/550</f>
        <v>57.31818181818182</v>
      </c>
      <c r="H1321" s="60" t="str">
        <f t="shared" ref="H1321" si="79">IF(G1321&gt;=91,"A1",IF(G1321&gt;=81,"A2",IF(G1321&gt;=71,"B1",IF(G1321&gt;=61,"B2",IF(G1321&gt;=51,"C1",IF(G1321&gt;=41,"C2",IF(G1321&gt;=33,"D","E")))))))</f>
        <v>C1</v>
      </c>
    </row>
    <row r="1322" spans="1:8" ht="25.35" customHeight="1">
      <c r="A1322" s="523" t="s">
        <v>578</v>
      </c>
      <c r="B1322" s="524"/>
      <c r="C1322" s="524"/>
      <c r="D1322" s="524"/>
      <c r="E1322" s="524"/>
      <c r="F1322" s="524"/>
      <c r="G1322" s="524"/>
      <c r="H1322" s="525"/>
    </row>
    <row r="1323" spans="1:8" ht="25.35" customHeight="1">
      <c r="A1323" s="565" t="s">
        <v>423</v>
      </c>
      <c r="B1323" s="566"/>
      <c r="C1323" s="566"/>
      <c r="D1323" s="566"/>
      <c r="E1323" s="566"/>
      <c r="F1323" s="566"/>
      <c r="G1323" s="566"/>
      <c r="H1323" s="567"/>
    </row>
    <row r="1324" spans="1:8" ht="25.35" customHeight="1">
      <c r="A1324" s="520" t="s">
        <v>424</v>
      </c>
      <c r="B1324" s="521"/>
      <c r="C1324" s="521"/>
      <c r="D1324" s="521"/>
      <c r="E1324" s="521"/>
      <c r="F1324" s="521"/>
      <c r="G1324" s="521"/>
      <c r="H1324" s="522"/>
    </row>
    <row r="1325" spans="1:8" ht="25.35" customHeight="1">
      <c r="A1325" s="520" t="s">
        <v>425</v>
      </c>
      <c r="B1325" s="521"/>
      <c r="C1325" s="521"/>
      <c r="D1325" s="521"/>
      <c r="E1325" s="521"/>
      <c r="F1325" s="529"/>
      <c r="G1325" s="530" t="s">
        <v>426</v>
      </c>
      <c r="H1325" s="522"/>
    </row>
    <row r="1326" spans="1:8" ht="25.35" customHeight="1">
      <c r="A1326" s="68" t="s">
        <v>427</v>
      </c>
      <c r="B1326" s="57"/>
      <c r="C1326" s="57"/>
      <c r="D1326" s="57"/>
      <c r="E1326" s="57"/>
      <c r="F1326" s="59"/>
      <c r="G1326" s="59"/>
      <c r="H1326" s="60" t="s">
        <v>428</v>
      </c>
    </row>
    <row r="1327" spans="1:8" ht="25.35" customHeight="1">
      <c r="A1327" s="520" t="s">
        <v>429</v>
      </c>
      <c r="B1327" s="521"/>
      <c r="C1327" s="521"/>
      <c r="D1327" s="521"/>
      <c r="E1327" s="521"/>
      <c r="F1327" s="529"/>
      <c r="G1327" s="55"/>
      <c r="H1327" s="56"/>
    </row>
    <row r="1328" spans="1:8" ht="25.35" customHeight="1">
      <c r="A1328" s="520" t="s">
        <v>425</v>
      </c>
      <c r="B1328" s="521"/>
      <c r="C1328" s="521"/>
      <c r="D1328" s="521"/>
      <c r="E1328" s="521"/>
      <c r="F1328" s="529"/>
      <c r="G1328" s="530" t="s">
        <v>426</v>
      </c>
      <c r="H1328" s="522"/>
    </row>
    <row r="1329" spans="1:8" ht="25.35" customHeight="1">
      <c r="A1329" s="551" t="s">
        <v>430</v>
      </c>
      <c r="B1329" s="552"/>
      <c r="C1329" s="552"/>
      <c r="D1329" s="552"/>
      <c r="E1329" s="552"/>
      <c r="F1329" s="553"/>
      <c r="G1329" s="55"/>
      <c r="H1329" s="56" t="s">
        <v>433</v>
      </c>
    </row>
    <row r="1330" spans="1:8" ht="25.35" customHeight="1">
      <c r="A1330" s="551" t="s">
        <v>431</v>
      </c>
      <c r="B1330" s="552"/>
      <c r="C1330" s="552"/>
      <c r="D1330" s="552"/>
      <c r="E1330" s="552"/>
      <c r="F1330" s="553"/>
      <c r="G1330" s="59"/>
      <c r="H1330" s="60" t="s">
        <v>433</v>
      </c>
    </row>
    <row r="1331" spans="1:8" ht="25.35" customHeight="1">
      <c r="A1331" s="551" t="s">
        <v>432</v>
      </c>
      <c r="B1331" s="552"/>
      <c r="C1331" s="552"/>
      <c r="D1331" s="552"/>
      <c r="E1331" s="552"/>
      <c r="F1331" s="552"/>
      <c r="G1331" s="69"/>
      <c r="H1331" s="70" t="s">
        <v>433</v>
      </c>
    </row>
    <row r="1332" spans="1:8" ht="25.35" customHeight="1">
      <c r="A1332" s="551" t="s">
        <v>434</v>
      </c>
      <c r="B1332" s="552"/>
      <c r="C1332" s="552"/>
      <c r="D1332" s="552"/>
      <c r="E1332" s="552"/>
      <c r="F1332" s="552"/>
      <c r="G1332" s="69"/>
      <c r="H1332" s="70" t="s">
        <v>433</v>
      </c>
    </row>
    <row r="1333" spans="1:8" ht="25.35" customHeight="1">
      <c r="A1333" s="520" t="s">
        <v>435</v>
      </c>
      <c r="B1333" s="521"/>
      <c r="C1333" s="521"/>
      <c r="D1333" s="521"/>
      <c r="E1333" s="521"/>
      <c r="F1333" s="521"/>
      <c r="G1333" s="521"/>
      <c r="H1333" s="522"/>
    </row>
    <row r="1334" spans="1:8" ht="25.35" customHeight="1">
      <c r="A1334" s="520" t="s">
        <v>425</v>
      </c>
      <c r="B1334" s="521"/>
      <c r="C1334" s="521"/>
      <c r="D1334" s="521"/>
      <c r="E1334" s="521"/>
      <c r="F1334" s="521"/>
      <c r="G1334" s="521"/>
      <c r="H1334" s="522"/>
    </row>
    <row r="1335" spans="1:8" ht="25.35" customHeight="1">
      <c r="A1335" s="68" t="s">
        <v>401</v>
      </c>
      <c r="B1335" s="530">
        <v>70</v>
      </c>
      <c r="C1335" s="521"/>
      <c r="D1335" s="521"/>
      <c r="E1335" s="521"/>
      <c r="F1335" s="521"/>
      <c r="G1335" s="521"/>
      <c r="H1335" s="522"/>
    </row>
    <row r="1336" spans="1:8" ht="25.35" customHeight="1">
      <c r="A1336" s="66" t="s">
        <v>436</v>
      </c>
      <c r="B1336" s="534"/>
      <c r="C1336" s="535"/>
      <c r="D1336" s="535"/>
      <c r="E1336" s="535"/>
      <c r="F1336" s="535"/>
      <c r="G1336" s="535"/>
      <c r="H1336" s="536"/>
    </row>
    <row r="1337" spans="1:8" ht="25.35" customHeight="1">
      <c r="A1337" s="558" t="s">
        <v>437</v>
      </c>
      <c r="B1337" s="559"/>
      <c r="C1337" s="559"/>
      <c r="D1337" s="559"/>
      <c r="E1337" s="71"/>
      <c r="F1337" s="72"/>
      <c r="G1337" s="55" t="s">
        <v>438</v>
      </c>
      <c r="H1337" s="73"/>
    </row>
    <row r="1338" spans="1:8" ht="25.35" customHeight="1">
      <c r="A1338" s="54" t="s">
        <v>439</v>
      </c>
      <c r="B1338" s="55" t="s">
        <v>254</v>
      </c>
      <c r="C1338" s="55" t="s">
        <v>439</v>
      </c>
      <c r="D1338" s="55" t="s">
        <v>254</v>
      </c>
      <c r="E1338" s="74"/>
      <c r="F1338" s="559" t="s">
        <v>440</v>
      </c>
      <c r="G1338" s="559"/>
      <c r="H1338" s="75" t="s">
        <v>254</v>
      </c>
    </row>
    <row r="1339" spans="1:8" ht="25.35" customHeight="1">
      <c r="A1339" s="54" t="s">
        <v>441</v>
      </c>
      <c r="B1339" s="55" t="s">
        <v>442</v>
      </c>
      <c r="C1339" s="55" t="s">
        <v>443</v>
      </c>
      <c r="D1339" s="55" t="s">
        <v>444</v>
      </c>
      <c r="E1339" s="74"/>
      <c r="F1339" s="559">
        <v>3</v>
      </c>
      <c r="G1339" s="559"/>
      <c r="H1339" s="56" t="s">
        <v>433</v>
      </c>
    </row>
    <row r="1340" spans="1:8" ht="25.35" customHeight="1">
      <c r="A1340" s="54" t="s">
        <v>445</v>
      </c>
      <c r="B1340" s="55" t="s">
        <v>446</v>
      </c>
      <c r="C1340" s="55" t="s">
        <v>447</v>
      </c>
      <c r="D1340" s="55" t="s">
        <v>448</v>
      </c>
      <c r="E1340" s="74"/>
      <c r="F1340" s="559">
        <v>2</v>
      </c>
      <c r="G1340" s="559"/>
      <c r="H1340" s="56" t="s">
        <v>428</v>
      </c>
    </row>
    <row r="1341" spans="1:8" ht="25.35" customHeight="1">
      <c r="A1341" s="54" t="s">
        <v>449</v>
      </c>
      <c r="B1341" s="55" t="s">
        <v>450</v>
      </c>
      <c r="C1341" s="55" t="s">
        <v>451</v>
      </c>
      <c r="D1341" s="55" t="s">
        <v>452</v>
      </c>
      <c r="E1341" s="74"/>
      <c r="F1341" s="559">
        <v>1</v>
      </c>
      <c r="G1341" s="559"/>
      <c r="H1341" s="56" t="s">
        <v>453</v>
      </c>
    </row>
    <row r="1342" spans="1:8" ht="25.35" customHeight="1">
      <c r="A1342" s="54" t="s">
        <v>454</v>
      </c>
      <c r="B1342" s="55" t="s">
        <v>455</v>
      </c>
      <c r="C1342" s="55" t="s">
        <v>456</v>
      </c>
      <c r="D1342" s="55" t="s">
        <v>457</v>
      </c>
      <c r="E1342" s="71"/>
      <c r="F1342" s="530"/>
      <c r="G1342" s="529"/>
      <c r="H1342" s="75"/>
    </row>
    <row r="1343" spans="1:8" ht="81" customHeight="1">
      <c r="A1343" s="537" t="s">
        <v>458</v>
      </c>
      <c r="B1343" s="538"/>
      <c r="C1343" s="539" t="s">
        <v>459</v>
      </c>
      <c r="D1343" s="540"/>
      <c r="E1343" s="540"/>
      <c r="F1343" s="540"/>
      <c r="G1343" s="539" t="s">
        <v>460</v>
      </c>
      <c r="H1343" s="542"/>
    </row>
    <row r="1345" spans="1:8" ht="25.35" customHeight="1">
      <c r="A1345" s="545" t="s">
        <v>235</v>
      </c>
      <c r="B1345" s="546"/>
      <c r="C1345" s="546"/>
      <c r="D1345" s="546"/>
      <c r="E1345" s="546"/>
      <c r="F1345" s="546"/>
      <c r="G1345" s="546"/>
      <c r="H1345" s="547"/>
    </row>
    <row r="1346" spans="1:8" ht="25.35" customHeight="1">
      <c r="A1346" s="513" t="s">
        <v>236</v>
      </c>
      <c r="B1346" s="514"/>
      <c r="C1346" s="514"/>
      <c r="D1346" s="514"/>
      <c r="E1346" s="514"/>
      <c r="F1346" s="514"/>
      <c r="G1346" s="514"/>
      <c r="H1346" s="515"/>
    </row>
    <row r="1347" spans="1:8" ht="25.35" customHeight="1">
      <c r="A1347" s="513" t="s">
        <v>237</v>
      </c>
      <c r="B1347" s="514"/>
      <c r="C1347" s="514"/>
      <c r="D1347" s="514"/>
      <c r="E1347" s="514"/>
      <c r="F1347" s="514"/>
      <c r="G1347" s="514"/>
      <c r="H1347" s="515"/>
    </row>
    <row r="1348" spans="1:8" ht="25.35" customHeight="1">
      <c r="A1348" s="513" t="s">
        <v>405</v>
      </c>
      <c r="B1348" s="514"/>
      <c r="C1348" s="514"/>
      <c r="D1348" s="514"/>
      <c r="E1348" s="514"/>
      <c r="F1348" s="514"/>
      <c r="G1348" s="514"/>
      <c r="H1348" s="515"/>
    </row>
    <row r="1349" spans="1:8" ht="25.35" customHeight="1">
      <c r="A1349" s="513" t="s">
        <v>406</v>
      </c>
      <c r="B1349" s="514"/>
      <c r="C1349" s="514"/>
      <c r="D1349" s="514"/>
      <c r="E1349" s="514"/>
      <c r="F1349" s="514"/>
      <c r="G1349" s="514"/>
      <c r="H1349" s="515"/>
    </row>
    <row r="1350" spans="1:8" ht="25.35" customHeight="1">
      <c r="A1350" s="51" t="s">
        <v>241</v>
      </c>
      <c r="C1350" s="52" t="s">
        <v>407</v>
      </c>
      <c r="F1350" s="49"/>
      <c r="G1350" s="49"/>
      <c r="H1350" s="50"/>
    </row>
    <row r="1351" spans="1:8" ht="25.35" customHeight="1">
      <c r="A1351" s="51" t="s">
        <v>244</v>
      </c>
      <c r="C1351" s="52" t="s">
        <v>579</v>
      </c>
      <c r="E1351" s="52" t="s">
        <v>410</v>
      </c>
      <c r="F1351" s="52"/>
      <c r="G1351" s="516">
        <v>29</v>
      </c>
      <c r="H1351" s="517"/>
    </row>
    <row r="1352" spans="1:8" ht="25.35" customHeight="1">
      <c r="A1352" s="51" t="s">
        <v>411</v>
      </c>
      <c r="C1352" s="52" t="s">
        <v>580</v>
      </c>
      <c r="D1352" s="49"/>
      <c r="G1352" s="518"/>
      <c r="H1352" s="519"/>
    </row>
    <row r="1353" spans="1:8" ht="25.35" customHeight="1">
      <c r="A1353" s="51" t="s">
        <v>412</v>
      </c>
      <c r="C1353" s="48" t="s">
        <v>581</v>
      </c>
      <c r="E1353" s="48" t="s">
        <v>413</v>
      </c>
      <c r="G1353" s="53" t="s">
        <v>582</v>
      </c>
      <c r="H1353" s="53"/>
    </row>
    <row r="1354" spans="1:8" ht="25.35" customHeight="1">
      <c r="A1354" s="558" t="s">
        <v>414</v>
      </c>
      <c r="B1354" s="559"/>
      <c r="C1354" s="559"/>
      <c r="D1354" s="559"/>
      <c r="E1354" s="559"/>
      <c r="F1354" s="559"/>
      <c r="G1354" s="559"/>
      <c r="H1354" s="564"/>
    </row>
    <row r="1355" spans="1:8" ht="25.35" customHeight="1">
      <c r="A1355" s="520" t="s">
        <v>385</v>
      </c>
      <c r="B1355" s="521"/>
      <c r="C1355" s="521"/>
      <c r="D1355" s="521"/>
      <c r="E1355" s="521"/>
      <c r="F1355" s="521"/>
      <c r="G1355" s="521"/>
      <c r="H1355" s="522"/>
    </row>
    <row r="1356" spans="1:8" ht="25.35" customHeight="1">
      <c r="A1356" s="560" t="s">
        <v>251</v>
      </c>
      <c r="B1356" s="554" t="s">
        <v>252</v>
      </c>
      <c r="C1356" s="531" t="s">
        <v>390</v>
      </c>
      <c r="D1356" s="531" t="s">
        <v>415</v>
      </c>
      <c r="E1356" s="531" t="s">
        <v>392</v>
      </c>
      <c r="F1356" s="548" t="s">
        <v>393</v>
      </c>
      <c r="G1356" s="531" t="s">
        <v>395</v>
      </c>
      <c r="H1356" s="510" t="s">
        <v>254</v>
      </c>
    </row>
    <row r="1357" spans="1:8" ht="25.35" customHeight="1">
      <c r="A1357" s="560"/>
      <c r="B1357" s="554"/>
      <c r="C1357" s="532"/>
      <c r="D1357" s="532"/>
      <c r="E1357" s="532"/>
      <c r="F1357" s="549"/>
      <c r="G1357" s="532"/>
      <c r="H1357" s="511"/>
    </row>
    <row r="1358" spans="1:8" ht="25.35" customHeight="1">
      <c r="A1358" s="560"/>
      <c r="B1358" s="554"/>
      <c r="C1358" s="533"/>
      <c r="D1358" s="533"/>
      <c r="E1358" s="533"/>
      <c r="F1358" s="550"/>
      <c r="G1358" s="533"/>
      <c r="H1358" s="512"/>
    </row>
    <row r="1359" spans="1:8" ht="25.35" customHeight="1">
      <c r="A1359" s="54">
        <v>1</v>
      </c>
      <c r="B1359" s="57" t="s">
        <v>256</v>
      </c>
      <c r="C1359" s="58">
        <v>9.5</v>
      </c>
      <c r="D1359" s="55">
        <v>4</v>
      </c>
      <c r="E1359" s="55">
        <v>4</v>
      </c>
      <c r="F1359" s="58">
        <v>51.5</v>
      </c>
      <c r="G1359" s="59">
        <f>SUM(C1359:F1359)</f>
        <v>69</v>
      </c>
      <c r="H1359" s="60" t="str">
        <f>IF(G1359&gt;=91,"A1",IF(G1359&gt;=81,"A2",IF(G1359&gt;=71,"B1",IF(G1359&gt;=61,"B2",IF(G1359&gt;=51,"C1",IF(G1359&gt;=41,"C2",IF(G1359&gt;=33,"D","E")))))))</f>
        <v>B2</v>
      </c>
    </row>
    <row r="1360" spans="1:8" ht="25.35" customHeight="1">
      <c r="A1360" s="54">
        <v>2</v>
      </c>
      <c r="B1360" s="57" t="s">
        <v>258</v>
      </c>
      <c r="C1360" s="61">
        <v>8.25</v>
      </c>
      <c r="D1360" s="55">
        <v>4</v>
      </c>
      <c r="E1360" s="55">
        <v>4</v>
      </c>
      <c r="F1360" s="55">
        <v>60</v>
      </c>
      <c r="G1360" s="59">
        <f t="shared" ref="G1360:G1363" si="80">SUM(C1360:F1360)</f>
        <v>76.25</v>
      </c>
      <c r="H1360" s="60" t="str">
        <f t="shared" ref="H1360:H1363" si="81">IF(G1360&gt;=91,"A1",IF(G1360&gt;=81,"A2",IF(G1360&gt;=71,"B1",IF(G1360&gt;=61,"B2",IF(G1360&gt;=51,"C1",IF(G1360&gt;=41,"C2",IF(G1360&gt;=33,"D","E")))))))</f>
        <v>B1</v>
      </c>
    </row>
    <row r="1361" spans="1:8" ht="25.35" customHeight="1">
      <c r="A1361" s="54">
        <v>3</v>
      </c>
      <c r="B1361" s="57" t="s">
        <v>259</v>
      </c>
      <c r="C1361" s="55">
        <v>9</v>
      </c>
      <c r="D1361" s="55">
        <v>5</v>
      </c>
      <c r="E1361" s="55">
        <v>4</v>
      </c>
      <c r="F1361" s="55">
        <v>43.5</v>
      </c>
      <c r="G1361" s="59">
        <f t="shared" si="80"/>
        <v>61.5</v>
      </c>
      <c r="H1361" s="60" t="str">
        <f t="shared" si="81"/>
        <v>B2</v>
      </c>
    </row>
    <row r="1362" spans="1:8" ht="25.35" customHeight="1">
      <c r="A1362" s="54">
        <v>4</v>
      </c>
      <c r="B1362" s="57" t="s">
        <v>260</v>
      </c>
      <c r="C1362" s="55">
        <v>6.25</v>
      </c>
      <c r="D1362" s="55">
        <v>5</v>
      </c>
      <c r="E1362" s="55">
        <v>4.5</v>
      </c>
      <c r="F1362" s="55">
        <v>59</v>
      </c>
      <c r="G1362" s="59">
        <f t="shared" si="80"/>
        <v>74.75</v>
      </c>
      <c r="H1362" s="60" t="str">
        <f t="shared" si="81"/>
        <v>B1</v>
      </c>
    </row>
    <row r="1363" spans="1:8" ht="25.35" customHeight="1">
      <c r="A1363" s="54">
        <v>5</v>
      </c>
      <c r="B1363" s="57" t="s">
        <v>416</v>
      </c>
      <c r="C1363" s="55">
        <v>9</v>
      </c>
      <c r="D1363" s="55">
        <v>5</v>
      </c>
      <c r="E1363" s="55">
        <v>5</v>
      </c>
      <c r="F1363" s="55">
        <v>55.5</v>
      </c>
      <c r="G1363" s="59">
        <f t="shared" si="80"/>
        <v>74.5</v>
      </c>
      <c r="H1363" s="60" t="str">
        <f t="shared" si="81"/>
        <v>B1</v>
      </c>
    </row>
    <row r="1364" spans="1:8" ht="25.35" customHeight="1">
      <c r="A1364" s="54">
        <v>6</v>
      </c>
      <c r="B1364" s="62" t="s">
        <v>509</v>
      </c>
      <c r="C1364" s="55"/>
      <c r="D1364" s="55"/>
      <c r="E1364" s="55"/>
      <c r="F1364" s="55"/>
      <c r="G1364" s="59">
        <v>43.5</v>
      </c>
      <c r="H1364" s="60"/>
    </row>
    <row r="1365" spans="1:8" ht="25.35" customHeight="1">
      <c r="A1365" s="54">
        <v>7</v>
      </c>
      <c r="B1365" s="57" t="s">
        <v>480</v>
      </c>
      <c r="C1365" s="55"/>
      <c r="D1365" s="55"/>
      <c r="E1365" s="55"/>
      <c r="F1365" s="63">
        <v>39</v>
      </c>
      <c r="G1365" s="59"/>
      <c r="H1365" s="60"/>
    </row>
    <row r="1366" spans="1:8" ht="25.35" customHeight="1">
      <c r="A1366" s="54">
        <v>8</v>
      </c>
      <c r="B1366" s="57" t="s">
        <v>474</v>
      </c>
      <c r="C1366" s="64"/>
      <c r="D1366" s="64"/>
      <c r="E1366" s="64"/>
      <c r="F1366" s="65">
        <v>42.5</v>
      </c>
      <c r="G1366" s="59"/>
      <c r="H1366" s="60"/>
    </row>
    <row r="1367" spans="1:8" ht="25.35" customHeight="1">
      <c r="A1367" s="54">
        <v>9</v>
      </c>
      <c r="B1367" s="57" t="s">
        <v>420</v>
      </c>
      <c r="C1367" s="64"/>
      <c r="D1367" s="64"/>
      <c r="E1367" s="64"/>
      <c r="F1367" s="65"/>
      <c r="G1367" s="59"/>
      <c r="H1367" s="60"/>
    </row>
    <row r="1368" spans="1:8" ht="25.35" customHeight="1">
      <c r="A1368" s="66" t="s">
        <v>230</v>
      </c>
      <c r="B1368" s="67"/>
      <c r="C1368" s="67"/>
      <c r="D1368" s="67"/>
      <c r="E1368" s="67"/>
      <c r="F1368" s="55"/>
      <c r="G1368" s="59">
        <f>SUM(G1359:G1364)</f>
        <v>399.5</v>
      </c>
      <c r="H1368" s="60"/>
    </row>
    <row r="1369" spans="1:8" ht="25.35" customHeight="1">
      <c r="A1369" s="66" t="s">
        <v>421</v>
      </c>
      <c r="B1369" s="67"/>
      <c r="C1369" s="67"/>
      <c r="D1369" s="67"/>
      <c r="E1369" s="67"/>
      <c r="F1369" s="55"/>
      <c r="G1369" s="55">
        <f>G1368*100/550</f>
        <v>72.63636363636364</v>
      </c>
      <c r="H1369" s="60" t="str">
        <f t="shared" ref="H1369" si="82">IF(G1369&gt;=91,"A1",IF(G1369&gt;=81,"A2",IF(G1369&gt;=71,"B1",IF(G1369&gt;=61,"B2",IF(G1369&gt;=51,"C1",IF(G1369&gt;=41,"C2",IF(G1369&gt;=33,"D","E")))))))</f>
        <v>B1</v>
      </c>
    </row>
    <row r="1370" spans="1:8" ht="25.35" customHeight="1">
      <c r="A1370" s="523" t="s">
        <v>470</v>
      </c>
      <c r="B1370" s="524"/>
      <c r="C1370" s="524"/>
      <c r="D1370" s="524"/>
      <c r="E1370" s="524"/>
      <c r="F1370" s="524"/>
      <c r="G1370" s="524"/>
      <c r="H1370" s="525"/>
    </row>
    <row r="1371" spans="1:8" ht="25.35" customHeight="1">
      <c r="A1371" s="565" t="s">
        <v>423</v>
      </c>
      <c r="B1371" s="566"/>
      <c r="C1371" s="566"/>
      <c r="D1371" s="566"/>
      <c r="E1371" s="566"/>
      <c r="F1371" s="566"/>
      <c r="G1371" s="566"/>
      <c r="H1371" s="567"/>
    </row>
    <row r="1372" spans="1:8" ht="25.35" customHeight="1">
      <c r="A1372" s="520" t="s">
        <v>424</v>
      </c>
      <c r="B1372" s="521"/>
      <c r="C1372" s="521"/>
      <c r="D1372" s="521"/>
      <c r="E1372" s="521"/>
      <c r="F1372" s="521"/>
      <c r="G1372" s="521"/>
      <c r="H1372" s="522"/>
    </row>
    <row r="1373" spans="1:8" ht="25.35" customHeight="1">
      <c r="A1373" s="520" t="s">
        <v>425</v>
      </c>
      <c r="B1373" s="521"/>
      <c r="C1373" s="521"/>
      <c r="D1373" s="521"/>
      <c r="E1373" s="521"/>
      <c r="F1373" s="529"/>
      <c r="G1373" s="530" t="s">
        <v>426</v>
      </c>
      <c r="H1373" s="522"/>
    </row>
    <row r="1374" spans="1:8" ht="25.35" customHeight="1">
      <c r="A1374" s="68" t="s">
        <v>427</v>
      </c>
      <c r="B1374" s="57"/>
      <c r="C1374" s="57"/>
      <c r="D1374" s="57"/>
      <c r="E1374" s="57"/>
      <c r="F1374" s="59"/>
      <c r="G1374" s="59"/>
      <c r="H1374" s="60" t="s">
        <v>428</v>
      </c>
    </row>
    <row r="1375" spans="1:8" ht="25.35" customHeight="1">
      <c r="A1375" s="520" t="s">
        <v>429</v>
      </c>
      <c r="B1375" s="521"/>
      <c r="C1375" s="521"/>
      <c r="D1375" s="521"/>
      <c r="E1375" s="521"/>
      <c r="F1375" s="529"/>
      <c r="G1375" s="55"/>
      <c r="H1375" s="56"/>
    </row>
    <row r="1376" spans="1:8" ht="25.35" customHeight="1">
      <c r="A1376" s="520" t="s">
        <v>425</v>
      </c>
      <c r="B1376" s="521"/>
      <c r="C1376" s="521"/>
      <c r="D1376" s="521"/>
      <c r="E1376" s="521"/>
      <c r="F1376" s="529"/>
      <c r="G1376" s="530" t="s">
        <v>426</v>
      </c>
      <c r="H1376" s="522"/>
    </row>
    <row r="1377" spans="1:8" ht="25.35" customHeight="1">
      <c r="A1377" s="551" t="s">
        <v>430</v>
      </c>
      <c r="B1377" s="552"/>
      <c r="C1377" s="552"/>
      <c r="D1377" s="552"/>
      <c r="E1377" s="552"/>
      <c r="F1377" s="553"/>
      <c r="G1377" s="55"/>
      <c r="H1377" s="56" t="s">
        <v>433</v>
      </c>
    </row>
    <row r="1378" spans="1:8" ht="25.35" customHeight="1">
      <c r="A1378" s="551" t="s">
        <v>431</v>
      </c>
      <c r="B1378" s="552"/>
      <c r="C1378" s="552"/>
      <c r="D1378" s="552"/>
      <c r="E1378" s="552"/>
      <c r="F1378" s="553"/>
      <c r="G1378" s="59"/>
      <c r="H1378" s="60" t="s">
        <v>433</v>
      </c>
    </row>
    <row r="1379" spans="1:8" ht="25.35" customHeight="1">
      <c r="A1379" s="551" t="s">
        <v>432</v>
      </c>
      <c r="B1379" s="552"/>
      <c r="C1379" s="552"/>
      <c r="D1379" s="552"/>
      <c r="E1379" s="552"/>
      <c r="F1379" s="552"/>
      <c r="G1379" s="69"/>
      <c r="H1379" s="70" t="s">
        <v>433</v>
      </c>
    </row>
    <row r="1380" spans="1:8" ht="25.35" customHeight="1">
      <c r="A1380" s="551" t="s">
        <v>434</v>
      </c>
      <c r="B1380" s="552"/>
      <c r="C1380" s="552"/>
      <c r="D1380" s="552"/>
      <c r="E1380" s="552"/>
      <c r="F1380" s="552"/>
      <c r="G1380" s="69"/>
      <c r="H1380" s="70" t="s">
        <v>433</v>
      </c>
    </row>
    <row r="1381" spans="1:8" ht="25.35" customHeight="1">
      <c r="A1381" s="520" t="s">
        <v>435</v>
      </c>
      <c r="B1381" s="521"/>
      <c r="C1381" s="521"/>
      <c r="D1381" s="521"/>
      <c r="E1381" s="521"/>
      <c r="F1381" s="521"/>
      <c r="G1381" s="521"/>
      <c r="H1381" s="522"/>
    </row>
    <row r="1382" spans="1:8" ht="25.35" customHeight="1">
      <c r="A1382" s="520" t="s">
        <v>425</v>
      </c>
      <c r="B1382" s="521"/>
      <c r="C1382" s="521"/>
      <c r="D1382" s="521"/>
      <c r="E1382" s="521"/>
      <c r="F1382" s="521"/>
      <c r="G1382" s="521"/>
      <c r="H1382" s="522"/>
    </row>
    <row r="1383" spans="1:8" ht="25.35" customHeight="1">
      <c r="A1383" s="68" t="s">
        <v>401</v>
      </c>
      <c r="B1383" s="530">
        <v>87</v>
      </c>
      <c r="C1383" s="521"/>
      <c r="D1383" s="521"/>
      <c r="E1383" s="521"/>
      <c r="F1383" s="521"/>
      <c r="G1383" s="521"/>
      <c r="H1383" s="522"/>
    </row>
    <row r="1384" spans="1:8" ht="25.35" customHeight="1">
      <c r="A1384" s="66" t="s">
        <v>436</v>
      </c>
      <c r="B1384" s="534"/>
      <c r="C1384" s="535"/>
      <c r="D1384" s="535"/>
      <c r="E1384" s="535"/>
      <c r="F1384" s="535"/>
      <c r="G1384" s="535"/>
      <c r="H1384" s="536"/>
    </row>
    <row r="1385" spans="1:8" ht="25.35" customHeight="1">
      <c r="A1385" s="558" t="s">
        <v>437</v>
      </c>
      <c r="B1385" s="559"/>
      <c r="C1385" s="559"/>
      <c r="D1385" s="559"/>
      <c r="E1385" s="71"/>
      <c r="F1385" s="72"/>
      <c r="G1385" s="55" t="s">
        <v>438</v>
      </c>
      <c r="H1385" s="73"/>
    </row>
    <row r="1386" spans="1:8" ht="25.35" customHeight="1">
      <c r="A1386" s="54" t="s">
        <v>439</v>
      </c>
      <c r="B1386" s="55" t="s">
        <v>254</v>
      </c>
      <c r="C1386" s="55" t="s">
        <v>439</v>
      </c>
      <c r="D1386" s="55" t="s">
        <v>254</v>
      </c>
      <c r="E1386" s="74"/>
      <c r="F1386" s="559" t="s">
        <v>440</v>
      </c>
      <c r="G1386" s="559"/>
      <c r="H1386" s="75" t="s">
        <v>254</v>
      </c>
    </row>
    <row r="1387" spans="1:8" ht="25.35" customHeight="1">
      <c r="A1387" s="54" t="s">
        <v>441</v>
      </c>
      <c r="B1387" s="55" t="s">
        <v>442</v>
      </c>
      <c r="C1387" s="55" t="s">
        <v>443</v>
      </c>
      <c r="D1387" s="55" t="s">
        <v>444</v>
      </c>
      <c r="E1387" s="74"/>
      <c r="F1387" s="559">
        <v>3</v>
      </c>
      <c r="G1387" s="559"/>
      <c r="H1387" s="56" t="s">
        <v>433</v>
      </c>
    </row>
    <row r="1388" spans="1:8" ht="25.35" customHeight="1">
      <c r="A1388" s="54" t="s">
        <v>445</v>
      </c>
      <c r="B1388" s="55" t="s">
        <v>446</v>
      </c>
      <c r="C1388" s="55" t="s">
        <v>447</v>
      </c>
      <c r="D1388" s="55" t="s">
        <v>448</v>
      </c>
      <c r="E1388" s="74"/>
      <c r="F1388" s="559">
        <v>2</v>
      </c>
      <c r="G1388" s="559"/>
      <c r="H1388" s="56" t="s">
        <v>428</v>
      </c>
    </row>
    <row r="1389" spans="1:8" ht="25.35" customHeight="1">
      <c r="A1389" s="54" t="s">
        <v>449</v>
      </c>
      <c r="B1389" s="55" t="s">
        <v>450</v>
      </c>
      <c r="C1389" s="55" t="s">
        <v>451</v>
      </c>
      <c r="D1389" s="55" t="s">
        <v>452</v>
      </c>
      <c r="E1389" s="74"/>
      <c r="F1389" s="559">
        <v>1</v>
      </c>
      <c r="G1389" s="559"/>
      <c r="H1389" s="56" t="s">
        <v>453</v>
      </c>
    </row>
    <row r="1390" spans="1:8" ht="25.35" customHeight="1">
      <c r="A1390" s="54" t="s">
        <v>454</v>
      </c>
      <c r="B1390" s="55" t="s">
        <v>455</v>
      </c>
      <c r="C1390" s="55" t="s">
        <v>456</v>
      </c>
      <c r="D1390" s="55" t="s">
        <v>457</v>
      </c>
      <c r="E1390" s="71"/>
      <c r="F1390" s="530"/>
      <c r="G1390" s="529"/>
      <c r="H1390" s="75"/>
    </row>
    <row r="1391" spans="1:8" ht="109.35" customHeight="1">
      <c r="A1391" s="537" t="s">
        <v>458</v>
      </c>
      <c r="B1391" s="538"/>
      <c r="C1391" s="539" t="s">
        <v>459</v>
      </c>
      <c r="D1391" s="540"/>
      <c r="E1391" s="540"/>
      <c r="F1391" s="540"/>
      <c r="G1391" s="539" t="s">
        <v>460</v>
      </c>
      <c r="H1391" s="542"/>
    </row>
    <row r="1392" spans="1:8" ht="25.35" customHeight="1">
      <c r="A1392" s="51"/>
      <c r="H1392" s="53"/>
    </row>
    <row r="1394" spans="1:8" ht="25.35" customHeight="1">
      <c r="A1394" s="545" t="s">
        <v>235</v>
      </c>
      <c r="B1394" s="546"/>
      <c r="C1394" s="546"/>
      <c r="D1394" s="546"/>
      <c r="E1394" s="546"/>
      <c r="F1394" s="546"/>
      <c r="G1394" s="546"/>
      <c r="H1394" s="547"/>
    </row>
    <row r="1395" spans="1:8" ht="25.35" customHeight="1">
      <c r="A1395" s="513" t="s">
        <v>236</v>
      </c>
      <c r="B1395" s="514"/>
      <c r="C1395" s="514"/>
      <c r="D1395" s="514"/>
      <c r="E1395" s="514"/>
      <c r="F1395" s="514"/>
      <c r="G1395" s="514"/>
      <c r="H1395" s="515"/>
    </row>
    <row r="1396" spans="1:8" ht="25.35" customHeight="1">
      <c r="A1396" s="513" t="s">
        <v>237</v>
      </c>
      <c r="B1396" s="514"/>
      <c r="C1396" s="514"/>
      <c r="D1396" s="514"/>
      <c r="E1396" s="514"/>
      <c r="F1396" s="514"/>
      <c r="G1396" s="514"/>
      <c r="H1396" s="515"/>
    </row>
    <row r="1397" spans="1:8" ht="25.35" customHeight="1">
      <c r="A1397" s="513" t="s">
        <v>405</v>
      </c>
      <c r="B1397" s="514"/>
      <c r="C1397" s="514"/>
      <c r="D1397" s="514"/>
      <c r="E1397" s="514"/>
      <c r="F1397" s="514"/>
      <c r="G1397" s="514"/>
      <c r="H1397" s="515"/>
    </row>
    <row r="1398" spans="1:8" ht="25.35" customHeight="1">
      <c r="A1398" s="513" t="s">
        <v>406</v>
      </c>
      <c r="B1398" s="514"/>
      <c r="C1398" s="514"/>
      <c r="D1398" s="514"/>
      <c r="E1398" s="514"/>
      <c r="F1398" s="514"/>
      <c r="G1398" s="514"/>
      <c r="H1398" s="515"/>
    </row>
    <row r="1399" spans="1:8" ht="25.35" customHeight="1">
      <c r="A1399" s="51" t="s">
        <v>241</v>
      </c>
      <c r="C1399" s="52" t="s">
        <v>407</v>
      </c>
      <c r="F1399" s="49"/>
      <c r="G1399" s="49"/>
      <c r="H1399" s="50"/>
    </row>
    <row r="1400" spans="1:8" ht="25.35" customHeight="1">
      <c r="A1400" s="51" t="s">
        <v>244</v>
      </c>
      <c r="C1400" s="52" t="s">
        <v>583</v>
      </c>
      <c r="F1400" s="52" t="s">
        <v>410</v>
      </c>
      <c r="G1400" s="52"/>
      <c r="H1400" s="82">
        <v>30</v>
      </c>
    </row>
    <row r="1401" spans="1:8" ht="25.35" customHeight="1">
      <c r="A1401" s="51" t="s">
        <v>411</v>
      </c>
      <c r="C1401" s="52" t="s">
        <v>584</v>
      </c>
      <c r="D1401" s="49"/>
      <c r="E1401" s="49"/>
      <c r="H1401" s="53"/>
    </row>
    <row r="1402" spans="1:8" ht="25.35" customHeight="1">
      <c r="A1402" s="51" t="s">
        <v>412</v>
      </c>
      <c r="C1402" s="48" t="s">
        <v>585</v>
      </c>
      <c r="F1402" s="48" t="s">
        <v>413</v>
      </c>
      <c r="H1402" s="53" t="s">
        <v>586</v>
      </c>
    </row>
    <row r="1403" spans="1:8" ht="25.35" customHeight="1">
      <c r="A1403" s="558" t="s">
        <v>414</v>
      </c>
      <c r="B1403" s="559"/>
      <c r="C1403" s="559"/>
      <c r="D1403" s="559"/>
      <c r="E1403" s="559"/>
      <c r="F1403" s="559"/>
      <c r="G1403" s="559"/>
      <c r="H1403" s="564"/>
    </row>
    <row r="1404" spans="1:8" ht="25.35" customHeight="1">
      <c r="A1404" s="520" t="s">
        <v>385</v>
      </c>
      <c r="B1404" s="521"/>
      <c r="C1404" s="521"/>
      <c r="D1404" s="521"/>
      <c r="E1404" s="521"/>
      <c r="F1404" s="521"/>
      <c r="G1404" s="521"/>
      <c r="H1404" s="522"/>
    </row>
    <row r="1405" spans="1:8" ht="25.35" customHeight="1">
      <c r="A1405" s="560" t="s">
        <v>251</v>
      </c>
      <c r="B1405" s="554" t="s">
        <v>252</v>
      </c>
      <c r="C1405" s="531" t="s">
        <v>390</v>
      </c>
      <c r="D1405" s="531" t="s">
        <v>415</v>
      </c>
      <c r="E1405" s="531" t="s">
        <v>392</v>
      </c>
      <c r="F1405" s="548" t="s">
        <v>393</v>
      </c>
      <c r="G1405" s="531" t="s">
        <v>395</v>
      </c>
      <c r="H1405" s="510" t="s">
        <v>254</v>
      </c>
    </row>
    <row r="1406" spans="1:8" ht="25.35" customHeight="1">
      <c r="A1406" s="560"/>
      <c r="B1406" s="554"/>
      <c r="C1406" s="532"/>
      <c r="D1406" s="532"/>
      <c r="E1406" s="532"/>
      <c r="F1406" s="549"/>
      <c r="G1406" s="532"/>
      <c r="H1406" s="511"/>
    </row>
    <row r="1407" spans="1:8" ht="25.35" customHeight="1">
      <c r="A1407" s="560"/>
      <c r="B1407" s="554"/>
      <c r="C1407" s="533"/>
      <c r="D1407" s="533"/>
      <c r="E1407" s="533"/>
      <c r="F1407" s="550"/>
      <c r="G1407" s="533"/>
      <c r="H1407" s="512"/>
    </row>
    <row r="1408" spans="1:8" ht="25.35" customHeight="1">
      <c r="A1408" s="54">
        <v>1</v>
      </c>
      <c r="B1408" s="57" t="s">
        <v>256</v>
      </c>
      <c r="C1408" s="58">
        <v>5.25</v>
      </c>
      <c r="D1408" s="55">
        <v>3</v>
      </c>
      <c r="E1408" s="55">
        <v>4</v>
      </c>
      <c r="F1408" s="58">
        <v>44</v>
      </c>
      <c r="G1408" s="59">
        <f>SUM(C1408:F1408)</f>
        <v>56.25</v>
      </c>
      <c r="H1408" s="60" t="str">
        <f>IF(G1408&gt;=91,"A1",IF(G1408&gt;=81,"A2",IF(G1408&gt;=71,"B1",IF(G1408&gt;=61,"B2",IF(G1408&gt;=51,"C1",IF(G1408&gt;=41,"C2",IF(G1408&gt;=33,"D","E")))))))</f>
        <v>C1</v>
      </c>
    </row>
    <row r="1409" spans="1:8" ht="25.35" customHeight="1">
      <c r="A1409" s="54">
        <v>2</v>
      </c>
      <c r="B1409" s="57" t="s">
        <v>258</v>
      </c>
      <c r="C1409" s="61">
        <v>6.25</v>
      </c>
      <c r="D1409" s="55">
        <v>3.5</v>
      </c>
      <c r="E1409" s="55">
        <v>4</v>
      </c>
      <c r="F1409" s="55">
        <v>50</v>
      </c>
      <c r="G1409" s="59">
        <f t="shared" ref="G1409:G1412" si="83">SUM(C1409:F1409)</f>
        <v>63.75</v>
      </c>
      <c r="H1409" s="60" t="str">
        <f t="shared" ref="H1409:H1412" si="84">IF(G1409&gt;=91,"A1",IF(G1409&gt;=81,"A2",IF(G1409&gt;=71,"B1",IF(G1409&gt;=61,"B2",IF(G1409&gt;=51,"C1",IF(G1409&gt;=41,"C2",IF(G1409&gt;=33,"D","E")))))))</f>
        <v>B2</v>
      </c>
    </row>
    <row r="1410" spans="1:8" ht="25.35" customHeight="1">
      <c r="A1410" s="54">
        <v>3</v>
      </c>
      <c r="B1410" s="57" t="s">
        <v>259</v>
      </c>
      <c r="C1410" s="55">
        <v>5.25</v>
      </c>
      <c r="D1410" s="55">
        <v>4</v>
      </c>
      <c r="E1410" s="55">
        <v>3</v>
      </c>
      <c r="F1410" s="55">
        <v>19</v>
      </c>
      <c r="G1410" s="59">
        <f t="shared" si="83"/>
        <v>31.25</v>
      </c>
      <c r="H1410" s="60" t="str">
        <f t="shared" si="84"/>
        <v>E</v>
      </c>
    </row>
    <row r="1411" spans="1:8" ht="25.35" customHeight="1">
      <c r="A1411" s="54">
        <v>4</v>
      </c>
      <c r="B1411" s="57" t="s">
        <v>260</v>
      </c>
      <c r="C1411" s="55">
        <v>9</v>
      </c>
      <c r="D1411" s="55">
        <v>5</v>
      </c>
      <c r="E1411" s="55">
        <v>5</v>
      </c>
      <c r="F1411" s="55">
        <v>46.5</v>
      </c>
      <c r="G1411" s="59">
        <f t="shared" si="83"/>
        <v>65.5</v>
      </c>
      <c r="H1411" s="60" t="str">
        <f t="shared" si="84"/>
        <v>B2</v>
      </c>
    </row>
    <row r="1412" spans="1:8" ht="25.35" customHeight="1">
      <c r="A1412" s="54">
        <v>5</v>
      </c>
      <c r="B1412" s="57" t="s">
        <v>416</v>
      </c>
      <c r="C1412" s="55">
        <v>5.75</v>
      </c>
      <c r="D1412" s="55">
        <v>5</v>
      </c>
      <c r="E1412" s="55">
        <v>5</v>
      </c>
      <c r="F1412" s="55">
        <v>35.5</v>
      </c>
      <c r="G1412" s="59">
        <f t="shared" si="83"/>
        <v>51.25</v>
      </c>
      <c r="H1412" s="60" t="str">
        <f t="shared" si="84"/>
        <v>C1</v>
      </c>
    </row>
    <row r="1413" spans="1:8" ht="25.35" customHeight="1">
      <c r="A1413" s="54">
        <v>6</v>
      </c>
      <c r="B1413" s="62" t="s">
        <v>509</v>
      </c>
      <c r="C1413" s="55"/>
      <c r="D1413" s="55"/>
      <c r="E1413" s="55"/>
      <c r="F1413" s="55"/>
      <c r="G1413" s="59">
        <v>39.5</v>
      </c>
      <c r="H1413" s="60"/>
    </row>
    <row r="1414" spans="1:8" ht="25.35" customHeight="1">
      <c r="A1414" s="54">
        <v>7</v>
      </c>
      <c r="B1414" s="57" t="s">
        <v>480</v>
      </c>
      <c r="C1414" s="55"/>
      <c r="D1414" s="55"/>
      <c r="E1414" s="55"/>
      <c r="F1414" s="63">
        <v>23.5</v>
      </c>
      <c r="G1414" s="59"/>
      <c r="H1414" s="60"/>
    </row>
    <row r="1415" spans="1:8" ht="25.35" customHeight="1">
      <c r="A1415" s="54">
        <v>8</v>
      </c>
      <c r="B1415" s="57" t="s">
        <v>474</v>
      </c>
      <c r="C1415" s="64"/>
      <c r="D1415" s="64"/>
      <c r="E1415" s="64"/>
      <c r="F1415" s="65">
        <v>33</v>
      </c>
      <c r="G1415" s="59"/>
      <c r="H1415" s="60"/>
    </row>
    <row r="1416" spans="1:8" ht="25.35" customHeight="1">
      <c r="A1416" s="54">
        <v>9</v>
      </c>
      <c r="B1416" s="57" t="s">
        <v>420</v>
      </c>
      <c r="C1416" s="64"/>
      <c r="D1416" s="64"/>
      <c r="E1416" s="64"/>
      <c r="F1416" s="65"/>
      <c r="G1416" s="59"/>
      <c r="H1416" s="60"/>
    </row>
    <row r="1417" spans="1:8" ht="25.35" customHeight="1">
      <c r="A1417" s="66" t="s">
        <v>230</v>
      </c>
      <c r="B1417" s="67"/>
      <c r="C1417" s="67"/>
      <c r="D1417" s="67"/>
      <c r="E1417" s="67"/>
      <c r="F1417" s="55"/>
      <c r="G1417" s="59">
        <f>SUM(G1408:G1413)</f>
        <v>307.5</v>
      </c>
      <c r="H1417" s="60"/>
    </row>
    <row r="1418" spans="1:8" ht="25.35" customHeight="1">
      <c r="A1418" s="66" t="s">
        <v>421</v>
      </c>
      <c r="B1418" s="67"/>
      <c r="C1418" s="67"/>
      <c r="D1418" s="67"/>
      <c r="E1418" s="67"/>
      <c r="F1418" s="55"/>
      <c r="G1418" s="55">
        <f>G1417*100/550</f>
        <v>55.909090909090907</v>
      </c>
      <c r="H1418" s="60" t="str">
        <f t="shared" ref="H1418" si="85">IF(G1418&gt;=91,"A1",IF(G1418&gt;=81,"A2",IF(G1418&gt;=71,"B1",IF(G1418&gt;=61,"B2",IF(G1418&gt;=51,"C1",IF(G1418&gt;=41,"C2",IF(G1418&gt;=33,"D","E")))))))</f>
        <v>C1</v>
      </c>
    </row>
    <row r="1419" spans="1:8" ht="25.35" customHeight="1">
      <c r="A1419" s="523" t="s">
        <v>578</v>
      </c>
      <c r="B1419" s="524"/>
      <c r="C1419" s="524"/>
      <c r="D1419" s="524"/>
      <c r="E1419" s="524"/>
      <c r="F1419" s="524"/>
      <c r="G1419" s="524"/>
      <c r="H1419" s="525"/>
    </row>
    <row r="1420" spans="1:8" ht="25.35" customHeight="1">
      <c r="A1420" s="565" t="s">
        <v>423</v>
      </c>
      <c r="B1420" s="566"/>
      <c r="C1420" s="566"/>
      <c r="D1420" s="566"/>
      <c r="E1420" s="566"/>
      <c r="F1420" s="566"/>
      <c r="G1420" s="566"/>
      <c r="H1420" s="567"/>
    </row>
    <row r="1421" spans="1:8" ht="25.35" customHeight="1">
      <c r="A1421" s="520" t="s">
        <v>424</v>
      </c>
      <c r="B1421" s="521"/>
      <c r="C1421" s="521"/>
      <c r="D1421" s="521"/>
      <c r="E1421" s="521"/>
      <c r="F1421" s="521"/>
      <c r="G1421" s="521"/>
      <c r="H1421" s="522"/>
    </row>
    <row r="1422" spans="1:8" ht="25.35" customHeight="1">
      <c r="A1422" s="520" t="s">
        <v>425</v>
      </c>
      <c r="B1422" s="521"/>
      <c r="C1422" s="521"/>
      <c r="D1422" s="521"/>
      <c r="E1422" s="521"/>
      <c r="F1422" s="529"/>
      <c r="G1422" s="530" t="s">
        <v>426</v>
      </c>
      <c r="H1422" s="522"/>
    </row>
    <row r="1423" spans="1:8" ht="25.35" customHeight="1">
      <c r="A1423" s="68" t="s">
        <v>427</v>
      </c>
      <c r="B1423" s="57"/>
      <c r="C1423" s="57"/>
      <c r="D1423" s="57"/>
      <c r="E1423" s="57"/>
      <c r="F1423" s="59"/>
      <c r="G1423" s="59"/>
      <c r="H1423" s="60" t="s">
        <v>433</v>
      </c>
    </row>
    <row r="1424" spans="1:8" ht="25.35" customHeight="1">
      <c r="A1424" s="520" t="s">
        <v>429</v>
      </c>
      <c r="B1424" s="521"/>
      <c r="C1424" s="521"/>
      <c r="D1424" s="521"/>
      <c r="E1424" s="521"/>
      <c r="F1424" s="529"/>
      <c r="G1424" s="55"/>
      <c r="H1424" s="56"/>
    </row>
    <row r="1425" spans="1:8" ht="25.35" customHeight="1">
      <c r="A1425" s="520" t="s">
        <v>425</v>
      </c>
      <c r="B1425" s="521"/>
      <c r="C1425" s="521"/>
      <c r="D1425" s="521"/>
      <c r="E1425" s="521"/>
      <c r="F1425" s="529"/>
      <c r="G1425" s="530" t="s">
        <v>426</v>
      </c>
      <c r="H1425" s="522"/>
    </row>
    <row r="1426" spans="1:8" ht="25.35" customHeight="1">
      <c r="A1426" s="551" t="s">
        <v>430</v>
      </c>
      <c r="B1426" s="552"/>
      <c r="C1426" s="552"/>
      <c r="D1426" s="552"/>
      <c r="E1426" s="552"/>
      <c r="F1426" s="553"/>
      <c r="G1426" s="55"/>
      <c r="H1426" s="56" t="s">
        <v>428</v>
      </c>
    </row>
    <row r="1427" spans="1:8" ht="25.35" customHeight="1">
      <c r="A1427" s="551" t="s">
        <v>431</v>
      </c>
      <c r="B1427" s="552"/>
      <c r="C1427" s="552"/>
      <c r="D1427" s="552"/>
      <c r="E1427" s="552"/>
      <c r="F1427" s="553"/>
      <c r="G1427" s="59"/>
      <c r="H1427" s="60" t="s">
        <v>428</v>
      </c>
    </row>
    <row r="1428" spans="1:8" ht="25.35" customHeight="1">
      <c r="A1428" s="551" t="s">
        <v>432</v>
      </c>
      <c r="B1428" s="552"/>
      <c r="C1428" s="552"/>
      <c r="D1428" s="552"/>
      <c r="E1428" s="552"/>
      <c r="F1428" s="552"/>
      <c r="G1428" s="69"/>
      <c r="H1428" s="70" t="s">
        <v>433</v>
      </c>
    </row>
    <row r="1429" spans="1:8" ht="25.35" customHeight="1">
      <c r="A1429" s="551" t="s">
        <v>434</v>
      </c>
      <c r="B1429" s="552"/>
      <c r="C1429" s="552"/>
      <c r="D1429" s="552"/>
      <c r="E1429" s="552"/>
      <c r="F1429" s="552"/>
      <c r="G1429" s="69"/>
      <c r="H1429" s="70" t="s">
        <v>433</v>
      </c>
    </row>
    <row r="1430" spans="1:8" ht="25.35" customHeight="1">
      <c r="A1430" s="520" t="s">
        <v>435</v>
      </c>
      <c r="B1430" s="521"/>
      <c r="C1430" s="521"/>
      <c r="D1430" s="521"/>
      <c r="E1430" s="521"/>
      <c r="F1430" s="521"/>
      <c r="G1430" s="521"/>
      <c r="H1430" s="522"/>
    </row>
    <row r="1431" spans="1:8" ht="25.35" customHeight="1">
      <c r="A1431" s="520" t="s">
        <v>425</v>
      </c>
      <c r="B1431" s="521"/>
      <c r="C1431" s="521"/>
      <c r="D1431" s="521"/>
      <c r="E1431" s="521"/>
      <c r="F1431" s="521"/>
      <c r="G1431" s="521"/>
      <c r="H1431" s="522"/>
    </row>
    <row r="1432" spans="1:8" ht="25.35" customHeight="1">
      <c r="A1432" s="68" t="s">
        <v>401</v>
      </c>
      <c r="B1432" s="530">
        <v>80</v>
      </c>
      <c r="C1432" s="521"/>
      <c r="D1432" s="521"/>
      <c r="E1432" s="521"/>
      <c r="F1432" s="521"/>
      <c r="G1432" s="521"/>
      <c r="H1432" s="522"/>
    </row>
    <row r="1433" spans="1:8" ht="25.35" customHeight="1">
      <c r="A1433" s="66" t="s">
        <v>436</v>
      </c>
      <c r="B1433" s="534"/>
      <c r="C1433" s="535"/>
      <c r="D1433" s="535"/>
      <c r="E1433" s="535"/>
      <c r="F1433" s="535"/>
      <c r="G1433" s="535"/>
      <c r="H1433" s="536"/>
    </row>
    <row r="1434" spans="1:8" ht="25.35" customHeight="1">
      <c r="A1434" s="558" t="s">
        <v>437</v>
      </c>
      <c r="B1434" s="559"/>
      <c r="C1434" s="559"/>
      <c r="D1434" s="559"/>
      <c r="E1434" s="71"/>
      <c r="F1434" s="72"/>
      <c r="G1434" s="55" t="s">
        <v>438</v>
      </c>
      <c r="H1434" s="73"/>
    </row>
    <row r="1435" spans="1:8" ht="25.35" customHeight="1">
      <c r="A1435" s="54" t="s">
        <v>439</v>
      </c>
      <c r="B1435" s="55" t="s">
        <v>254</v>
      </c>
      <c r="C1435" s="55" t="s">
        <v>439</v>
      </c>
      <c r="D1435" s="55" t="s">
        <v>254</v>
      </c>
      <c r="E1435" s="74"/>
      <c r="F1435" s="559" t="s">
        <v>440</v>
      </c>
      <c r="G1435" s="559"/>
      <c r="H1435" s="75" t="s">
        <v>254</v>
      </c>
    </row>
    <row r="1436" spans="1:8" ht="25.35" customHeight="1">
      <c r="A1436" s="54" t="s">
        <v>441</v>
      </c>
      <c r="B1436" s="55" t="s">
        <v>442</v>
      </c>
      <c r="C1436" s="55" t="s">
        <v>443</v>
      </c>
      <c r="D1436" s="55" t="s">
        <v>444</v>
      </c>
      <c r="E1436" s="74"/>
      <c r="F1436" s="559">
        <v>3</v>
      </c>
      <c r="G1436" s="559"/>
      <c r="H1436" s="56" t="s">
        <v>433</v>
      </c>
    </row>
    <row r="1437" spans="1:8" ht="25.35" customHeight="1">
      <c r="A1437" s="54" t="s">
        <v>445</v>
      </c>
      <c r="B1437" s="55" t="s">
        <v>446</v>
      </c>
      <c r="C1437" s="55" t="s">
        <v>447</v>
      </c>
      <c r="D1437" s="55" t="s">
        <v>448</v>
      </c>
      <c r="E1437" s="74"/>
      <c r="F1437" s="559">
        <v>2</v>
      </c>
      <c r="G1437" s="559"/>
      <c r="H1437" s="56" t="s">
        <v>428</v>
      </c>
    </row>
    <row r="1438" spans="1:8" ht="25.35" customHeight="1">
      <c r="A1438" s="54" t="s">
        <v>449</v>
      </c>
      <c r="B1438" s="55" t="s">
        <v>450</v>
      </c>
      <c r="C1438" s="55" t="s">
        <v>451</v>
      </c>
      <c r="D1438" s="55" t="s">
        <v>452</v>
      </c>
      <c r="E1438" s="74"/>
      <c r="F1438" s="559">
        <v>1</v>
      </c>
      <c r="G1438" s="559"/>
      <c r="H1438" s="56" t="s">
        <v>453</v>
      </c>
    </row>
    <row r="1439" spans="1:8" ht="25.35" customHeight="1">
      <c r="A1439" s="54" t="s">
        <v>454</v>
      </c>
      <c r="B1439" s="55" t="s">
        <v>455</v>
      </c>
      <c r="C1439" s="55" t="s">
        <v>456</v>
      </c>
      <c r="D1439" s="55" t="s">
        <v>457</v>
      </c>
      <c r="E1439" s="71"/>
      <c r="F1439" s="530"/>
      <c r="G1439" s="529"/>
      <c r="H1439" s="75"/>
    </row>
    <row r="1440" spans="1:8" ht="78" customHeight="1">
      <c r="A1440" s="537" t="s">
        <v>458</v>
      </c>
      <c r="B1440" s="538"/>
      <c r="C1440" s="539" t="s">
        <v>459</v>
      </c>
      <c r="D1440" s="540"/>
      <c r="E1440" s="540"/>
      <c r="F1440" s="540"/>
      <c r="G1440" s="539" t="s">
        <v>460</v>
      </c>
      <c r="H1440" s="542"/>
    </row>
    <row r="1442" spans="1:8" ht="25.35" customHeight="1">
      <c r="A1442" s="545" t="s">
        <v>235</v>
      </c>
      <c r="B1442" s="546"/>
      <c r="C1442" s="546"/>
      <c r="D1442" s="546"/>
      <c r="E1442" s="546"/>
      <c r="F1442" s="546"/>
      <c r="G1442" s="546"/>
      <c r="H1442" s="547"/>
    </row>
    <row r="1443" spans="1:8" ht="25.35" customHeight="1">
      <c r="A1443" s="513" t="s">
        <v>236</v>
      </c>
      <c r="B1443" s="514"/>
      <c r="C1443" s="514"/>
      <c r="D1443" s="514"/>
      <c r="E1443" s="514"/>
      <c r="F1443" s="514"/>
      <c r="G1443" s="514"/>
      <c r="H1443" s="515"/>
    </row>
    <row r="1444" spans="1:8" ht="25.35" customHeight="1">
      <c r="A1444" s="513" t="s">
        <v>237</v>
      </c>
      <c r="B1444" s="514"/>
      <c r="C1444" s="514"/>
      <c r="D1444" s="514"/>
      <c r="E1444" s="514"/>
      <c r="F1444" s="514"/>
      <c r="G1444" s="514"/>
      <c r="H1444" s="515"/>
    </row>
    <row r="1445" spans="1:8" ht="25.35" customHeight="1">
      <c r="A1445" s="513" t="s">
        <v>405</v>
      </c>
      <c r="B1445" s="514"/>
      <c r="C1445" s="514"/>
      <c r="D1445" s="514"/>
      <c r="E1445" s="514"/>
      <c r="F1445" s="514"/>
      <c r="G1445" s="514"/>
      <c r="H1445" s="515"/>
    </row>
    <row r="1446" spans="1:8" ht="25.35" customHeight="1">
      <c r="A1446" s="513" t="s">
        <v>406</v>
      </c>
      <c r="B1446" s="514"/>
      <c r="C1446" s="514"/>
      <c r="D1446" s="514"/>
      <c r="E1446" s="514"/>
      <c r="F1446" s="514"/>
      <c r="G1446" s="514"/>
      <c r="H1446" s="515"/>
    </row>
    <row r="1447" spans="1:8" ht="25.35" customHeight="1">
      <c r="A1447" s="51" t="s">
        <v>241</v>
      </c>
      <c r="C1447" s="52" t="s">
        <v>407</v>
      </c>
      <c r="F1447" s="49"/>
      <c r="G1447" s="49"/>
      <c r="H1447" s="50"/>
    </row>
    <row r="1448" spans="1:8" ht="25.35" customHeight="1">
      <c r="A1448" s="51" t="s">
        <v>244</v>
      </c>
      <c r="C1448" s="52" t="s">
        <v>363</v>
      </c>
      <c r="F1448" s="52" t="s">
        <v>410</v>
      </c>
      <c r="G1448" s="52"/>
      <c r="H1448" s="82">
        <v>31</v>
      </c>
    </row>
    <row r="1449" spans="1:8" ht="25.35" customHeight="1">
      <c r="A1449" s="51" t="s">
        <v>411</v>
      </c>
      <c r="C1449" s="52" t="s">
        <v>587</v>
      </c>
      <c r="D1449" s="49"/>
      <c r="E1449" s="49"/>
      <c r="H1449" s="53"/>
    </row>
    <row r="1450" spans="1:8" ht="25.35" customHeight="1">
      <c r="A1450" s="51" t="s">
        <v>412</v>
      </c>
      <c r="C1450" s="48" t="s">
        <v>588</v>
      </c>
      <c r="F1450" s="48" t="s">
        <v>413</v>
      </c>
      <c r="H1450" s="53" t="s">
        <v>478</v>
      </c>
    </row>
    <row r="1451" spans="1:8" ht="25.35" customHeight="1">
      <c r="A1451" s="558" t="s">
        <v>414</v>
      </c>
      <c r="B1451" s="559"/>
      <c r="C1451" s="559"/>
      <c r="D1451" s="559"/>
      <c r="E1451" s="559"/>
      <c r="F1451" s="559"/>
      <c r="G1451" s="559"/>
      <c r="H1451" s="564"/>
    </row>
    <row r="1452" spans="1:8" ht="25.35" customHeight="1">
      <c r="A1452" s="520" t="s">
        <v>385</v>
      </c>
      <c r="B1452" s="521"/>
      <c r="C1452" s="521"/>
      <c r="D1452" s="521"/>
      <c r="E1452" s="521"/>
      <c r="F1452" s="521"/>
      <c r="G1452" s="521"/>
      <c r="H1452" s="522"/>
    </row>
    <row r="1453" spans="1:8" ht="25.35" customHeight="1">
      <c r="A1453" s="560" t="s">
        <v>251</v>
      </c>
      <c r="B1453" s="554" t="s">
        <v>252</v>
      </c>
      <c r="C1453" s="531" t="s">
        <v>390</v>
      </c>
      <c r="D1453" s="531" t="s">
        <v>415</v>
      </c>
      <c r="E1453" s="531" t="s">
        <v>392</v>
      </c>
      <c r="F1453" s="548" t="s">
        <v>393</v>
      </c>
      <c r="G1453" s="531" t="s">
        <v>395</v>
      </c>
      <c r="H1453" s="510" t="s">
        <v>254</v>
      </c>
    </row>
    <row r="1454" spans="1:8" ht="25.35" customHeight="1">
      <c r="A1454" s="560"/>
      <c r="B1454" s="554"/>
      <c r="C1454" s="532"/>
      <c r="D1454" s="532"/>
      <c r="E1454" s="532"/>
      <c r="F1454" s="549"/>
      <c r="G1454" s="532"/>
      <c r="H1454" s="511"/>
    </row>
    <row r="1455" spans="1:8" ht="25.35" customHeight="1">
      <c r="A1455" s="560"/>
      <c r="B1455" s="554"/>
      <c r="C1455" s="533"/>
      <c r="D1455" s="533"/>
      <c r="E1455" s="533"/>
      <c r="F1455" s="550"/>
      <c r="G1455" s="533"/>
      <c r="H1455" s="512"/>
    </row>
    <row r="1456" spans="1:8" ht="25.35" customHeight="1">
      <c r="A1456" s="54">
        <v>1</v>
      </c>
      <c r="B1456" s="57" t="s">
        <v>256</v>
      </c>
      <c r="C1456" s="58">
        <v>8.75</v>
      </c>
      <c r="D1456" s="55">
        <v>5</v>
      </c>
      <c r="E1456" s="55">
        <v>5</v>
      </c>
      <c r="F1456" s="58">
        <v>75</v>
      </c>
      <c r="G1456" s="59">
        <f>SUM(C1456:F1456)</f>
        <v>93.75</v>
      </c>
      <c r="H1456" s="60" t="str">
        <f>IF(G1456&gt;=91,"A1",IF(G1456&gt;=81,"A2",IF(G1456&gt;=71,"B1",IF(G1456&gt;=61,"B2",IF(G1456&gt;=51,"C1",IF(G1456&gt;=41,"C2",IF(G1456&gt;=33,"D","E")))))))</f>
        <v>A1</v>
      </c>
    </row>
    <row r="1457" spans="1:8" ht="25.35" customHeight="1">
      <c r="A1457" s="54">
        <v>2</v>
      </c>
      <c r="B1457" s="57" t="s">
        <v>258</v>
      </c>
      <c r="C1457" s="61">
        <v>8.75</v>
      </c>
      <c r="D1457" s="55">
        <v>5</v>
      </c>
      <c r="E1457" s="55">
        <v>5</v>
      </c>
      <c r="F1457" s="55">
        <v>75</v>
      </c>
      <c r="G1457" s="59">
        <f t="shared" ref="G1457:G1460" si="86">SUM(C1457:F1457)</f>
        <v>93.75</v>
      </c>
      <c r="H1457" s="60" t="str">
        <f t="shared" ref="H1457:H1460" si="87">IF(G1457&gt;=91,"A1",IF(G1457&gt;=81,"A2",IF(G1457&gt;=71,"B1",IF(G1457&gt;=61,"B2",IF(G1457&gt;=51,"C1",IF(G1457&gt;=41,"C2",IF(G1457&gt;=33,"D","E")))))))</f>
        <v>A1</v>
      </c>
    </row>
    <row r="1458" spans="1:8" ht="25.35" customHeight="1">
      <c r="A1458" s="54">
        <v>3</v>
      </c>
      <c r="B1458" s="57" t="s">
        <v>259</v>
      </c>
      <c r="C1458" s="55">
        <v>9.25</v>
      </c>
      <c r="D1458" s="55">
        <v>5</v>
      </c>
      <c r="E1458" s="55">
        <v>5</v>
      </c>
      <c r="F1458" s="55">
        <v>78</v>
      </c>
      <c r="G1458" s="59">
        <f t="shared" si="86"/>
        <v>97.25</v>
      </c>
      <c r="H1458" s="60" t="str">
        <f t="shared" si="87"/>
        <v>A1</v>
      </c>
    </row>
    <row r="1459" spans="1:8" ht="25.35" customHeight="1">
      <c r="A1459" s="54">
        <v>4</v>
      </c>
      <c r="B1459" s="57" t="s">
        <v>260</v>
      </c>
      <c r="C1459" s="55">
        <v>10</v>
      </c>
      <c r="D1459" s="55">
        <v>5</v>
      </c>
      <c r="E1459" s="55">
        <v>5</v>
      </c>
      <c r="F1459" s="55">
        <v>79</v>
      </c>
      <c r="G1459" s="59">
        <f t="shared" si="86"/>
        <v>99</v>
      </c>
      <c r="H1459" s="60" t="str">
        <f t="shared" si="87"/>
        <v>A1</v>
      </c>
    </row>
    <row r="1460" spans="1:8" ht="25.35" customHeight="1">
      <c r="A1460" s="54">
        <v>5</v>
      </c>
      <c r="B1460" s="57" t="s">
        <v>416</v>
      </c>
      <c r="C1460" s="55">
        <v>9.75</v>
      </c>
      <c r="D1460" s="55">
        <v>5</v>
      </c>
      <c r="E1460" s="55">
        <v>5</v>
      </c>
      <c r="F1460" s="55">
        <v>77</v>
      </c>
      <c r="G1460" s="59">
        <f t="shared" si="86"/>
        <v>96.75</v>
      </c>
      <c r="H1460" s="60" t="str">
        <f t="shared" si="87"/>
        <v>A1</v>
      </c>
    </row>
    <row r="1461" spans="1:8" ht="25.35" customHeight="1">
      <c r="A1461" s="54">
        <v>6</v>
      </c>
      <c r="B1461" s="62" t="s">
        <v>509</v>
      </c>
      <c r="C1461" s="55"/>
      <c r="D1461" s="55"/>
      <c r="E1461" s="55"/>
      <c r="F1461" s="55"/>
      <c r="G1461" s="59">
        <v>49</v>
      </c>
      <c r="H1461" s="60"/>
    </row>
    <row r="1462" spans="1:8" ht="25.35" customHeight="1">
      <c r="A1462" s="54">
        <v>7</v>
      </c>
      <c r="B1462" s="57" t="s">
        <v>480</v>
      </c>
      <c r="C1462" s="55"/>
      <c r="D1462" s="55"/>
      <c r="E1462" s="55"/>
      <c r="F1462" s="63">
        <v>50</v>
      </c>
      <c r="G1462" s="59"/>
      <c r="H1462" s="60"/>
    </row>
    <row r="1463" spans="1:8" ht="25.35" customHeight="1">
      <c r="A1463" s="54">
        <v>8</v>
      </c>
      <c r="B1463" s="57" t="s">
        <v>474</v>
      </c>
      <c r="C1463" s="64"/>
      <c r="D1463" s="64"/>
      <c r="E1463" s="64"/>
      <c r="F1463" s="65">
        <v>48</v>
      </c>
      <c r="G1463" s="59"/>
      <c r="H1463" s="60"/>
    </row>
    <row r="1464" spans="1:8" ht="25.35" customHeight="1">
      <c r="A1464" s="54">
        <v>9</v>
      </c>
      <c r="B1464" s="57" t="s">
        <v>420</v>
      </c>
      <c r="C1464" s="64"/>
      <c r="D1464" s="64"/>
      <c r="E1464" s="64"/>
      <c r="F1464" s="65"/>
      <c r="G1464" s="59"/>
      <c r="H1464" s="60"/>
    </row>
    <row r="1465" spans="1:8" ht="25.35" customHeight="1">
      <c r="A1465" s="66" t="s">
        <v>230</v>
      </c>
      <c r="B1465" s="67"/>
      <c r="C1465" s="67"/>
      <c r="D1465" s="67"/>
      <c r="E1465" s="67"/>
      <c r="F1465" s="55"/>
      <c r="G1465" s="59">
        <f>SUM(G1456:G1461)</f>
        <v>529.5</v>
      </c>
      <c r="H1465" s="60"/>
    </row>
    <row r="1466" spans="1:8" ht="25.35" customHeight="1">
      <c r="A1466" s="66" t="s">
        <v>421</v>
      </c>
      <c r="B1466" s="67"/>
      <c r="C1466" s="67"/>
      <c r="D1466" s="67"/>
      <c r="E1466" s="67"/>
      <c r="F1466" s="55"/>
      <c r="G1466" s="55">
        <f>G1465*100/550</f>
        <v>96.272727272727266</v>
      </c>
      <c r="H1466" s="60" t="str">
        <f t="shared" ref="H1466" si="88">IF(G1466&gt;=91,"A1",IF(G1466&gt;=81,"A2",IF(G1466&gt;=71,"B1",IF(G1466&gt;=61,"B2",IF(G1466&gt;=51,"C1",IF(G1466&gt;=41,"C2",IF(G1466&gt;=33,"D","E")))))))</f>
        <v>A1</v>
      </c>
    </row>
    <row r="1467" spans="1:8" ht="25.35" customHeight="1">
      <c r="A1467" s="523" t="s">
        <v>589</v>
      </c>
      <c r="B1467" s="524"/>
      <c r="C1467" s="524"/>
      <c r="D1467" s="524"/>
      <c r="E1467" s="524"/>
      <c r="F1467" s="524"/>
      <c r="G1467" s="524"/>
      <c r="H1467" s="525"/>
    </row>
    <row r="1468" spans="1:8" ht="25.35" customHeight="1">
      <c r="A1468" s="565" t="s">
        <v>423</v>
      </c>
      <c r="B1468" s="566"/>
      <c r="C1468" s="566"/>
      <c r="D1468" s="566"/>
      <c r="E1468" s="566"/>
      <c r="F1468" s="566"/>
      <c r="G1468" s="566"/>
      <c r="H1468" s="567"/>
    </row>
    <row r="1469" spans="1:8" ht="25.35" customHeight="1">
      <c r="A1469" s="520" t="s">
        <v>424</v>
      </c>
      <c r="B1469" s="521"/>
      <c r="C1469" s="521"/>
      <c r="D1469" s="521"/>
      <c r="E1469" s="521"/>
      <c r="F1469" s="521"/>
      <c r="G1469" s="521"/>
      <c r="H1469" s="522"/>
    </row>
    <row r="1470" spans="1:8" ht="25.35" customHeight="1">
      <c r="A1470" s="520" t="s">
        <v>425</v>
      </c>
      <c r="B1470" s="521"/>
      <c r="C1470" s="521"/>
      <c r="D1470" s="521"/>
      <c r="E1470" s="521"/>
      <c r="F1470" s="529"/>
      <c r="G1470" s="530" t="s">
        <v>426</v>
      </c>
      <c r="H1470" s="522"/>
    </row>
    <row r="1471" spans="1:8" ht="25.35" customHeight="1">
      <c r="A1471" s="68" t="s">
        <v>427</v>
      </c>
      <c r="B1471" s="57"/>
      <c r="C1471" s="57"/>
      <c r="D1471" s="57"/>
      <c r="E1471" s="57"/>
      <c r="F1471" s="59"/>
      <c r="G1471" s="59"/>
      <c r="H1471" s="60" t="s">
        <v>428</v>
      </c>
    </row>
    <row r="1472" spans="1:8" ht="25.35" customHeight="1">
      <c r="A1472" s="520" t="s">
        <v>429</v>
      </c>
      <c r="B1472" s="521"/>
      <c r="C1472" s="521"/>
      <c r="D1472" s="521"/>
      <c r="E1472" s="521"/>
      <c r="F1472" s="529"/>
      <c r="G1472" s="55"/>
      <c r="H1472" s="56"/>
    </row>
    <row r="1473" spans="1:8" ht="25.35" customHeight="1">
      <c r="A1473" s="520" t="s">
        <v>425</v>
      </c>
      <c r="B1473" s="521"/>
      <c r="C1473" s="521"/>
      <c r="D1473" s="521"/>
      <c r="E1473" s="521"/>
      <c r="F1473" s="529"/>
      <c r="G1473" s="530" t="s">
        <v>426</v>
      </c>
      <c r="H1473" s="522"/>
    </row>
    <row r="1474" spans="1:8" ht="25.35" customHeight="1">
      <c r="A1474" s="551" t="s">
        <v>430</v>
      </c>
      <c r="B1474" s="552"/>
      <c r="C1474" s="552"/>
      <c r="D1474" s="552"/>
      <c r="E1474" s="552"/>
      <c r="F1474" s="553"/>
      <c r="G1474" s="55"/>
      <c r="H1474" s="56" t="s">
        <v>428</v>
      </c>
    </row>
    <row r="1475" spans="1:8" ht="25.35" customHeight="1">
      <c r="A1475" s="551" t="s">
        <v>431</v>
      </c>
      <c r="B1475" s="552"/>
      <c r="C1475" s="552"/>
      <c r="D1475" s="552"/>
      <c r="E1475" s="552"/>
      <c r="F1475" s="553"/>
      <c r="G1475" s="59"/>
      <c r="H1475" s="60" t="s">
        <v>428</v>
      </c>
    </row>
    <row r="1476" spans="1:8" ht="25.35" customHeight="1">
      <c r="A1476" s="551" t="s">
        <v>432</v>
      </c>
      <c r="B1476" s="552"/>
      <c r="C1476" s="552"/>
      <c r="D1476" s="552"/>
      <c r="E1476" s="552"/>
      <c r="F1476" s="552"/>
      <c r="G1476" s="69"/>
      <c r="H1476" s="70" t="s">
        <v>433</v>
      </c>
    </row>
    <row r="1477" spans="1:8" ht="25.35" customHeight="1">
      <c r="A1477" s="551" t="s">
        <v>434</v>
      </c>
      <c r="B1477" s="552"/>
      <c r="C1477" s="552"/>
      <c r="D1477" s="552"/>
      <c r="E1477" s="552"/>
      <c r="F1477" s="552"/>
      <c r="G1477" s="69"/>
      <c r="H1477" s="70" t="s">
        <v>433</v>
      </c>
    </row>
    <row r="1478" spans="1:8" ht="25.35" customHeight="1">
      <c r="A1478" s="520" t="s">
        <v>435</v>
      </c>
      <c r="B1478" s="521"/>
      <c r="C1478" s="521"/>
      <c r="D1478" s="521"/>
      <c r="E1478" s="521"/>
      <c r="F1478" s="521"/>
      <c r="G1478" s="521"/>
      <c r="H1478" s="522"/>
    </row>
    <row r="1479" spans="1:8" ht="25.35" customHeight="1">
      <c r="A1479" s="520" t="s">
        <v>425</v>
      </c>
      <c r="B1479" s="521"/>
      <c r="C1479" s="521"/>
      <c r="D1479" s="521"/>
      <c r="E1479" s="521"/>
      <c r="F1479" s="521"/>
      <c r="G1479" s="521"/>
      <c r="H1479" s="522"/>
    </row>
    <row r="1480" spans="1:8" ht="25.35" customHeight="1">
      <c r="A1480" s="68" t="s">
        <v>401</v>
      </c>
      <c r="B1480" s="530">
        <v>84</v>
      </c>
      <c r="C1480" s="521"/>
      <c r="D1480" s="521"/>
      <c r="E1480" s="521"/>
      <c r="F1480" s="521"/>
      <c r="G1480" s="521"/>
      <c r="H1480" s="522"/>
    </row>
    <row r="1481" spans="1:8" ht="25.35" customHeight="1">
      <c r="A1481" s="66" t="s">
        <v>436</v>
      </c>
      <c r="B1481" s="534"/>
      <c r="C1481" s="535"/>
      <c r="D1481" s="535"/>
      <c r="E1481" s="535"/>
      <c r="F1481" s="535"/>
      <c r="G1481" s="535"/>
      <c r="H1481" s="536"/>
    </row>
    <row r="1482" spans="1:8" ht="25.35" customHeight="1">
      <c r="A1482" s="558" t="s">
        <v>437</v>
      </c>
      <c r="B1482" s="559"/>
      <c r="C1482" s="559"/>
      <c r="D1482" s="559"/>
      <c r="E1482" s="71"/>
      <c r="F1482" s="72"/>
      <c r="G1482" s="55" t="s">
        <v>438</v>
      </c>
      <c r="H1482" s="73"/>
    </row>
    <row r="1483" spans="1:8" ht="25.35" customHeight="1">
      <c r="A1483" s="54" t="s">
        <v>439</v>
      </c>
      <c r="B1483" s="55" t="s">
        <v>254</v>
      </c>
      <c r="C1483" s="55" t="s">
        <v>439</v>
      </c>
      <c r="D1483" s="55" t="s">
        <v>254</v>
      </c>
      <c r="E1483" s="74"/>
      <c r="F1483" s="559" t="s">
        <v>440</v>
      </c>
      <c r="G1483" s="559"/>
      <c r="H1483" s="75" t="s">
        <v>254</v>
      </c>
    </row>
    <row r="1484" spans="1:8" ht="25.35" customHeight="1">
      <c r="A1484" s="54" t="s">
        <v>441</v>
      </c>
      <c r="B1484" s="55" t="s">
        <v>442</v>
      </c>
      <c r="C1484" s="55" t="s">
        <v>443</v>
      </c>
      <c r="D1484" s="55" t="s">
        <v>444</v>
      </c>
      <c r="E1484" s="74"/>
      <c r="F1484" s="559">
        <v>3</v>
      </c>
      <c r="G1484" s="559"/>
      <c r="H1484" s="56" t="s">
        <v>433</v>
      </c>
    </row>
    <row r="1485" spans="1:8" ht="25.35" customHeight="1">
      <c r="A1485" s="54" t="s">
        <v>445</v>
      </c>
      <c r="B1485" s="55" t="s">
        <v>446</v>
      </c>
      <c r="C1485" s="55" t="s">
        <v>447</v>
      </c>
      <c r="D1485" s="55" t="s">
        <v>448</v>
      </c>
      <c r="E1485" s="74"/>
      <c r="F1485" s="559">
        <v>2</v>
      </c>
      <c r="G1485" s="559"/>
      <c r="H1485" s="56" t="s">
        <v>428</v>
      </c>
    </row>
    <row r="1486" spans="1:8" ht="25.35" customHeight="1">
      <c r="A1486" s="54" t="s">
        <v>449</v>
      </c>
      <c r="B1486" s="55" t="s">
        <v>450</v>
      </c>
      <c r="C1486" s="55" t="s">
        <v>451</v>
      </c>
      <c r="D1486" s="55" t="s">
        <v>452</v>
      </c>
      <c r="E1486" s="74"/>
      <c r="F1486" s="559">
        <v>1</v>
      </c>
      <c r="G1486" s="559"/>
      <c r="H1486" s="56" t="s">
        <v>453</v>
      </c>
    </row>
    <row r="1487" spans="1:8" ht="25.35" customHeight="1">
      <c r="A1487" s="54" t="s">
        <v>454</v>
      </c>
      <c r="B1487" s="55" t="s">
        <v>455</v>
      </c>
      <c r="C1487" s="55" t="s">
        <v>456</v>
      </c>
      <c r="D1487" s="55" t="s">
        <v>457</v>
      </c>
      <c r="E1487" s="71"/>
      <c r="F1487" s="530"/>
      <c r="G1487" s="529"/>
      <c r="H1487" s="75"/>
    </row>
    <row r="1488" spans="1:8" ht="74.45" customHeight="1">
      <c r="A1488" s="537" t="s">
        <v>458</v>
      </c>
      <c r="B1488" s="538"/>
      <c r="C1488" s="539" t="s">
        <v>459</v>
      </c>
      <c r="D1488" s="540"/>
      <c r="E1488" s="540"/>
      <c r="F1488" s="540"/>
      <c r="G1488" s="539" t="s">
        <v>460</v>
      </c>
      <c r="H1488" s="542"/>
    </row>
    <row r="1489" spans="1:8" ht="25.35" customHeight="1">
      <c r="A1489" s="83"/>
      <c r="B1489" s="84"/>
      <c r="C1489" s="84"/>
      <c r="D1489" s="84"/>
      <c r="E1489" s="84"/>
      <c r="F1489" s="84"/>
      <c r="G1489" s="84"/>
      <c r="H1489" s="85"/>
    </row>
    <row r="1490" spans="1:8" ht="25.35" customHeight="1">
      <c r="A1490" s="545" t="s">
        <v>235</v>
      </c>
      <c r="B1490" s="546"/>
      <c r="C1490" s="546"/>
      <c r="D1490" s="546"/>
      <c r="E1490" s="546"/>
      <c r="F1490" s="546"/>
      <c r="G1490" s="546"/>
      <c r="H1490" s="547"/>
    </row>
    <row r="1491" spans="1:8" ht="25.35" customHeight="1">
      <c r="A1491" s="513" t="s">
        <v>236</v>
      </c>
      <c r="B1491" s="514"/>
      <c r="C1491" s="514"/>
      <c r="D1491" s="514"/>
      <c r="E1491" s="514"/>
      <c r="F1491" s="514"/>
      <c r="G1491" s="514"/>
      <c r="H1491" s="515"/>
    </row>
    <row r="1492" spans="1:8" ht="25.35" customHeight="1">
      <c r="A1492" s="513" t="s">
        <v>237</v>
      </c>
      <c r="B1492" s="514"/>
      <c r="C1492" s="514"/>
      <c r="D1492" s="514"/>
      <c r="E1492" s="514"/>
      <c r="F1492" s="514"/>
      <c r="G1492" s="514"/>
      <c r="H1492" s="515"/>
    </row>
    <row r="1493" spans="1:8" ht="25.35" customHeight="1">
      <c r="A1493" s="513" t="s">
        <v>405</v>
      </c>
      <c r="B1493" s="514"/>
      <c r="C1493" s="514"/>
      <c r="D1493" s="514"/>
      <c r="E1493" s="514"/>
      <c r="F1493" s="514"/>
      <c r="G1493" s="514"/>
      <c r="H1493" s="515"/>
    </row>
    <row r="1494" spans="1:8" ht="25.35" customHeight="1">
      <c r="A1494" s="513" t="s">
        <v>406</v>
      </c>
      <c r="B1494" s="514"/>
      <c r="C1494" s="514"/>
      <c r="D1494" s="514"/>
      <c r="E1494" s="514"/>
      <c r="F1494" s="514"/>
      <c r="G1494" s="514"/>
      <c r="H1494" s="515"/>
    </row>
    <row r="1495" spans="1:8" ht="25.35" customHeight="1">
      <c r="A1495" s="51" t="s">
        <v>241</v>
      </c>
      <c r="C1495" s="52" t="s">
        <v>407</v>
      </c>
      <c r="F1495" s="49"/>
      <c r="G1495" s="49"/>
      <c r="H1495" s="50"/>
    </row>
    <row r="1496" spans="1:8" ht="25.35" customHeight="1">
      <c r="A1496" s="51" t="s">
        <v>244</v>
      </c>
      <c r="C1496" s="52" t="s">
        <v>366</v>
      </c>
      <c r="E1496" s="52" t="s">
        <v>410</v>
      </c>
      <c r="F1496" s="52"/>
      <c r="G1496" s="52">
        <v>32</v>
      </c>
      <c r="H1496" s="53"/>
    </row>
    <row r="1497" spans="1:8" ht="25.35" customHeight="1">
      <c r="A1497" s="51" t="s">
        <v>411</v>
      </c>
      <c r="C1497" s="52" t="s">
        <v>590</v>
      </c>
      <c r="D1497" s="49"/>
      <c r="H1497" s="53"/>
    </row>
    <row r="1498" spans="1:8" ht="25.35" customHeight="1">
      <c r="A1498" s="51" t="s">
        <v>412</v>
      </c>
      <c r="C1498" s="48" t="s">
        <v>591</v>
      </c>
      <c r="E1498" s="48" t="s">
        <v>413</v>
      </c>
      <c r="G1498" s="48" t="s">
        <v>592</v>
      </c>
      <c r="H1498" s="53"/>
    </row>
    <row r="1499" spans="1:8" ht="25.35" customHeight="1">
      <c r="A1499" s="558" t="s">
        <v>414</v>
      </c>
      <c r="B1499" s="559"/>
      <c r="C1499" s="559"/>
      <c r="D1499" s="559"/>
      <c r="E1499" s="559"/>
      <c r="F1499" s="559"/>
      <c r="G1499" s="559"/>
      <c r="H1499" s="564"/>
    </row>
    <row r="1500" spans="1:8" ht="25.35" customHeight="1">
      <c r="A1500" s="520" t="s">
        <v>385</v>
      </c>
      <c r="B1500" s="521"/>
      <c r="C1500" s="521"/>
      <c r="D1500" s="521"/>
      <c r="E1500" s="521"/>
      <c r="F1500" s="521"/>
      <c r="G1500" s="521"/>
      <c r="H1500" s="522"/>
    </row>
    <row r="1501" spans="1:8" ht="25.35" customHeight="1">
      <c r="A1501" s="560" t="s">
        <v>251</v>
      </c>
      <c r="B1501" s="554" t="s">
        <v>252</v>
      </c>
      <c r="C1501" s="531" t="s">
        <v>390</v>
      </c>
      <c r="D1501" s="531" t="s">
        <v>415</v>
      </c>
      <c r="E1501" s="531" t="s">
        <v>392</v>
      </c>
      <c r="F1501" s="548" t="s">
        <v>393</v>
      </c>
      <c r="G1501" s="531" t="s">
        <v>395</v>
      </c>
      <c r="H1501" s="510" t="s">
        <v>254</v>
      </c>
    </row>
    <row r="1502" spans="1:8" ht="25.35" customHeight="1">
      <c r="A1502" s="560"/>
      <c r="B1502" s="554"/>
      <c r="C1502" s="532"/>
      <c r="D1502" s="532"/>
      <c r="E1502" s="532"/>
      <c r="F1502" s="549"/>
      <c r="G1502" s="532"/>
      <c r="H1502" s="511"/>
    </row>
    <row r="1503" spans="1:8" ht="25.35" customHeight="1">
      <c r="A1503" s="560"/>
      <c r="B1503" s="554"/>
      <c r="C1503" s="533"/>
      <c r="D1503" s="533"/>
      <c r="E1503" s="533"/>
      <c r="F1503" s="550"/>
      <c r="G1503" s="533"/>
      <c r="H1503" s="512"/>
    </row>
    <row r="1504" spans="1:8" ht="25.35" customHeight="1">
      <c r="A1504" s="54">
        <v>1</v>
      </c>
      <c r="B1504" s="57" t="s">
        <v>256</v>
      </c>
      <c r="C1504" s="58">
        <v>9.75</v>
      </c>
      <c r="D1504" s="55">
        <v>5</v>
      </c>
      <c r="E1504" s="55">
        <v>5</v>
      </c>
      <c r="F1504" s="58" t="s">
        <v>272</v>
      </c>
      <c r="G1504" s="59">
        <f>SUM(C1504:F1504)</f>
        <v>19.75</v>
      </c>
      <c r="H1504" s="60" t="str">
        <f>IF(G1504&gt;=91,"A1",IF(G1504&gt;=81,"A2",IF(G1504&gt;=71,"B1",IF(G1504&gt;=61,"B2",IF(G1504&gt;=51,"C1",IF(G1504&gt;=41,"C2",IF(G1504&gt;=33,"D","E")))))))</f>
        <v>E</v>
      </c>
    </row>
    <row r="1505" spans="1:8" ht="25.35" customHeight="1">
      <c r="A1505" s="54">
        <v>2</v>
      </c>
      <c r="B1505" s="57" t="s">
        <v>258</v>
      </c>
      <c r="C1505" s="61">
        <v>9.5</v>
      </c>
      <c r="D1505" s="55">
        <v>5</v>
      </c>
      <c r="E1505" s="55">
        <v>5</v>
      </c>
      <c r="F1505" s="55">
        <v>77.5</v>
      </c>
      <c r="G1505" s="59">
        <f t="shared" ref="G1505:G1508" si="89">SUM(C1505:F1505)</f>
        <v>97</v>
      </c>
      <c r="H1505" s="60" t="str">
        <f t="shared" ref="H1505:H1508" si="90">IF(G1505&gt;=91,"A1",IF(G1505&gt;=81,"A2",IF(G1505&gt;=71,"B1",IF(G1505&gt;=61,"B2",IF(G1505&gt;=51,"C1",IF(G1505&gt;=41,"C2",IF(G1505&gt;=33,"D","E")))))))</f>
        <v>A1</v>
      </c>
    </row>
    <row r="1506" spans="1:8" ht="25.35" customHeight="1">
      <c r="A1506" s="54">
        <v>3</v>
      </c>
      <c r="B1506" s="57" t="s">
        <v>259</v>
      </c>
      <c r="C1506" s="55">
        <v>10</v>
      </c>
      <c r="D1506" s="55">
        <v>5</v>
      </c>
      <c r="E1506" s="55">
        <v>5</v>
      </c>
      <c r="F1506" s="55">
        <v>69</v>
      </c>
      <c r="G1506" s="59">
        <f t="shared" si="89"/>
        <v>89</v>
      </c>
      <c r="H1506" s="60" t="str">
        <f t="shared" si="90"/>
        <v>A2</v>
      </c>
    </row>
    <row r="1507" spans="1:8" ht="25.35" customHeight="1">
      <c r="A1507" s="54">
        <v>4</v>
      </c>
      <c r="B1507" s="57" t="s">
        <v>260</v>
      </c>
      <c r="C1507" s="55">
        <v>9.75</v>
      </c>
      <c r="D1507" s="55">
        <v>5</v>
      </c>
      <c r="E1507" s="55">
        <v>5</v>
      </c>
      <c r="F1507" s="55">
        <v>79</v>
      </c>
      <c r="G1507" s="59">
        <f t="shared" si="89"/>
        <v>98.75</v>
      </c>
      <c r="H1507" s="60" t="str">
        <f t="shared" si="90"/>
        <v>A1</v>
      </c>
    </row>
    <row r="1508" spans="1:8" ht="25.35" customHeight="1">
      <c r="A1508" s="54">
        <v>5</v>
      </c>
      <c r="B1508" s="57" t="s">
        <v>416</v>
      </c>
      <c r="C1508" s="55">
        <v>9.5</v>
      </c>
      <c r="D1508" s="55">
        <v>5</v>
      </c>
      <c r="E1508" s="55">
        <v>5</v>
      </c>
      <c r="F1508" s="55">
        <v>75.5</v>
      </c>
      <c r="G1508" s="59">
        <f t="shared" si="89"/>
        <v>95</v>
      </c>
      <c r="H1508" s="60" t="str">
        <f t="shared" si="90"/>
        <v>A1</v>
      </c>
    </row>
    <row r="1509" spans="1:8" ht="25.35" customHeight="1">
      <c r="A1509" s="54">
        <v>6</v>
      </c>
      <c r="B1509" s="62" t="s">
        <v>509</v>
      </c>
      <c r="C1509" s="55"/>
      <c r="D1509" s="55"/>
      <c r="E1509" s="55"/>
      <c r="F1509" s="55"/>
      <c r="G1509" s="59">
        <v>50</v>
      </c>
      <c r="H1509" s="60"/>
    </row>
    <row r="1510" spans="1:8" ht="25.35" customHeight="1">
      <c r="A1510" s="54">
        <v>7</v>
      </c>
      <c r="B1510" s="57" t="s">
        <v>480</v>
      </c>
      <c r="C1510" s="55"/>
      <c r="D1510" s="55"/>
      <c r="E1510" s="55"/>
      <c r="F1510" s="63">
        <v>50</v>
      </c>
      <c r="G1510" s="59"/>
      <c r="H1510" s="60"/>
    </row>
    <row r="1511" spans="1:8" ht="25.35" customHeight="1">
      <c r="A1511" s="54">
        <v>8</v>
      </c>
      <c r="B1511" s="57" t="s">
        <v>474</v>
      </c>
      <c r="C1511" s="64"/>
      <c r="D1511" s="64"/>
      <c r="E1511" s="64"/>
      <c r="F1511" s="65">
        <v>49</v>
      </c>
      <c r="G1511" s="59"/>
      <c r="H1511" s="60"/>
    </row>
    <row r="1512" spans="1:8" ht="25.35" customHeight="1">
      <c r="A1512" s="54">
        <v>9</v>
      </c>
      <c r="B1512" s="57" t="s">
        <v>420</v>
      </c>
      <c r="C1512" s="64"/>
      <c r="D1512" s="64"/>
      <c r="E1512" s="64"/>
      <c r="F1512" s="65"/>
      <c r="G1512" s="59"/>
      <c r="H1512" s="60"/>
    </row>
    <row r="1513" spans="1:8" ht="25.35" customHeight="1">
      <c r="A1513" s="66" t="s">
        <v>230</v>
      </c>
      <c r="B1513" s="67"/>
      <c r="C1513" s="67"/>
      <c r="D1513" s="67"/>
      <c r="E1513" s="67"/>
      <c r="F1513" s="55"/>
      <c r="G1513" s="59">
        <f>SUM(G1504:G1509)</f>
        <v>449.5</v>
      </c>
      <c r="H1513" s="60"/>
    </row>
    <row r="1514" spans="1:8" ht="25.35" customHeight="1">
      <c r="A1514" s="66" t="s">
        <v>421</v>
      </c>
      <c r="B1514" s="67"/>
      <c r="C1514" s="67"/>
      <c r="D1514" s="67"/>
      <c r="E1514" s="67"/>
      <c r="F1514" s="55"/>
      <c r="G1514" s="55">
        <f>G1513*100/550</f>
        <v>81.727272727272734</v>
      </c>
      <c r="H1514" s="60" t="str">
        <f t="shared" ref="H1514" si="91">IF(G1514&gt;=91,"A1",IF(G1514&gt;=81,"A2",IF(G1514&gt;=71,"B1",IF(G1514&gt;=61,"B2",IF(G1514&gt;=51,"C1",IF(G1514&gt;=41,"C2",IF(G1514&gt;=33,"D","E")))))))</f>
        <v>A2</v>
      </c>
    </row>
    <row r="1515" spans="1:8" ht="25.35" customHeight="1">
      <c r="A1515" s="523" t="s">
        <v>475</v>
      </c>
      <c r="B1515" s="524"/>
      <c r="C1515" s="524"/>
      <c r="D1515" s="524"/>
      <c r="E1515" s="524"/>
      <c r="F1515" s="524"/>
      <c r="G1515" s="524"/>
      <c r="H1515" s="525"/>
    </row>
    <row r="1516" spans="1:8" ht="25.35" customHeight="1">
      <c r="A1516" s="565" t="s">
        <v>423</v>
      </c>
      <c r="B1516" s="566"/>
      <c r="C1516" s="566"/>
      <c r="D1516" s="566"/>
      <c r="E1516" s="566"/>
      <c r="F1516" s="566"/>
      <c r="G1516" s="566"/>
      <c r="H1516" s="567"/>
    </row>
    <row r="1517" spans="1:8" ht="25.35" customHeight="1">
      <c r="A1517" s="520" t="s">
        <v>424</v>
      </c>
      <c r="B1517" s="521"/>
      <c r="C1517" s="521"/>
      <c r="D1517" s="521"/>
      <c r="E1517" s="521"/>
      <c r="F1517" s="521"/>
      <c r="G1517" s="521"/>
      <c r="H1517" s="522"/>
    </row>
    <row r="1518" spans="1:8" ht="25.35" customHeight="1">
      <c r="A1518" s="520" t="s">
        <v>425</v>
      </c>
      <c r="B1518" s="521"/>
      <c r="C1518" s="521"/>
      <c r="D1518" s="521"/>
      <c r="E1518" s="521"/>
      <c r="F1518" s="529"/>
      <c r="G1518" s="530" t="s">
        <v>426</v>
      </c>
      <c r="H1518" s="522"/>
    </row>
    <row r="1519" spans="1:8" ht="25.35" customHeight="1">
      <c r="A1519" s="68" t="s">
        <v>427</v>
      </c>
      <c r="B1519" s="57"/>
      <c r="C1519" s="57"/>
      <c r="D1519" s="57"/>
      <c r="E1519" s="57"/>
      <c r="F1519" s="59"/>
      <c r="G1519" s="59"/>
      <c r="H1519" s="60" t="s">
        <v>428</v>
      </c>
    </row>
    <row r="1520" spans="1:8" ht="25.35" customHeight="1">
      <c r="A1520" s="520" t="s">
        <v>429</v>
      </c>
      <c r="B1520" s="521"/>
      <c r="C1520" s="521"/>
      <c r="D1520" s="521"/>
      <c r="E1520" s="521"/>
      <c r="F1520" s="529"/>
      <c r="G1520" s="55"/>
      <c r="H1520" s="56"/>
    </row>
    <row r="1521" spans="1:8" ht="25.35" customHeight="1">
      <c r="A1521" s="520" t="s">
        <v>425</v>
      </c>
      <c r="B1521" s="521"/>
      <c r="C1521" s="521"/>
      <c r="D1521" s="521"/>
      <c r="E1521" s="521"/>
      <c r="F1521" s="529"/>
      <c r="G1521" s="530" t="s">
        <v>426</v>
      </c>
      <c r="H1521" s="522"/>
    </row>
    <row r="1522" spans="1:8" ht="25.35" customHeight="1">
      <c r="A1522" s="551" t="s">
        <v>430</v>
      </c>
      <c r="B1522" s="552"/>
      <c r="C1522" s="552"/>
      <c r="D1522" s="552"/>
      <c r="E1522" s="552"/>
      <c r="F1522" s="553"/>
      <c r="G1522" s="55"/>
      <c r="H1522" s="56" t="s">
        <v>433</v>
      </c>
    </row>
    <row r="1523" spans="1:8" ht="25.35" customHeight="1">
      <c r="A1523" s="551" t="s">
        <v>431</v>
      </c>
      <c r="B1523" s="552"/>
      <c r="C1523" s="552"/>
      <c r="D1523" s="552"/>
      <c r="E1523" s="552"/>
      <c r="F1523" s="553"/>
      <c r="G1523" s="59"/>
      <c r="H1523" s="60" t="s">
        <v>433</v>
      </c>
    </row>
    <row r="1524" spans="1:8" ht="25.35" customHeight="1">
      <c r="A1524" s="551" t="s">
        <v>432</v>
      </c>
      <c r="B1524" s="552"/>
      <c r="C1524" s="552"/>
      <c r="D1524" s="552"/>
      <c r="E1524" s="552"/>
      <c r="F1524" s="552"/>
      <c r="G1524" s="69"/>
      <c r="H1524" s="70" t="s">
        <v>433</v>
      </c>
    </row>
    <row r="1525" spans="1:8" ht="25.35" customHeight="1">
      <c r="A1525" s="551" t="s">
        <v>434</v>
      </c>
      <c r="B1525" s="552"/>
      <c r="C1525" s="552"/>
      <c r="D1525" s="552"/>
      <c r="E1525" s="552"/>
      <c r="F1525" s="552"/>
      <c r="G1525" s="69"/>
      <c r="H1525" s="70" t="s">
        <v>433</v>
      </c>
    </row>
    <row r="1526" spans="1:8" ht="25.35" customHeight="1">
      <c r="A1526" s="520" t="s">
        <v>435</v>
      </c>
      <c r="B1526" s="521"/>
      <c r="C1526" s="521"/>
      <c r="D1526" s="521"/>
      <c r="E1526" s="521"/>
      <c r="F1526" s="521"/>
      <c r="G1526" s="521"/>
      <c r="H1526" s="522"/>
    </row>
    <row r="1527" spans="1:8" ht="25.35" customHeight="1">
      <c r="A1527" s="520" t="s">
        <v>425</v>
      </c>
      <c r="B1527" s="521"/>
      <c r="C1527" s="521"/>
      <c r="D1527" s="521"/>
      <c r="E1527" s="521"/>
      <c r="F1527" s="521"/>
      <c r="G1527" s="521"/>
      <c r="H1527" s="522"/>
    </row>
    <row r="1528" spans="1:8" ht="25.35" customHeight="1">
      <c r="A1528" s="68" t="s">
        <v>401</v>
      </c>
      <c r="B1528" s="530">
        <v>87</v>
      </c>
      <c r="C1528" s="521"/>
      <c r="D1528" s="521"/>
      <c r="E1528" s="521"/>
      <c r="F1528" s="521"/>
      <c r="G1528" s="521"/>
      <c r="H1528" s="522"/>
    </row>
    <row r="1529" spans="1:8" ht="25.35" customHeight="1">
      <c r="A1529" s="66" t="s">
        <v>436</v>
      </c>
      <c r="B1529" s="534"/>
      <c r="C1529" s="535"/>
      <c r="D1529" s="535"/>
      <c r="E1529" s="535"/>
      <c r="F1529" s="535"/>
      <c r="G1529" s="535"/>
      <c r="H1529" s="536"/>
    </row>
    <row r="1530" spans="1:8" ht="25.35" customHeight="1">
      <c r="A1530" s="558" t="s">
        <v>437</v>
      </c>
      <c r="B1530" s="559"/>
      <c r="C1530" s="559"/>
      <c r="D1530" s="559"/>
      <c r="E1530" s="71"/>
      <c r="F1530" s="72"/>
      <c r="G1530" s="55" t="s">
        <v>438</v>
      </c>
      <c r="H1530" s="73"/>
    </row>
    <row r="1531" spans="1:8" ht="25.35" customHeight="1">
      <c r="A1531" s="54" t="s">
        <v>439</v>
      </c>
      <c r="B1531" s="55" t="s">
        <v>254</v>
      </c>
      <c r="C1531" s="55" t="s">
        <v>439</v>
      </c>
      <c r="D1531" s="55" t="s">
        <v>254</v>
      </c>
      <c r="E1531" s="74"/>
      <c r="F1531" s="559" t="s">
        <v>440</v>
      </c>
      <c r="G1531" s="559"/>
      <c r="H1531" s="75" t="s">
        <v>254</v>
      </c>
    </row>
    <row r="1532" spans="1:8" ht="25.35" customHeight="1">
      <c r="A1532" s="54" t="s">
        <v>441</v>
      </c>
      <c r="B1532" s="55" t="s">
        <v>442</v>
      </c>
      <c r="C1532" s="55" t="s">
        <v>443</v>
      </c>
      <c r="D1532" s="55" t="s">
        <v>444</v>
      </c>
      <c r="E1532" s="74"/>
      <c r="F1532" s="559">
        <v>3</v>
      </c>
      <c r="G1532" s="559"/>
      <c r="H1532" s="56" t="s">
        <v>433</v>
      </c>
    </row>
    <row r="1533" spans="1:8" ht="25.35" customHeight="1">
      <c r="A1533" s="54" t="s">
        <v>445</v>
      </c>
      <c r="B1533" s="55" t="s">
        <v>446</v>
      </c>
      <c r="C1533" s="55" t="s">
        <v>447</v>
      </c>
      <c r="D1533" s="55" t="s">
        <v>448</v>
      </c>
      <c r="E1533" s="74"/>
      <c r="F1533" s="559">
        <v>2</v>
      </c>
      <c r="G1533" s="559"/>
      <c r="H1533" s="56" t="s">
        <v>428</v>
      </c>
    </row>
    <row r="1534" spans="1:8" ht="25.35" customHeight="1">
      <c r="A1534" s="54" t="s">
        <v>449</v>
      </c>
      <c r="B1534" s="55" t="s">
        <v>450</v>
      </c>
      <c r="C1534" s="55" t="s">
        <v>451</v>
      </c>
      <c r="D1534" s="55" t="s">
        <v>452</v>
      </c>
      <c r="E1534" s="74"/>
      <c r="F1534" s="559">
        <v>1</v>
      </c>
      <c r="G1534" s="559"/>
      <c r="H1534" s="56" t="s">
        <v>453</v>
      </c>
    </row>
    <row r="1535" spans="1:8" ht="25.35" customHeight="1">
      <c r="A1535" s="54" t="s">
        <v>454</v>
      </c>
      <c r="B1535" s="55" t="s">
        <v>455</v>
      </c>
      <c r="C1535" s="55" t="s">
        <v>456</v>
      </c>
      <c r="D1535" s="55" t="s">
        <v>457</v>
      </c>
      <c r="E1535" s="71"/>
      <c r="F1535" s="530"/>
      <c r="G1535" s="529"/>
      <c r="H1535" s="75"/>
    </row>
    <row r="1536" spans="1:8" ht="72.599999999999994" customHeight="1">
      <c r="A1536" s="537" t="s">
        <v>458</v>
      </c>
      <c r="B1536" s="538"/>
      <c r="C1536" s="539" t="s">
        <v>459</v>
      </c>
      <c r="D1536" s="540"/>
      <c r="E1536" s="540"/>
      <c r="F1536" s="540"/>
      <c r="G1536" s="539" t="s">
        <v>460</v>
      </c>
      <c r="H1536" s="542"/>
    </row>
    <row r="1538" spans="1:8" ht="25.35" customHeight="1">
      <c r="A1538" s="545" t="s">
        <v>235</v>
      </c>
      <c r="B1538" s="546"/>
      <c r="C1538" s="546"/>
      <c r="D1538" s="546"/>
      <c r="E1538" s="546"/>
      <c r="F1538" s="546"/>
      <c r="G1538" s="546"/>
      <c r="H1538" s="547"/>
    </row>
    <row r="1539" spans="1:8" ht="25.35" customHeight="1">
      <c r="A1539" s="513" t="s">
        <v>236</v>
      </c>
      <c r="B1539" s="514"/>
      <c r="C1539" s="514"/>
      <c r="D1539" s="514"/>
      <c r="E1539" s="514"/>
      <c r="F1539" s="514"/>
      <c r="G1539" s="514"/>
      <c r="H1539" s="515"/>
    </row>
    <row r="1540" spans="1:8" ht="25.35" customHeight="1">
      <c r="A1540" s="513" t="s">
        <v>237</v>
      </c>
      <c r="B1540" s="514"/>
      <c r="C1540" s="514"/>
      <c r="D1540" s="514"/>
      <c r="E1540" s="514"/>
      <c r="F1540" s="514"/>
      <c r="G1540" s="514"/>
      <c r="H1540" s="515"/>
    </row>
    <row r="1541" spans="1:8" ht="25.35" customHeight="1">
      <c r="A1541" s="513" t="s">
        <v>405</v>
      </c>
      <c r="B1541" s="514"/>
      <c r="C1541" s="514"/>
      <c r="D1541" s="514"/>
      <c r="E1541" s="514"/>
      <c r="F1541" s="514"/>
      <c r="G1541" s="514"/>
      <c r="H1541" s="515"/>
    </row>
    <row r="1542" spans="1:8" ht="25.35" customHeight="1">
      <c r="A1542" s="513" t="s">
        <v>406</v>
      </c>
      <c r="B1542" s="514"/>
      <c r="C1542" s="514"/>
      <c r="D1542" s="514"/>
      <c r="E1542" s="514"/>
      <c r="F1542" s="514"/>
      <c r="G1542" s="514"/>
      <c r="H1542" s="515"/>
    </row>
    <row r="1543" spans="1:8" ht="25.35" customHeight="1">
      <c r="A1543" s="51" t="s">
        <v>241</v>
      </c>
      <c r="C1543" s="49" t="s">
        <v>407</v>
      </c>
      <c r="F1543" s="49"/>
      <c r="G1543" s="49"/>
      <c r="H1543" s="50"/>
    </row>
    <row r="1544" spans="1:8" ht="25.35" customHeight="1">
      <c r="A1544" s="51" t="s">
        <v>244</v>
      </c>
      <c r="C1544" s="48" t="s">
        <v>369</v>
      </c>
      <c r="E1544" s="52" t="s">
        <v>410</v>
      </c>
      <c r="F1544" s="52"/>
      <c r="G1544" s="517">
        <v>33</v>
      </c>
      <c r="H1544" s="517"/>
    </row>
    <row r="1545" spans="1:8" ht="25.35" customHeight="1">
      <c r="A1545" s="51" t="s">
        <v>411</v>
      </c>
      <c r="C1545" s="49" t="s">
        <v>593</v>
      </c>
      <c r="D1545" s="49"/>
      <c r="G1545" s="519"/>
      <c r="H1545" s="519"/>
    </row>
    <row r="1546" spans="1:8" ht="25.35" customHeight="1">
      <c r="A1546" s="51" t="s">
        <v>412</v>
      </c>
      <c r="C1546" s="48" t="s">
        <v>594</v>
      </c>
      <c r="E1546" s="48" t="s">
        <v>413</v>
      </c>
      <c r="G1546" s="53" t="s">
        <v>595</v>
      </c>
      <c r="H1546" s="53"/>
    </row>
    <row r="1547" spans="1:8" ht="25.35" customHeight="1">
      <c r="A1547" s="558" t="s">
        <v>414</v>
      </c>
      <c r="B1547" s="559"/>
      <c r="C1547" s="559"/>
      <c r="D1547" s="559"/>
      <c r="E1547" s="559"/>
      <c r="F1547" s="559"/>
      <c r="G1547" s="559"/>
      <c r="H1547" s="564"/>
    </row>
    <row r="1548" spans="1:8" ht="25.35" customHeight="1">
      <c r="A1548" s="520" t="s">
        <v>385</v>
      </c>
      <c r="B1548" s="521"/>
      <c r="C1548" s="521"/>
      <c r="D1548" s="521"/>
      <c r="E1548" s="521"/>
      <c r="F1548" s="521"/>
      <c r="G1548" s="521"/>
      <c r="H1548" s="522"/>
    </row>
    <row r="1549" spans="1:8" ht="25.35" customHeight="1">
      <c r="A1549" s="560" t="s">
        <v>251</v>
      </c>
      <c r="B1549" s="554" t="s">
        <v>252</v>
      </c>
      <c r="C1549" s="531" t="s">
        <v>390</v>
      </c>
      <c r="D1549" s="531" t="s">
        <v>415</v>
      </c>
      <c r="E1549" s="531" t="s">
        <v>392</v>
      </c>
      <c r="F1549" s="548" t="s">
        <v>393</v>
      </c>
      <c r="G1549" s="531" t="s">
        <v>395</v>
      </c>
      <c r="H1549" s="510" t="s">
        <v>254</v>
      </c>
    </row>
    <row r="1550" spans="1:8" ht="25.35" customHeight="1">
      <c r="A1550" s="560"/>
      <c r="B1550" s="554"/>
      <c r="C1550" s="532"/>
      <c r="D1550" s="532"/>
      <c r="E1550" s="532"/>
      <c r="F1550" s="549"/>
      <c r="G1550" s="532"/>
      <c r="H1550" s="511"/>
    </row>
    <row r="1551" spans="1:8" ht="25.35" customHeight="1">
      <c r="A1551" s="560"/>
      <c r="B1551" s="554"/>
      <c r="C1551" s="533"/>
      <c r="D1551" s="533"/>
      <c r="E1551" s="533"/>
      <c r="F1551" s="550"/>
      <c r="G1551" s="533"/>
      <c r="H1551" s="512"/>
    </row>
    <row r="1552" spans="1:8" ht="25.35" customHeight="1">
      <c r="A1552" s="54">
        <v>1</v>
      </c>
      <c r="B1552" s="57" t="s">
        <v>256</v>
      </c>
      <c r="C1552" s="58">
        <v>7</v>
      </c>
      <c r="D1552" s="55">
        <v>3</v>
      </c>
      <c r="E1552" s="55">
        <v>4</v>
      </c>
      <c r="F1552" s="58">
        <v>35.5</v>
      </c>
      <c r="G1552" s="59">
        <f>SUM(C1552:F1552)</f>
        <v>49.5</v>
      </c>
      <c r="H1552" s="60" t="str">
        <f>IF(G1552&gt;=91,"A1",IF(G1552&gt;=81,"A2",IF(G1552&gt;=71,"B1",IF(G1552&gt;=61,"B2",IF(G1552&gt;=51,"C1",IF(G1552&gt;=41,"C2",IF(G1552&gt;=33,"D","E")))))))</f>
        <v>C2</v>
      </c>
    </row>
    <row r="1553" spans="1:8" ht="25.35" customHeight="1">
      <c r="A1553" s="54">
        <v>2</v>
      </c>
      <c r="B1553" s="57" t="s">
        <v>258</v>
      </c>
      <c r="C1553" s="61">
        <v>7</v>
      </c>
      <c r="D1553" s="55">
        <v>4</v>
      </c>
      <c r="E1553" s="55">
        <v>4</v>
      </c>
      <c r="F1553" s="55">
        <v>45</v>
      </c>
      <c r="G1553" s="59">
        <f t="shared" ref="G1553:G1556" si="92">SUM(C1553:F1553)</f>
        <v>60</v>
      </c>
      <c r="H1553" s="60" t="str">
        <f t="shared" ref="H1553:H1556" si="93">IF(G1553&gt;=91,"A1",IF(G1553&gt;=81,"A2",IF(G1553&gt;=71,"B1",IF(G1553&gt;=61,"B2",IF(G1553&gt;=51,"C1",IF(G1553&gt;=41,"C2",IF(G1553&gt;=33,"D","E")))))))</f>
        <v>C1</v>
      </c>
    </row>
    <row r="1554" spans="1:8" ht="25.35" customHeight="1">
      <c r="A1554" s="54">
        <v>3</v>
      </c>
      <c r="B1554" s="57" t="s">
        <v>259</v>
      </c>
      <c r="C1554" s="55">
        <v>6.75</v>
      </c>
      <c r="D1554" s="55">
        <v>4</v>
      </c>
      <c r="E1554" s="55">
        <v>3</v>
      </c>
      <c r="F1554" s="55">
        <v>19</v>
      </c>
      <c r="G1554" s="59">
        <f t="shared" si="92"/>
        <v>32.75</v>
      </c>
      <c r="H1554" s="60" t="str">
        <f t="shared" si="93"/>
        <v>E</v>
      </c>
    </row>
    <row r="1555" spans="1:8" ht="25.35" customHeight="1">
      <c r="A1555" s="54">
        <v>4</v>
      </c>
      <c r="B1555" s="57" t="s">
        <v>260</v>
      </c>
      <c r="C1555" s="55">
        <v>4.75</v>
      </c>
      <c r="D1555" s="55">
        <v>4</v>
      </c>
      <c r="E1555" s="55">
        <v>3.5</v>
      </c>
      <c r="F1555" s="55">
        <v>46</v>
      </c>
      <c r="G1555" s="59">
        <f t="shared" si="92"/>
        <v>58.25</v>
      </c>
      <c r="H1555" s="60" t="str">
        <f t="shared" si="93"/>
        <v>C1</v>
      </c>
    </row>
    <row r="1556" spans="1:8" ht="25.35" customHeight="1">
      <c r="A1556" s="54">
        <v>5</v>
      </c>
      <c r="B1556" s="57" t="s">
        <v>416</v>
      </c>
      <c r="C1556" s="55">
        <v>5</v>
      </c>
      <c r="D1556" s="55">
        <v>5</v>
      </c>
      <c r="E1556" s="55">
        <v>4</v>
      </c>
      <c r="F1556" s="55">
        <v>25</v>
      </c>
      <c r="G1556" s="59">
        <f t="shared" si="92"/>
        <v>39</v>
      </c>
      <c r="H1556" s="60" t="str">
        <f t="shared" si="93"/>
        <v>D</v>
      </c>
    </row>
    <row r="1557" spans="1:8" ht="25.35" customHeight="1">
      <c r="A1557" s="54">
        <v>6</v>
      </c>
      <c r="B1557" s="62" t="s">
        <v>509</v>
      </c>
      <c r="C1557" s="55"/>
      <c r="D1557" s="55"/>
      <c r="E1557" s="55"/>
      <c r="F1557" s="55"/>
      <c r="G1557" s="59">
        <v>28</v>
      </c>
      <c r="H1557" s="60"/>
    </row>
    <row r="1558" spans="1:8" ht="25.35" customHeight="1">
      <c r="A1558" s="54">
        <v>7</v>
      </c>
      <c r="B1558" s="57" t="s">
        <v>480</v>
      </c>
      <c r="C1558" s="55"/>
      <c r="D1558" s="55"/>
      <c r="E1558" s="55"/>
      <c r="F1558" s="63">
        <v>30</v>
      </c>
      <c r="G1558" s="59"/>
      <c r="H1558" s="60"/>
    </row>
    <row r="1559" spans="1:8" ht="25.35" customHeight="1">
      <c r="A1559" s="54">
        <v>8</v>
      </c>
      <c r="B1559" s="57" t="s">
        <v>474</v>
      </c>
      <c r="C1559" s="64"/>
      <c r="D1559" s="64"/>
      <c r="E1559" s="64"/>
      <c r="F1559" s="65">
        <v>29</v>
      </c>
      <c r="G1559" s="59"/>
      <c r="H1559" s="60"/>
    </row>
    <row r="1560" spans="1:8" ht="25.35" customHeight="1">
      <c r="A1560" s="54">
        <v>9</v>
      </c>
      <c r="B1560" s="57" t="s">
        <v>420</v>
      </c>
      <c r="C1560" s="64"/>
      <c r="D1560" s="64"/>
      <c r="E1560" s="64"/>
      <c r="F1560" s="65"/>
      <c r="G1560" s="59"/>
      <c r="H1560" s="60"/>
    </row>
    <row r="1561" spans="1:8" ht="25.35" customHeight="1">
      <c r="A1561" s="66" t="s">
        <v>230</v>
      </c>
      <c r="B1561" s="67"/>
      <c r="C1561" s="67"/>
      <c r="D1561" s="67"/>
      <c r="E1561" s="67"/>
      <c r="F1561" s="55"/>
      <c r="G1561" s="59">
        <f>SUM(G1552:G1557)</f>
        <v>267.5</v>
      </c>
      <c r="H1561" s="60"/>
    </row>
    <row r="1562" spans="1:8" ht="25.35" customHeight="1">
      <c r="A1562" s="66" t="s">
        <v>421</v>
      </c>
      <c r="B1562" s="67"/>
      <c r="C1562" s="67"/>
      <c r="D1562" s="67"/>
      <c r="E1562" s="67"/>
      <c r="F1562" s="55"/>
      <c r="G1562" s="55">
        <f>G1561*100/550</f>
        <v>48.636363636363633</v>
      </c>
      <c r="H1562" s="60" t="str">
        <f t="shared" ref="H1562" si="94">IF(G1562&gt;=91,"A1",IF(G1562&gt;=81,"A2",IF(G1562&gt;=71,"B1",IF(G1562&gt;=61,"B2",IF(G1562&gt;=51,"C1",IF(G1562&gt;=41,"C2",IF(G1562&gt;=33,"D","E")))))))</f>
        <v>C2</v>
      </c>
    </row>
    <row r="1563" spans="1:8" ht="25.35" customHeight="1">
      <c r="A1563" s="523" t="s">
        <v>596</v>
      </c>
      <c r="B1563" s="524"/>
      <c r="C1563" s="524"/>
      <c r="D1563" s="524"/>
      <c r="E1563" s="524"/>
      <c r="F1563" s="524"/>
      <c r="G1563" s="524"/>
      <c r="H1563" s="525"/>
    </row>
    <row r="1564" spans="1:8" ht="25.35" customHeight="1">
      <c r="A1564" s="565" t="s">
        <v>423</v>
      </c>
      <c r="B1564" s="566"/>
      <c r="C1564" s="566"/>
      <c r="D1564" s="566"/>
      <c r="E1564" s="566"/>
      <c r="F1564" s="566"/>
      <c r="G1564" s="566"/>
      <c r="H1564" s="567"/>
    </row>
    <row r="1565" spans="1:8" ht="25.35" customHeight="1">
      <c r="A1565" s="520" t="s">
        <v>424</v>
      </c>
      <c r="B1565" s="521"/>
      <c r="C1565" s="521"/>
      <c r="D1565" s="521"/>
      <c r="E1565" s="521"/>
      <c r="F1565" s="521"/>
      <c r="G1565" s="521"/>
      <c r="H1565" s="522"/>
    </row>
    <row r="1566" spans="1:8" ht="25.35" customHeight="1">
      <c r="A1566" s="520" t="s">
        <v>425</v>
      </c>
      <c r="B1566" s="521"/>
      <c r="C1566" s="521"/>
      <c r="D1566" s="521"/>
      <c r="E1566" s="521"/>
      <c r="F1566" s="529"/>
      <c r="G1566" s="530" t="s">
        <v>426</v>
      </c>
      <c r="H1566" s="522"/>
    </row>
    <row r="1567" spans="1:8" ht="25.35" customHeight="1">
      <c r="A1567" s="68" t="s">
        <v>427</v>
      </c>
      <c r="B1567" s="57"/>
      <c r="C1567" s="57"/>
      <c r="D1567" s="57"/>
      <c r="E1567" s="57"/>
      <c r="F1567" s="59"/>
      <c r="G1567" s="59"/>
      <c r="H1567" s="60" t="s">
        <v>428</v>
      </c>
    </row>
    <row r="1568" spans="1:8" ht="25.35" customHeight="1">
      <c r="A1568" s="520" t="s">
        <v>429</v>
      </c>
      <c r="B1568" s="521"/>
      <c r="C1568" s="521"/>
      <c r="D1568" s="521"/>
      <c r="E1568" s="521"/>
      <c r="F1568" s="529"/>
      <c r="G1568" s="55"/>
      <c r="H1568" s="56"/>
    </row>
    <row r="1569" spans="1:8" ht="25.35" customHeight="1">
      <c r="A1569" s="520" t="s">
        <v>425</v>
      </c>
      <c r="B1569" s="521"/>
      <c r="C1569" s="521"/>
      <c r="D1569" s="521"/>
      <c r="E1569" s="521"/>
      <c r="F1569" s="529"/>
      <c r="G1569" s="530" t="s">
        <v>426</v>
      </c>
      <c r="H1569" s="522"/>
    </row>
    <row r="1570" spans="1:8" ht="25.35" customHeight="1">
      <c r="A1570" s="551" t="s">
        <v>430</v>
      </c>
      <c r="B1570" s="552"/>
      <c r="C1570" s="552"/>
      <c r="D1570" s="552"/>
      <c r="E1570" s="552"/>
      <c r="F1570" s="553"/>
      <c r="G1570" s="55"/>
      <c r="H1570" s="56" t="s">
        <v>433</v>
      </c>
    </row>
    <row r="1571" spans="1:8" ht="25.35" customHeight="1">
      <c r="A1571" s="551" t="s">
        <v>431</v>
      </c>
      <c r="B1571" s="552"/>
      <c r="C1571" s="552"/>
      <c r="D1571" s="552"/>
      <c r="E1571" s="552"/>
      <c r="F1571" s="553"/>
      <c r="G1571" s="59"/>
      <c r="H1571" s="60" t="s">
        <v>433</v>
      </c>
    </row>
    <row r="1572" spans="1:8" ht="25.35" customHeight="1">
      <c r="A1572" s="551" t="s">
        <v>432</v>
      </c>
      <c r="B1572" s="552"/>
      <c r="C1572" s="552"/>
      <c r="D1572" s="552"/>
      <c r="E1572" s="552"/>
      <c r="F1572" s="552"/>
      <c r="G1572" s="69"/>
      <c r="H1572" s="70" t="s">
        <v>433</v>
      </c>
    </row>
    <row r="1573" spans="1:8" ht="25.35" customHeight="1">
      <c r="A1573" s="551" t="s">
        <v>434</v>
      </c>
      <c r="B1573" s="552"/>
      <c r="C1573" s="552"/>
      <c r="D1573" s="552"/>
      <c r="E1573" s="552"/>
      <c r="F1573" s="552"/>
      <c r="G1573" s="69"/>
      <c r="H1573" s="70" t="s">
        <v>433</v>
      </c>
    </row>
    <row r="1574" spans="1:8" ht="25.35" customHeight="1">
      <c r="A1574" s="520" t="s">
        <v>435</v>
      </c>
      <c r="B1574" s="521"/>
      <c r="C1574" s="521"/>
      <c r="D1574" s="521"/>
      <c r="E1574" s="521"/>
      <c r="F1574" s="521"/>
      <c r="G1574" s="521"/>
      <c r="H1574" s="522"/>
    </row>
    <row r="1575" spans="1:8" ht="25.35" customHeight="1">
      <c r="A1575" s="520" t="s">
        <v>425</v>
      </c>
      <c r="B1575" s="521"/>
      <c r="C1575" s="521"/>
      <c r="D1575" s="521"/>
      <c r="E1575" s="521"/>
      <c r="F1575" s="521"/>
      <c r="G1575" s="521"/>
      <c r="H1575" s="522"/>
    </row>
    <row r="1576" spans="1:8" ht="25.35" customHeight="1">
      <c r="A1576" s="68" t="s">
        <v>401</v>
      </c>
      <c r="B1576" s="530">
        <v>85</v>
      </c>
      <c r="C1576" s="521"/>
      <c r="D1576" s="521"/>
      <c r="E1576" s="521"/>
      <c r="F1576" s="521"/>
      <c r="G1576" s="521"/>
      <c r="H1576" s="522"/>
    </row>
    <row r="1577" spans="1:8" ht="25.35" customHeight="1">
      <c r="A1577" s="66" t="s">
        <v>436</v>
      </c>
      <c r="B1577" s="534"/>
      <c r="C1577" s="535"/>
      <c r="D1577" s="535"/>
      <c r="E1577" s="535"/>
      <c r="F1577" s="535"/>
      <c r="G1577" s="535"/>
      <c r="H1577" s="536"/>
    </row>
    <row r="1578" spans="1:8" ht="25.35" customHeight="1">
      <c r="A1578" s="558" t="s">
        <v>437</v>
      </c>
      <c r="B1578" s="559"/>
      <c r="C1578" s="559"/>
      <c r="D1578" s="559"/>
      <c r="E1578" s="71"/>
      <c r="F1578" s="72"/>
      <c r="G1578" s="55" t="s">
        <v>438</v>
      </c>
      <c r="H1578" s="73"/>
    </row>
    <row r="1579" spans="1:8" ht="25.35" customHeight="1">
      <c r="A1579" s="54" t="s">
        <v>439</v>
      </c>
      <c r="B1579" s="55" t="s">
        <v>254</v>
      </c>
      <c r="C1579" s="55" t="s">
        <v>439</v>
      </c>
      <c r="D1579" s="55" t="s">
        <v>254</v>
      </c>
      <c r="E1579" s="74"/>
      <c r="F1579" s="559" t="s">
        <v>440</v>
      </c>
      <c r="G1579" s="559"/>
      <c r="H1579" s="75" t="s">
        <v>254</v>
      </c>
    </row>
    <row r="1580" spans="1:8" ht="25.35" customHeight="1">
      <c r="A1580" s="54" t="s">
        <v>441</v>
      </c>
      <c r="B1580" s="55" t="s">
        <v>442</v>
      </c>
      <c r="C1580" s="55" t="s">
        <v>443</v>
      </c>
      <c r="D1580" s="55" t="s">
        <v>444</v>
      </c>
      <c r="E1580" s="74"/>
      <c r="F1580" s="559">
        <v>3</v>
      </c>
      <c r="G1580" s="559"/>
      <c r="H1580" s="56" t="s">
        <v>433</v>
      </c>
    </row>
    <row r="1581" spans="1:8" ht="25.35" customHeight="1">
      <c r="A1581" s="54" t="s">
        <v>445</v>
      </c>
      <c r="B1581" s="55" t="s">
        <v>446</v>
      </c>
      <c r="C1581" s="55" t="s">
        <v>447</v>
      </c>
      <c r="D1581" s="55" t="s">
        <v>448</v>
      </c>
      <c r="E1581" s="74"/>
      <c r="F1581" s="559">
        <v>2</v>
      </c>
      <c r="G1581" s="559"/>
      <c r="H1581" s="56" t="s">
        <v>428</v>
      </c>
    </row>
    <row r="1582" spans="1:8" ht="25.35" customHeight="1">
      <c r="A1582" s="54" t="s">
        <v>449</v>
      </c>
      <c r="B1582" s="55" t="s">
        <v>450</v>
      </c>
      <c r="C1582" s="55" t="s">
        <v>451</v>
      </c>
      <c r="D1582" s="55" t="s">
        <v>452</v>
      </c>
      <c r="E1582" s="74"/>
      <c r="F1582" s="559">
        <v>1</v>
      </c>
      <c r="G1582" s="559"/>
      <c r="H1582" s="56" t="s">
        <v>453</v>
      </c>
    </row>
    <row r="1583" spans="1:8" ht="25.35" customHeight="1">
      <c r="A1583" s="54" t="s">
        <v>454</v>
      </c>
      <c r="B1583" s="55" t="s">
        <v>455</v>
      </c>
      <c r="C1583" s="55" t="s">
        <v>456</v>
      </c>
      <c r="D1583" s="55" t="s">
        <v>457</v>
      </c>
      <c r="E1583" s="71"/>
      <c r="F1583" s="530"/>
      <c r="G1583" s="529"/>
      <c r="H1583" s="75"/>
    </row>
    <row r="1584" spans="1:8" ht="78" customHeight="1">
      <c r="A1584" s="537" t="s">
        <v>458</v>
      </c>
      <c r="B1584" s="538"/>
      <c r="C1584" s="539" t="s">
        <v>459</v>
      </c>
      <c r="D1584" s="540"/>
      <c r="E1584" s="540"/>
      <c r="F1584" s="540"/>
      <c r="G1584" s="539" t="s">
        <v>460</v>
      </c>
      <c r="H1584" s="542"/>
    </row>
    <row r="1586" spans="1:8" ht="25.35" customHeight="1">
      <c r="A1586" s="545" t="s">
        <v>235</v>
      </c>
      <c r="B1586" s="546"/>
      <c r="C1586" s="546"/>
      <c r="D1586" s="546"/>
      <c r="E1586" s="546"/>
      <c r="F1586" s="546"/>
      <c r="G1586" s="546"/>
      <c r="H1586" s="547"/>
    </row>
    <row r="1587" spans="1:8" ht="25.35" customHeight="1">
      <c r="A1587" s="513" t="s">
        <v>236</v>
      </c>
      <c r="B1587" s="514"/>
      <c r="C1587" s="514"/>
      <c r="D1587" s="514"/>
      <c r="E1587" s="514"/>
      <c r="F1587" s="514"/>
      <c r="G1587" s="514"/>
      <c r="H1587" s="515"/>
    </row>
    <row r="1588" spans="1:8" ht="25.35" customHeight="1">
      <c r="A1588" s="513" t="s">
        <v>237</v>
      </c>
      <c r="B1588" s="514"/>
      <c r="C1588" s="514"/>
      <c r="D1588" s="514"/>
      <c r="E1588" s="514"/>
      <c r="F1588" s="514"/>
      <c r="G1588" s="514"/>
      <c r="H1588" s="515"/>
    </row>
    <row r="1589" spans="1:8" ht="25.35" customHeight="1">
      <c r="A1589" s="513" t="s">
        <v>405</v>
      </c>
      <c r="B1589" s="514"/>
      <c r="C1589" s="514"/>
      <c r="D1589" s="514"/>
      <c r="E1589" s="514"/>
      <c r="F1589" s="514"/>
      <c r="G1589" s="514"/>
      <c r="H1589" s="515"/>
    </row>
    <row r="1590" spans="1:8" ht="25.35" customHeight="1">
      <c r="A1590" s="513" t="s">
        <v>406</v>
      </c>
      <c r="B1590" s="514"/>
      <c r="C1590" s="514"/>
      <c r="D1590" s="514"/>
      <c r="E1590" s="514"/>
      <c r="F1590" s="514"/>
      <c r="G1590" s="514"/>
      <c r="H1590" s="515"/>
    </row>
    <row r="1591" spans="1:8" ht="25.35" customHeight="1">
      <c r="A1591" s="51" t="s">
        <v>241</v>
      </c>
      <c r="C1591" s="52" t="s">
        <v>407</v>
      </c>
      <c r="F1591" s="49"/>
      <c r="G1591" s="49"/>
      <c r="H1591" s="50"/>
    </row>
    <row r="1592" spans="1:8" ht="25.35" customHeight="1">
      <c r="A1592" s="51" t="s">
        <v>244</v>
      </c>
      <c r="C1592" s="52" t="s">
        <v>373</v>
      </c>
      <c r="F1592" s="52" t="s">
        <v>410</v>
      </c>
      <c r="G1592" s="52"/>
      <c r="H1592" s="82">
        <v>34</v>
      </c>
    </row>
    <row r="1593" spans="1:8" ht="25.35" customHeight="1">
      <c r="A1593" s="51" t="s">
        <v>411</v>
      </c>
      <c r="C1593" s="52" t="s">
        <v>597</v>
      </c>
      <c r="D1593" s="49"/>
      <c r="E1593" s="49"/>
      <c r="H1593" s="53"/>
    </row>
    <row r="1594" spans="1:8" ht="25.35" customHeight="1">
      <c r="A1594" s="51" t="s">
        <v>412</v>
      </c>
      <c r="C1594" s="48" t="s">
        <v>598</v>
      </c>
      <c r="F1594" s="48" t="s">
        <v>413</v>
      </c>
      <c r="H1594" s="53" t="s">
        <v>599</v>
      </c>
    </row>
    <row r="1595" spans="1:8" ht="25.35" customHeight="1">
      <c r="A1595" s="558" t="s">
        <v>414</v>
      </c>
      <c r="B1595" s="559"/>
      <c r="C1595" s="559"/>
      <c r="D1595" s="559"/>
      <c r="E1595" s="559"/>
      <c r="F1595" s="559"/>
      <c r="G1595" s="559"/>
      <c r="H1595" s="564"/>
    </row>
    <row r="1596" spans="1:8" ht="25.35" customHeight="1">
      <c r="A1596" s="520" t="s">
        <v>385</v>
      </c>
      <c r="B1596" s="521"/>
      <c r="C1596" s="521"/>
      <c r="D1596" s="521"/>
      <c r="E1596" s="521"/>
      <c r="F1596" s="521"/>
      <c r="G1596" s="521"/>
      <c r="H1596" s="522"/>
    </row>
    <row r="1597" spans="1:8" ht="25.35" customHeight="1">
      <c r="A1597" s="560" t="s">
        <v>251</v>
      </c>
      <c r="B1597" s="554" t="s">
        <v>252</v>
      </c>
      <c r="C1597" s="531" t="s">
        <v>390</v>
      </c>
      <c r="D1597" s="531" t="s">
        <v>415</v>
      </c>
      <c r="E1597" s="531" t="s">
        <v>392</v>
      </c>
      <c r="F1597" s="548" t="s">
        <v>393</v>
      </c>
      <c r="G1597" s="531" t="s">
        <v>395</v>
      </c>
      <c r="H1597" s="510" t="s">
        <v>254</v>
      </c>
    </row>
    <row r="1598" spans="1:8" ht="25.35" customHeight="1">
      <c r="A1598" s="560"/>
      <c r="B1598" s="554"/>
      <c r="C1598" s="532"/>
      <c r="D1598" s="532"/>
      <c r="E1598" s="532"/>
      <c r="F1598" s="549"/>
      <c r="G1598" s="532"/>
      <c r="H1598" s="511"/>
    </row>
    <row r="1599" spans="1:8" ht="25.35" customHeight="1">
      <c r="A1599" s="560"/>
      <c r="B1599" s="554"/>
      <c r="C1599" s="533"/>
      <c r="D1599" s="533"/>
      <c r="E1599" s="533"/>
      <c r="F1599" s="550"/>
      <c r="G1599" s="533"/>
      <c r="H1599" s="512"/>
    </row>
    <row r="1600" spans="1:8" ht="25.35" customHeight="1">
      <c r="A1600" s="54">
        <v>1</v>
      </c>
      <c r="B1600" s="57" t="s">
        <v>256</v>
      </c>
      <c r="C1600" s="58">
        <v>4.25</v>
      </c>
      <c r="D1600" s="55">
        <v>4</v>
      </c>
      <c r="E1600" s="55">
        <v>4</v>
      </c>
      <c r="F1600" s="58">
        <v>43</v>
      </c>
      <c r="G1600" s="59">
        <f>SUM(C1600:F1600)</f>
        <v>55.25</v>
      </c>
      <c r="H1600" s="60" t="str">
        <f>IF(G1600&gt;=91,"A1",IF(G1600&gt;=81,"A2",IF(G1600&gt;=71,"B1",IF(G1600&gt;=61,"B2",IF(G1600&gt;=51,"C1",IF(G1600&gt;=41,"C2",IF(G1600&gt;=33,"D","E")))))))</f>
        <v>C1</v>
      </c>
    </row>
    <row r="1601" spans="1:8" ht="25.35" customHeight="1">
      <c r="A1601" s="54">
        <v>2</v>
      </c>
      <c r="B1601" s="57" t="s">
        <v>258</v>
      </c>
      <c r="C1601" s="61">
        <v>6.75</v>
      </c>
      <c r="D1601" s="55">
        <v>4</v>
      </c>
      <c r="E1601" s="55">
        <v>4</v>
      </c>
      <c r="F1601" s="55">
        <v>52</v>
      </c>
      <c r="G1601" s="59">
        <f t="shared" ref="G1601:G1604" si="95">SUM(C1601:F1601)</f>
        <v>66.75</v>
      </c>
      <c r="H1601" s="60" t="str">
        <f t="shared" ref="H1601:H1604" si="96">IF(G1601&gt;=91,"A1",IF(G1601&gt;=81,"A2",IF(G1601&gt;=71,"B1",IF(G1601&gt;=61,"B2",IF(G1601&gt;=51,"C1",IF(G1601&gt;=41,"C2",IF(G1601&gt;=33,"D","E")))))))</f>
        <v>B2</v>
      </c>
    </row>
    <row r="1602" spans="1:8" ht="25.35" customHeight="1">
      <c r="A1602" s="54">
        <v>3</v>
      </c>
      <c r="B1602" s="57" t="s">
        <v>259</v>
      </c>
      <c r="C1602" s="55">
        <v>7.5</v>
      </c>
      <c r="D1602" s="55">
        <v>5</v>
      </c>
      <c r="E1602" s="55">
        <v>3.5</v>
      </c>
      <c r="F1602" s="55">
        <v>34.5</v>
      </c>
      <c r="G1602" s="59">
        <f t="shared" si="95"/>
        <v>50.5</v>
      </c>
      <c r="H1602" s="60" t="str">
        <f t="shared" si="96"/>
        <v>C2</v>
      </c>
    </row>
    <row r="1603" spans="1:8" ht="25.35" customHeight="1">
      <c r="A1603" s="54">
        <v>4</v>
      </c>
      <c r="B1603" s="57" t="s">
        <v>260</v>
      </c>
      <c r="C1603" s="55">
        <v>7.25</v>
      </c>
      <c r="D1603" s="55">
        <v>4.5</v>
      </c>
      <c r="E1603" s="55">
        <v>3.5</v>
      </c>
      <c r="F1603" s="55">
        <v>48.5</v>
      </c>
      <c r="G1603" s="59">
        <f t="shared" si="95"/>
        <v>63.75</v>
      </c>
      <c r="H1603" s="60" t="str">
        <f t="shared" si="96"/>
        <v>B2</v>
      </c>
    </row>
    <row r="1604" spans="1:8" ht="25.35" customHeight="1">
      <c r="A1604" s="54">
        <v>5</v>
      </c>
      <c r="B1604" s="57" t="s">
        <v>416</v>
      </c>
      <c r="C1604" s="55">
        <v>5.75</v>
      </c>
      <c r="D1604" s="55">
        <v>5</v>
      </c>
      <c r="E1604" s="55">
        <v>4</v>
      </c>
      <c r="F1604" s="55">
        <v>36</v>
      </c>
      <c r="G1604" s="59">
        <f t="shared" si="95"/>
        <v>50.75</v>
      </c>
      <c r="H1604" s="60" t="str">
        <f t="shared" si="96"/>
        <v>C2</v>
      </c>
    </row>
    <row r="1605" spans="1:8" ht="25.35" customHeight="1">
      <c r="A1605" s="54">
        <v>6</v>
      </c>
      <c r="B1605" s="62" t="s">
        <v>509</v>
      </c>
      <c r="C1605" s="55"/>
      <c r="D1605" s="55"/>
      <c r="E1605" s="55"/>
      <c r="F1605" s="55"/>
      <c r="G1605" s="59">
        <v>38.5</v>
      </c>
      <c r="H1605" s="60"/>
    </row>
    <row r="1606" spans="1:8" ht="25.35" customHeight="1">
      <c r="A1606" s="54">
        <v>7</v>
      </c>
      <c r="B1606" s="57" t="s">
        <v>462</v>
      </c>
      <c r="C1606" s="55"/>
      <c r="D1606" s="55"/>
      <c r="E1606" s="55"/>
      <c r="F1606" s="63">
        <v>19</v>
      </c>
      <c r="G1606" s="59"/>
      <c r="H1606" s="60"/>
    </row>
    <row r="1607" spans="1:8" ht="25.35" customHeight="1">
      <c r="A1607" s="54">
        <v>8</v>
      </c>
      <c r="B1607" s="57" t="s">
        <v>463</v>
      </c>
      <c r="C1607" s="64"/>
      <c r="D1607" s="64"/>
      <c r="E1607" s="64"/>
      <c r="F1607" s="65">
        <v>26</v>
      </c>
      <c r="G1607" s="59"/>
      <c r="H1607" s="60"/>
    </row>
    <row r="1608" spans="1:8" ht="25.35" customHeight="1">
      <c r="A1608" s="54">
        <v>9</v>
      </c>
      <c r="B1608" s="57" t="s">
        <v>420</v>
      </c>
      <c r="C1608" s="64"/>
      <c r="D1608" s="64"/>
      <c r="E1608" s="64"/>
      <c r="F1608" s="65"/>
      <c r="G1608" s="59"/>
      <c r="H1608" s="60"/>
    </row>
    <row r="1609" spans="1:8" ht="25.35" customHeight="1">
      <c r="A1609" s="66" t="s">
        <v>230</v>
      </c>
      <c r="B1609" s="67"/>
      <c r="C1609" s="67"/>
      <c r="D1609" s="67"/>
      <c r="E1609" s="67"/>
      <c r="F1609" s="55"/>
      <c r="G1609" s="59">
        <f>SUM(G1600:G1605)</f>
        <v>325.5</v>
      </c>
      <c r="H1609" s="60"/>
    </row>
    <row r="1610" spans="1:8" ht="25.35" customHeight="1">
      <c r="A1610" s="66" t="s">
        <v>421</v>
      </c>
      <c r="B1610" s="67"/>
      <c r="C1610" s="67"/>
      <c r="D1610" s="67"/>
      <c r="E1610" s="67"/>
      <c r="F1610" s="55"/>
      <c r="G1610" s="55">
        <f>G1609*100/550</f>
        <v>59.18181818181818</v>
      </c>
      <c r="H1610" s="60" t="str">
        <f t="shared" ref="H1610" si="97">IF(G1610&gt;=91,"A1",IF(G1610&gt;=81,"A2",IF(G1610&gt;=71,"B1",IF(G1610&gt;=61,"B2",IF(G1610&gt;=51,"C1",IF(G1610&gt;=41,"C2",IF(G1610&gt;=33,"D","E")))))))</f>
        <v>C1</v>
      </c>
    </row>
    <row r="1611" spans="1:8" ht="25.35" customHeight="1">
      <c r="A1611" s="523" t="s">
        <v>510</v>
      </c>
      <c r="B1611" s="524"/>
      <c r="C1611" s="524"/>
      <c r="D1611" s="524"/>
      <c r="E1611" s="524"/>
      <c r="F1611" s="524"/>
      <c r="G1611" s="524"/>
      <c r="H1611" s="525"/>
    </row>
    <row r="1612" spans="1:8" ht="25.35" customHeight="1">
      <c r="A1612" s="565" t="s">
        <v>423</v>
      </c>
      <c r="B1612" s="566"/>
      <c r="C1612" s="566"/>
      <c r="D1612" s="566"/>
      <c r="E1612" s="566"/>
      <c r="F1612" s="566"/>
      <c r="G1612" s="566"/>
      <c r="H1612" s="567"/>
    </row>
    <row r="1613" spans="1:8" ht="25.35" customHeight="1">
      <c r="A1613" s="520" t="s">
        <v>424</v>
      </c>
      <c r="B1613" s="521"/>
      <c r="C1613" s="521"/>
      <c r="D1613" s="521"/>
      <c r="E1613" s="521"/>
      <c r="F1613" s="521"/>
      <c r="G1613" s="521"/>
      <c r="H1613" s="522"/>
    </row>
    <row r="1614" spans="1:8" ht="25.35" customHeight="1">
      <c r="A1614" s="520" t="s">
        <v>425</v>
      </c>
      <c r="B1614" s="521"/>
      <c r="C1614" s="521"/>
      <c r="D1614" s="521"/>
      <c r="E1614" s="521"/>
      <c r="F1614" s="529"/>
      <c r="G1614" s="530" t="s">
        <v>426</v>
      </c>
      <c r="H1614" s="522"/>
    </row>
    <row r="1615" spans="1:8" ht="25.35" customHeight="1">
      <c r="A1615" s="68" t="s">
        <v>427</v>
      </c>
      <c r="B1615" s="57"/>
      <c r="C1615" s="57"/>
      <c r="D1615" s="57"/>
      <c r="E1615" s="57"/>
      <c r="F1615" s="59"/>
      <c r="G1615" s="59"/>
      <c r="H1615" s="60" t="s">
        <v>428</v>
      </c>
    </row>
    <row r="1616" spans="1:8" ht="25.35" customHeight="1">
      <c r="A1616" s="520" t="s">
        <v>429</v>
      </c>
      <c r="B1616" s="521"/>
      <c r="C1616" s="521"/>
      <c r="D1616" s="521"/>
      <c r="E1616" s="521"/>
      <c r="F1616" s="529"/>
      <c r="G1616" s="55"/>
      <c r="H1616" s="56"/>
    </row>
    <row r="1617" spans="1:8" ht="25.35" customHeight="1">
      <c r="A1617" s="520" t="s">
        <v>425</v>
      </c>
      <c r="B1617" s="521"/>
      <c r="C1617" s="521"/>
      <c r="D1617" s="521"/>
      <c r="E1617" s="521"/>
      <c r="F1617" s="529"/>
      <c r="G1617" s="530" t="s">
        <v>426</v>
      </c>
      <c r="H1617" s="522"/>
    </row>
    <row r="1618" spans="1:8" ht="25.35" customHeight="1">
      <c r="A1618" s="551" t="s">
        <v>430</v>
      </c>
      <c r="B1618" s="552"/>
      <c r="C1618" s="552"/>
      <c r="D1618" s="552"/>
      <c r="E1618" s="552"/>
      <c r="F1618" s="553"/>
      <c r="G1618" s="55"/>
      <c r="H1618" s="56" t="s">
        <v>428</v>
      </c>
    </row>
    <row r="1619" spans="1:8" ht="25.35" customHeight="1">
      <c r="A1619" s="551" t="s">
        <v>431</v>
      </c>
      <c r="B1619" s="552"/>
      <c r="C1619" s="552"/>
      <c r="D1619" s="552"/>
      <c r="E1619" s="552"/>
      <c r="F1619" s="553"/>
      <c r="G1619" s="59"/>
      <c r="H1619" s="60" t="s">
        <v>428</v>
      </c>
    </row>
    <row r="1620" spans="1:8" ht="25.35" customHeight="1">
      <c r="A1620" s="551" t="s">
        <v>432</v>
      </c>
      <c r="B1620" s="552"/>
      <c r="C1620" s="552"/>
      <c r="D1620" s="552"/>
      <c r="E1620" s="552"/>
      <c r="F1620" s="552"/>
      <c r="G1620" s="69"/>
      <c r="H1620" s="70" t="s">
        <v>428</v>
      </c>
    </row>
    <row r="1621" spans="1:8" ht="25.35" customHeight="1">
      <c r="A1621" s="551" t="s">
        <v>434</v>
      </c>
      <c r="B1621" s="552"/>
      <c r="C1621" s="552"/>
      <c r="D1621" s="552"/>
      <c r="E1621" s="552"/>
      <c r="F1621" s="552"/>
      <c r="G1621" s="69"/>
      <c r="H1621" s="70" t="s">
        <v>428</v>
      </c>
    </row>
    <row r="1622" spans="1:8" ht="25.35" customHeight="1">
      <c r="A1622" s="520" t="s">
        <v>435</v>
      </c>
      <c r="B1622" s="521"/>
      <c r="C1622" s="521"/>
      <c r="D1622" s="521"/>
      <c r="E1622" s="521"/>
      <c r="F1622" s="521"/>
      <c r="G1622" s="521"/>
      <c r="H1622" s="522"/>
    </row>
    <row r="1623" spans="1:8" ht="25.35" customHeight="1">
      <c r="A1623" s="520" t="s">
        <v>425</v>
      </c>
      <c r="B1623" s="521"/>
      <c r="C1623" s="521"/>
      <c r="D1623" s="521"/>
      <c r="E1623" s="521"/>
      <c r="F1623" s="521"/>
      <c r="G1623" s="521"/>
      <c r="H1623" s="522"/>
    </row>
    <row r="1624" spans="1:8" ht="25.35" customHeight="1">
      <c r="A1624" s="68" t="s">
        <v>401</v>
      </c>
      <c r="B1624" s="530">
        <v>83</v>
      </c>
      <c r="C1624" s="521"/>
      <c r="D1624" s="521"/>
      <c r="E1624" s="521"/>
      <c r="F1624" s="521"/>
      <c r="G1624" s="521"/>
      <c r="H1624" s="522"/>
    </row>
    <row r="1625" spans="1:8" ht="25.35" customHeight="1">
      <c r="A1625" s="66" t="s">
        <v>436</v>
      </c>
      <c r="B1625" s="534"/>
      <c r="C1625" s="535"/>
      <c r="D1625" s="535"/>
      <c r="E1625" s="535"/>
      <c r="F1625" s="535"/>
      <c r="G1625" s="535"/>
      <c r="H1625" s="536"/>
    </row>
    <row r="1626" spans="1:8" ht="25.35" customHeight="1">
      <c r="A1626" s="558" t="s">
        <v>437</v>
      </c>
      <c r="B1626" s="559"/>
      <c r="C1626" s="559"/>
      <c r="D1626" s="559"/>
      <c r="E1626" s="71"/>
      <c r="F1626" s="72"/>
      <c r="G1626" s="55" t="s">
        <v>438</v>
      </c>
      <c r="H1626" s="73"/>
    </row>
    <row r="1627" spans="1:8" ht="25.35" customHeight="1">
      <c r="A1627" s="54" t="s">
        <v>439</v>
      </c>
      <c r="B1627" s="55" t="s">
        <v>254</v>
      </c>
      <c r="C1627" s="55" t="s">
        <v>439</v>
      </c>
      <c r="D1627" s="55" t="s">
        <v>254</v>
      </c>
      <c r="E1627" s="74"/>
      <c r="F1627" s="559" t="s">
        <v>440</v>
      </c>
      <c r="G1627" s="559"/>
      <c r="H1627" s="75" t="s">
        <v>254</v>
      </c>
    </row>
    <row r="1628" spans="1:8" ht="25.35" customHeight="1">
      <c r="A1628" s="54" t="s">
        <v>441</v>
      </c>
      <c r="B1628" s="55" t="s">
        <v>442</v>
      </c>
      <c r="C1628" s="55" t="s">
        <v>443</v>
      </c>
      <c r="D1628" s="55" t="s">
        <v>444</v>
      </c>
      <c r="E1628" s="74"/>
      <c r="F1628" s="559">
        <v>3</v>
      </c>
      <c r="G1628" s="559"/>
      <c r="H1628" s="56" t="s">
        <v>433</v>
      </c>
    </row>
    <row r="1629" spans="1:8" ht="25.35" customHeight="1">
      <c r="A1629" s="54" t="s">
        <v>445</v>
      </c>
      <c r="B1629" s="55" t="s">
        <v>446</v>
      </c>
      <c r="C1629" s="55" t="s">
        <v>447</v>
      </c>
      <c r="D1629" s="55" t="s">
        <v>448</v>
      </c>
      <c r="E1629" s="74"/>
      <c r="F1629" s="559">
        <v>2</v>
      </c>
      <c r="G1629" s="559"/>
      <c r="H1629" s="56" t="s">
        <v>428</v>
      </c>
    </row>
    <row r="1630" spans="1:8" ht="25.35" customHeight="1">
      <c r="A1630" s="54" t="s">
        <v>449</v>
      </c>
      <c r="B1630" s="55" t="s">
        <v>450</v>
      </c>
      <c r="C1630" s="55" t="s">
        <v>451</v>
      </c>
      <c r="D1630" s="55" t="s">
        <v>452</v>
      </c>
      <c r="E1630" s="74"/>
      <c r="F1630" s="559">
        <v>1</v>
      </c>
      <c r="G1630" s="559"/>
      <c r="H1630" s="56" t="s">
        <v>453</v>
      </c>
    </row>
    <row r="1631" spans="1:8" ht="25.35" customHeight="1">
      <c r="A1631" s="54" t="s">
        <v>454</v>
      </c>
      <c r="B1631" s="55" t="s">
        <v>455</v>
      </c>
      <c r="C1631" s="55" t="s">
        <v>456</v>
      </c>
      <c r="D1631" s="55" t="s">
        <v>457</v>
      </c>
      <c r="E1631" s="71"/>
      <c r="F1631" s="530"/>
      <c r="G1631" s="529"/>
      <c r="H1631" s="75"/>
    </row>
    <row r="1632" spans="1:8" ht="80.099999999999994" customHeight="1">
      <c r="A1632" s="537" t="s">
        <v>458</v>
      </c>
      <c r="B1632" s="538"/>
      <c r="C1632" s="539" t="s">
        <v>459</v>
      </c>
      <c r="D1632" s="540"/>
      <c r="E1632" s="540"/>
      <c r="F1632" s="540"/>
      <c r="G1632" s="539" t="s">
        <v>460</v>
      </c>
      <c r="H1632" s="542"/>
    </row>
    <row r="1634" spans="1:8" ht="25.35" customHeight="1">
      <c r="A1634" s="545" t="s">
        <v>235</v>
      </c>
      <c r="B1634" s="546"/>
      <c r="C1634" s="546"/>
      <c r="D1634" s="546"/>
      <c r="E1634" s="546"/>
      <c r="F1634" s="546"/>
      <c r="G1634" s="546"/>
      <c r="H1634" s="547"/>
    </row>
    <row r="1635" spans="1:8" ht="25.35" customHeight="1">
      <c r="A1635" s="513" t="s">
        <v>236</v>
      </c>
      <c r="B1635" s="514"/>
      <c r="C1635" s="514"/>
      <c r="D1635" s="514"/>
      <c r="E1635" s="514"/>
      <c r="F1635" s="514"/>
      <c r="G1635" s="514"/>
      <c r="H1635" s="515"/>
    </row>
    <row r="1636" spans="1:8" ht="25.35" customHeight="1">
      <c r="A1636" s="513" t="s">
        <v>237</v>
      </c>
      <c r="B1636" s="514"/>
      <c r="C1636" s="514"/>
      <c r="D1636" s="514"/>
      <c r="E1636" s="514"/>
      <c r="F1636" s="514"/>
      <c r="G1636" s="514"/>
      <c r="H1636" s="515"/>
    </row>
    <row r="1637" spans="1:8" ht="25.35" customHeight="1">
      <c r="A1637" s="513" t="s">
        <v>405</v>
      </c>
      <c r="B1637" s="514"/>
      <c r="C1637" s="514"/>
      <c r="D1637" s="514"/>
      <c r="E1637" s="514"/>
      <c r="F1637" s="514"/>
      <c r="G1637" s="514"/>
      <c r="H1637" s="515"/>
    </row>
    <row r="1638" spans="1:8" ht="25.35" customHeight="1">
      <c r="A1638" s="513" t="s">
        <v>406</v>
      </c>
      <c r="B1638" s="514"/>
      <c r="C1638" s="514"/>
      <c r="D1638" s="514"/>
      <c r="E1638" s="514"/>
      <c r="F1638" s="514"/>
      <c r="G1638" s="514"/>
      <c r="H1638" s="515"/>
    </row>
    <row r="1639" spans="1:8" ht="25.35" customHeight="1">
      <c r="A1639" s="51" t="s">
        <v>241</v>
      </c>
      <c r="C1639" s="52" t="s">
        <v>407</v>
      </c>
      <c r="F1639" s="49"/>
      <c r="G1639" s="49"/>
      <c r="H1639" s="50"/>
    </row>
    <row r="1640" spans="1:8" ht="25.35" customHeight="1">
      <c r="A1640" s="51" t="s">
        <v>244</v>
      </c>
      <c r="C1640" s="52" t="s">
        <v>600</v>
      </c>
      <c r="E1640" s="52" t="s">
        <v>410</v>
      </c>
      <c r="F1640" s="52"/>
      <c r="G1640" s="517">
        <v>35</v>
      </c>
      <c r="H1640" s="517"/>
    </row>
    <row r="1641" spans="1:8" ht="25.35" customHeight="1">
      <c r="A1641" s="51" t="s">
        <v>411</v>
      </c>
      <c r="C1641" s="52" t="s">
        <v>601</v>
      </c>
      <c r="D1641" s="49"/>
      <c r="G1641" s="519"/>
      <c r="H1641" s="519"/>
    </row>
    <row r="1642" spans="1:8" ht="25.35" customHeight="1">
      <c r="A1642" s="51" t="s">
        <v>412</v>
      </c>
      <c r="C1642" s="48" t="s">
        <v>602</v>
      </c>
      <c r="E1642" s="48" t="s">
        <v>413</v>
      </c>
      <c r="G1642" s="53" t="s">
        <v>603</v>
      </c>
      <c r="H1642" s="53"/>
    </row>
    <row r="1643" spans="1:8" ht="25.35" customHeight="1">
      <c r="A1643" s="558" t="s">
        <v>414</v>
      </c>
      <c r="B1643" s="559"/>
      <c r="C1643" s="559"/>
      <c r="D1643" s="559"/>
      <c r="E1643" s="559"/>
      <c r="F1643" s="559"/>
      <c r="G1643" s="559"/>
      <c r="H1643" s="564"/>
    </row>
    <row r="1644" spans="1:8" ht="25.35" customHeight="1">
      <c r="A1644" s="520" t="s">
        <v>385</v>
      </c>
      <c r="B1644" s="521"/>
      <c r="C1644" s="521"/>
      <c r="D1644" s="521"/>
      <c r="E1644" s="521"/>
      <c r="F1644" s="521"/>
      <c r="G1644" s="521"/>
      <c r="H1644" s="522"/>
    </row>
    <row r="1645" spans="1:8" ht="25.35" customHeight="1">
      <c r="A1645" s="560" t="s">
        <v>251</v>
      </c>
      <c r="B1645" s="554" t="s">
        <v>252</v>
      </c>
      <c r="C1645" s="531" t="s">
        <v>390</v>
      </c>
      <c r="D1645" s="531" t="s">
        <v>415</v>
      </c>
      <c r="E1645" s="531" t="s">
        <v>392</v>
      </c>
      <c r="F1645" s="548" t="s">
        <v>393</v>
      </c>
      <c r="G1645" s="531" t="s">
        <v>395</v>
      </c>
      <c r="H1645" s="510" t="s">
        <v>254</v>
      </c>
    </row>
    <row r="1646" spans="1:8" ht="25.35" customHeight="1">
      <c r="A1646" s="560"/>
      <c r="B1646" s="554"/>
      <c r="C1646" s="532"/>
      <c r="D1646" s="532"/>
      <c r="E1646" s="532"/>
      <c r="F1646" s="549"/>
      <c r="G1646" s="532"/>
      <c r="H1646" s="511"/>
    </row>
    <row r="1647" spans="1:8" ht="25.35" customHeight="1">
      <c r="A1647" s="560"/>
      <c r="B1647" s="554"/>
      <c r="C1647" s="533"/>
      <c r="D1647" s="533"/>
      <c r="E1647" s="533"/>
      <c r="F1647" s="550"/>
      <c r="G1647" s="533"/>
      <c r="H1647" s="512"/>
    </row>
    <row r="1648" spans="1:8" ht="25.35" customHeight="1">
      <c r="A1648" s="54">
        <v>1</v>
      </c>
      <c r="B1648" s="57" t="s">
        <v>256</v>
      </c>
      <c r="C1648" s="58">
        <v>9.75</v>
      </c>
      <c r="D1648" s="55">
        <v>5</v>
      </c>
      <c r="E1648" s="55">
        <v>5</v>
      </c>
      <c r="F1648" s="58">
        <v>72.5</v>
      </c>
      <c r="G1648" s="59">
        <f>SUM(C1648:F1648)</f>
        <v>92.25</v>
      </c>
      <c r="H1648" s="60" t="str">
        <f>IF(G1648&gt;=91,"A1",IF(G1648&gt;=81,"A2",IF(G1648&gt;=71,"B1",IF(G1648&gt;=61,"B2",IF(G1648&gt;=51,"C1",IF(G1648&gt;=41,"C2",IF(G1648&gt;=33,"D","E")))))))</f>
        <v>A1</v>
      </c>
    </row>
    <row r="1649" spans="1:8" ht="25.35" customHeight="1">
      <c r="A1649" s="54">
        <v>2</v>
      </c>
      <c r="B1649" s="57" t="s">
        <v>258</v>
      </c>
      <c r="C1649" s="61">
        <v>8.75</v>
      </c>
      <c r="D1649" s="55">
        <v>5</v>
      </c>
      <c r="E1649" s="55">
        <v>5</v>
      </c>
      <c r="F1649" s="55">
        <v>74.5</v>
      </c>
      <c r="G1649" s="59">
        <f t="shared" ref="G1649:G1652" si="98">SUM(C1649:F1649)</f>
        <v>93.25</v>
      </c>
      <c r="H1649" s="60" t="str">
        <f t="shared" ref="H1649:H1652" si="99">IF(G1649&gt;=91,"A1",IF(G1649&gt;=81,"A2",IF(G1649&gt;=71,"B1",IF(G1649&gt;=61,"B2",IF(G1649&gt;=51,"C1",IF(G1649&gt;=41,"C2",IF(G1649&gt;=33,"D","E")))))))</f>
        <v>A1</v>
      </c>
    </row>
    <row r="1650" spans="1:8" ht="25.35" customHeight="1">
      <c r="A1650" s="54">
        <v>3</v>
      </c>
      <c r="B1650" s="57" t="s">
        <v>259</v>
      </c>
      <c r="C1650" s="55">
        <v>9</v>
      </c>
      <c r="D1650" s="55">
        <v>5</v>
      </c>
      <c r="E1650" s="55">
        <v>5</v>
      </c>
      <c r="F1650" s="55">
        <v>70.5</v>
      </c>
      <c r="G1650" s="59">
        <f t="shared" si="98"/>
        <v>89.5</v>
      </c>
      <c r="H1650" s="60" t="str">
        <f t="shared" si="99"/>
        <v>A2</v>
      </c>
    </row>
    <row r="1651" spans="1:8" ht="25.35" customHeight="1">
      <c r="A1651" s="54">
        <v>4</v>
      </c>
      <c r="B1651" s="57" t="s">
        <v>260</v>
      </c>
      <c r="C1651" s="55">
        <v>9.75</v>
      </c>
      <c r="D1651" s="55">
        <v>5</v>
      </c>
      <c r="E1651" s="55">
        <v>5</v>
      </c>
      <c r="F1651" s="55">
        <v>77.5</v>
      </c>
      <c r="G1651" s="59">
        <f t="shared" si="98"/>
        <v>97.25</v>
      </c>
      <c r="H1651" s="60" t="str">
        <f t="shared" si="99"/>
        <v>A1</v>
      </c>
    </row>
    <row r="1652" spans="1:8" ht="25.35" customHeight="1">
      <c r="A1652" s="54">
        <v>5</v>
      </c>
      <c r="B1652" s="57" t="s">
        <v>416</v>
      </c>
      <c r="C1652" s="55">
        <v>9.5</v>
      </c>
      <c r="D1652" s="55">
        <v>5</v>
      </c>
      <c r="E1652" s="55">
        <v>5</v>
      </c>
      <c r="F1652" s="55">
        <v>77</v>
      </c>
      <c r="G1652" s="59">
        <f t="shared" si="98"/>
        <v>96.5</v>
      </c>
      <c r="H1652" s="60" t="str">
        <f t="shared" si="99"/>
        <v>A1</v>
      </c>
    </row>
    <row r="1653" spans="1:8" ht="25.35" customHeight="1">
      <c r="A1653" s="54">
        <v>6</v>
      </c>
      <c r="B1653" s="62" t="s">
        <v>509</v>
      </c>
      <c r="C1653" s="55"/>
      <c r="D1653" s="55"/>
      <c r="E1653" s="55"/>
      <c r="F1653" s="55"/>
      <c r="G1653" s="59">
        <v>48</v>
      </c>
      <c r="H1653" s="60"/>
    </row>
    <row r="1654" spans="1:8" ht="25.35" customHeight="1">
      <c r="A1654" s="54">
        <v>7</v>
      </c>
      <c r="B1654" s="57" t="s">
        <v>480</v>
      </c>
      <c r="C1654" s="55"/>
      <c r="D1654" s="55"/>
      <c r="E1654" s="55"/>
      <c r="F1654" s="63">
        <v>46</v>
      </c>
      <c r="G1654" s="59"/>
      <c r="H1654" s="60"/>
    </row>
    <row r="1655" spans="1:8" ht="25.35" customHeight="1">
      <c r="A1655" s="54">
        <v>8</v>
      </c>
      <c r="B1655" s="57" t="s">
        <v>474</v>
      </c>
      <c r="C1655" s="64"/>
      <c r="D1655" s="64"/>
      <c r="E1655" s="64"/>
      <c r="F1655" s="65">
        <v>45.5</v>
      </c>
      <c r="G1655" s="59"/>
      <c r="H1655" s="60"/>
    </row>
    <row r="1656" spans="1:8" ht="25.35" customHeight="1">
      <c r="A1656" s="54">
        <v>9</v>
      </c>
      <c r="B1656" s="57" t="s">
        <v>420</v>
      </c>
      <c r="C1656" s="64"/>
      <c r="D1656" s="64"/>
      <c r="E1656" s="64"/>
      <c r="F1656" s="65"/>
      <c r="G1656" s="59"/>
      <c r="H1656" s="60"/>
    </row>
    <row r="1657" spans="1:8" ht="25.35" customHeight="1">
      <c r="A1657" s="66" t="s">
        <v>230</v>
      </c>
      <c r="B1657" s="67"/>
      <c r="C1657" s="67"/>
      <c r="D1657" s="67"/>
      <c r="E1657" s="67"/>
      <c r="F1657" s="55"/>
      <c r="G1657" s="59">
        <f>SUM(G1648:G1653)</f>
        <v>516.75</v>
      </c>
      <c r="H1657" s="60"/>
    </row>
    <row r="1658" spans="1:8" ht="25.35" customHeight="1">
      <c r="A1658" s="66" t="s">
        <v>421</v>
      </c>
      <c r="B1658" s="67"/>
      <c r="C1658" s="67"/>
      <c r="D1658" s="67"/>
      <c r="E1658" s="67"/>
      <c r="F1658" s="55"/>
      <c r="G1658" s="55">
        <f>G1657*100/550</f>
        <v>93.954545454545453</v>
      </c>
      <c r="H1658" s="60" t="str">
        <f t="shared" ref="H1658" si="100">IF(G1658&gt;=91,"A1",IF(G1658&gt;=81,"A2",IF(G1658&gt;=71,"B1",IF(G1658&gt;=61,"B2",IF(G1658&gt;=51,"C1",IF(G1658&gt;=41,"C2",IF(G1658&gt;=33,"D","E")))))))</f>
        <v>A1</v>
      </c>
    </row>
    <row r="1659" spans="1:8" ht="25.35" customHeight="1">
      <c r="A1659" s="523" t="s">
        <v>485</v>
      </c>
      <c r="B1659" s="524"/>
      <c r="C1659" s="524"/>
      <c r="D1659" s="524"/>
      <c r="E1659" s="524"/>
      <c r="F1659" s="524"/>
      <c r="G1659" s="524"/>
      <c r="H1659" s="525"/>
    </row>
    <row r="1660" spans="1:8" ht="25.35" customHeight="1">
      <c r="A1660" s="565" t="s">
        <v>423</v>
      </c>
      <c r="B1660" s="566"/>
      <c r="C1660" s="566"/>
      <c r="D1660" s="566"/>
      <c r="E1660" s="566"/>
      <c r="F1660" s="566"/>
      <c r="G1660" s="566"/>
      <c r="H1660" s="567"/>
    </row>
    <row r="1661" spans="1:8" ht="25.35" customHeight="1">
      <c r="A1661" s="520" t="s">
        <v>424</v>
      </c>
      <c r="B1661" s="521"/>
      <c r="C1661" s="521"/>
      <c r="D1661" s="521"/>
      <c r="E1661" s="521"/>
      <c r="F1661" s="521"/>
      <c r="G1661" s="521"/>
      <c r="H1661" s="522"/>
    </row>
    <row r="1662" spans="1:8" ht="25.35" customHeight="1">
      <c r="A1662" s="520" t="s">
        <v>425</v>
      </c>
      <c r="B1662" s="521"/>
      <c r="C1662" s="521"/>
      <c r="D1662" s="521"/>
      <c r="E1662" s="521"/>
      <c r="F1662" s="529"/>
      <c r="G1662" s="530" t="s">
        <v>426</v>
      </c>
      <c r="H1662" s="522"/>
    </row>
    <row r="1663" spans="1:8" ht="25.35" customHeight="1">
      <c r="A1663" s="68" t="s">
        <v>427</v>
      </c>
      <c r="B1663" s="57"/>
      <c r="C1663" s="57"/>
      <c r="D1663" s="57"/>
      <c r="E1663" s="57"/>
      <c r="F1663" s="59"/>
      <c r="G1663" s="59"/>
      <c r="H1663" s="60" t="s">
        <v>428</v>
      </c>
    </row>
    <row r="1664" spans="1:8" ht="25.35" customHeight="1">
      <c r="A1664" s="520" t="s">
        <v>429</v>
      </c>
      <c r="B1664" s="521"/>
      <c r="C1664" s="521"/>
      <c r="D1664" s="521"/>
      <c r="E1664" s="521"/>
      <c r="F1664" s="529"/>
      <c r="G1664" s="55"/>
      <c r="H1664" s="56"/>
    </row>
    <row r="1665" spans="1:8" ht="25.35" customHeight="1">
      <c r="A1665" s="520" t="s">
        <v>425</v>
      </c>
      <c r="B1665" s="521"/>
      <c r="C1665" s="521"/>
      <c r="D1665" s="521"/>
      <c r="E1665" s="521"/>
      <c r="F1665" s="529"/>
      <c r="G1665" s="530" t="s">
        <v>426</v>
      </c>
      <c r="H1665" s="522"/>
    </row>
    <row r="1666" spans="1:8" ht="25.35" customHeight="1">
      <c r="A1666" s="551" t="s">
        <v>430</v>
      </c>
      <c r="B1666" s="552"/>
      <c r="C1666" s="552"/>
      <c r="D1666" s="552"/>
      <c r="E1666" s="552"/>
      <c r="F1666" s="553"/>
      <c r="G1666" s="55"/>
      <c r="H1666" s="56" t="s">
        <v>433</v>
      </c>
    </row>
    <row r="1667" spans="1:8" ht="25.35" customHeight="1">
      <c r="A1667" s="551" t="s">
        <v>431</v>
      </c>
      <c r="B1667" s="552"/>
      <c r="C1667" s="552"/>
      <c r="D1667" s="552"/>
      <c r="E1667" s="552"/>
      <c r="F1667" s="553"/>
      <c r="G1667" s="59"/>
      <c r="H1667" s="60" t="s">
        <v>433</v>
      </c>
    </row>
    <row r="1668" spans="1:8" ht="25.35" customHeight="1">
      <c r="A1668" s="551" t="s">
        <v>432</v>
      </c>
      <c r="B1668" s="552"/>
      <c r="C1668" s="552"/>
      <c r="D1668" s="552"/>
      <c r="E1668" s="552"/>
      <c r="F1668" s="552"/>
      <c r="G1668" s="69"/>
      <c r="H1668" s="70" t="s">
        <v>433</v>
      </c>
    </row>
    <row r="1669" spans="1:8" ht="25.35" customHeight="1">
      <c r="A1669" s="551" t="s">
        <v>434</v>
      </c>
      <c r="B1669" s="552"/>
      <c r="C1669" s="552"/>
      <c r="D1669" s="552"/>
      <c r="E1669" s="552"/>
      <c r="F1669" s="552"/>
      <c r="G1669" s="69"/>
      <c r="H1669" s="70" t="s">
        <v>433</v>
      </c>
    </row>
    <row r="1670" spans="1:8" ht="25.35" customHeight="1">
      <c r="A1670" s="520" t="s">
        <v>435</v>
      </c>
      <c r="B1670" s="521"/>
      <c r="C1670" s="521"/>
      <c r="D1670" s="521"/>
      <c r="E1670" s="521"/>
      <c r="F1670" s="521"/>
      <c r="G1670" s="521"/>
      <c r="H1670" s="522"/>
    </row>
    <row r="1671" spans="1:8" ht="25.35" customHeight="1">
      <c r="A1671" s="520" t="s">
        <v>425</v>
      </c>
      <c r="B1671" s="521"/>
      <c r="C1671" s="521"/>
      <c r="D1671" s="521"/>
      <c r="E1671" s="521"/>
      <c r="F1671" s="521"/>
      <c r="G1671" s="521"/>
      <c r="H1671" s="522"/>
    </row>
    <row r="1672" spans="1:8" ht="25.35" customHeight="1">
      <c r="A1672" s="68" t="s">
        <v>401</v>
      </c>
      <c r="B1672" s="530">
        <v>88</v>
      </c>
      <c r="C1672" s="521"/>
      <c r="D1672" s="521"/>
      <c r="E1672" s="521"/>
      <c r="F1672" s="521"/>
      <c r="G1672" s="521"/>
      <c r="H1672" s="522"/>
    </row>
    <row r="1673" spans="1:8" ht="25.35" customHeight="1">
      <c r="A1673" s="66" t="s">
        <v>436</v>
      </c>
      <c r="B1673" s="534"/>
      <c r="C1673" s="535"/>
      <c r="D1673" s="535"/>
      <c r="E1673" s="535"/>
      <c r="F1673" s="535"/>
      <c r="G1673" s="535"/>
      <c r="H1673" s="536"/>
    </row>
    <row r="1674" spans="1:8" ht="25.35" customHeight="1">
      <c r="A1674" s="558" t="s">
        <v>437</v>
      </c>
      <c r="B1674" s="559"/>
      <c r="C1674" s="559"/>
      <c r="D1674" s="559"/>
      <c r="E1674" s="71"/>
      <c r="F1674" s="72"/>
      <c r="G1674" s="55" t="s">
        <v>438</v>
      </c>
      <c r="H1674" s="73"/>
    </row>
    <row r="1675" spans="1:8" ht="25.35" customHeight="1">
      <c r="A1675" s="54" t="s">
        <v>439</v>
      </c>
      <c r="B1675" s="55" t="s">
        <v>254</v>
      </c>
      <c r="C1675" s="55" t="s">
        <v>439</v>
      </c>
      <c r="D1675" s="55" t="s">
        <v>254</v>
      </c>
      <c r="E1675" s="74"/>
      <c r="F1675" s="559" t="s">
        <v>440</v>
      </c>
      <c r="G1675" s="559"/>
      <c r="H1675" s="75" t="s">
        <v>254</v>
      </c>
    </row>
    <row r="1676" spans="1:8" ht="25.35" customHeight="1">
      <c r="A1676" s="54" t="s">
        <v>441</v>
      </c>
      <c r="B1676" s="55" t="s">
        <v>442</v>
      </c>
      <c r="C1676" s="55" t="s">
        <v>443</v>
      </c>
      <c r="D1676" s="55" t="s">
        <v>444</v>
      </c>
      <c r="E1676" s="74"/>
      <c r="F1676" s="559">
        <v>3</v>
      </c>
      <c r="G1676" s="559"/>
      <c r="H1676" s="56" t="s">
        <v>433</v>
      </c>
    </row>
    <row r="1677" spans="1:8" ht="25.35" customHeight="1">
      <c r="A1677" s="54" t="s">
        <v>445</v>
      </c>
      <c r="B1677" s="55" t="s">
        <v>446</v>
      </c>
      <c r="C1677" s="55" t="s">
        <v>447</v>
      </c>
      <c r="D1677" s="55" t="s">
        <v>448</v>
      </c>
      <c r="E1677" s="74"/>
      <c r="F1677" s="559">
        <v>2</v>
      </c>
      <c r="G1677" s="559"/>
      <c r="H1677" s="56" t="s">
        <v>428</v>
      </c>
    </row>
    <row r="1678" spans="1:8" ht="25.35" customHeight="1">
      <c r="A1678" s="54" t="s">
        <v>449</v>
      </c>
      <c r="B1678" s="55" t="s">
        <v>450</v>
      </c>
      <c r="C1678" s="55" t="s">
        <v>451</v>
      </c>
      <c r="D1678" s="55" t="s">
        <v>452</v>
      </c>
      <c r="E1678" s="74"/>
      <c r="F1678" s="559">
        <v>1</v>
      </c>
      <c r="G1678" s="559"/>
      <c r="H1678" s="56" t="s">
        <v>453</v>
      </c>
    </row>
    <row r="1679" spans="1:8" ht="25.35" customHeight="1">
      <c r="A1679" s="54" t="s">
        <v>454</v>
      </c>
      <c r="B1679" s="55" t="s">
        <v>455</v>
      </c>
      <c r="C1679" s="55" t="s">
        <v>456</v>
      </c>
      <c r="D1679" s="55" t="s">
        <v>457</v>
      </c>
      <c r="E1679" s="71"/>
      <c r="F1679" s="530"/>
      <c r="G1679" s="529"/>
      <c r="H1679" s="75"/>
    </row>
    <row r="1680" spans="1:8" ht="84.6" customHeight="1">
      <c r="A1680" s="537" t="s">
        <v>458</v>
      </c>
      <c r="B1680" s="538"/>
      <c r="C1680" s="539" t="s">
        <v>459</v>
      </c>
      <c r="D1680" s="540"/>
      <c r="E1680" s="540"/>
      <c r="F1680" s="540"/>
      <c r="G1680" s="539" t="s">
        <v>460</v>
      </c>
      <c r="H1680" s="542"/>
    </row>
    <row r="1682" spans="1:8" ht="25.35" customHeight="1">
      <c r="A1682" s="545" t="s">
        <v>235</v>
      </c>
      <c r="B1682" s="546"/>
      <c r="C1682" s="546"/>
      <c r="D1682" s="546"/>
      <c r="E1682" s="546"/>
      <c r="F1682" s="546"/>
      <c r="G1682" s="546"/>
      <c r="H1682" s="547"/>
    </row>
    <row r="1683" spans="1:8" ht="25.35" customHeight="1">
      <c r="A1683" s="513" t="s">
        <v>236</v>
      </c>
      <c r="B1683" s="514"/>
      <c r="C1683" s="514"/>
      <c r="D1683" s="514"/>
      <c r="E1683" s="514"/>
      <c r="F1683" s="514"/>
      <c r="G1683" s="514"/>
      <c r="H1683" s="515"/>
    </row>
    <row r="1684" spans="1:8" ht="25.35" customHeight="1">
      <c r="A1684" s="513" t="s">
        <v>237</v>
      </c>
      <c r="B1684" s="514"/>
      <c r="C1684" s="514"/>
      <c r="D1684" s="514"/>
      <c r="E1684" s="514"/>
      <c r="F1684" s="514"/>
      <c r="G1684" s="514"/>
      <c r="H1684" s="515"/>
    </row>
    <row r="1685" spans="1:8" ht="25.35" customHeight="1">
      <c r="A1685" s="513" t="s">
        <v>405</v>
      </c>
      <c r="B1685" s="514"/>
      <c r="C1685" s="514"/>
      <c r="D1685" s="514"/>
      <c r="E1685" s="514"/>
      <c r="F1685" s="514"/>
      <c r="G1685" s="514"/>
      <c r="H1685" s="515"/>
    </row>
    <row r="1686" spans="1:8" ht="25.35" customHeight="1">
      <c r="A1686" s="513" t="s">
        <v>406</v>
      </c>
      <c r="B1686" s="514"/>
      <c r="C1686" s="514"/>
      <c r="D1686" s="514"/>
      <c r="E1686" s="514"/>
      <c r="F1686" s="514"/>
      <c r="G1686" s="514"/>
      <c r="H1686" s="515"/>
    </row>
    <row r="1687" spans="1:8" ht="25.35" customHeight="1">
      <c r="A1687" s="51" t="s">
        <v>241</v>
      </c>
      <c r="C1687" s="52" t="s">
        <v>407</v>
      </c>
      <c r="F1687" s="49"/>
      <c r="G1687" s="49"/>
      <c r="H1687" s="50"/>
    </row>
    <row r="1688" spans="1:8" ht="25.35" customHeight="1">
      <c r="A1688" s="51" t="s">
        <v>244</v>
      </c>
      <c r="C1688" s="52" t="s">
        <v>379</v>
      </c>
      <c r="E1688" s="52" t="s">
        <v>410</v>
      </c>
      <c r="F1688" s="52"/>
      <c r="G1688" s="517">
        <v>36</v>
      </c>
      <c r="H1688" s="517"/>
    </row>
    <row r="1689" spans="1:8" ht="25.35" customHeight="1">
      <c r="A1689" s="51" t="s">
        <v>411</v>
      </c>
      <c r="C1689" s="52" t="s">
        <v>604</v>
      </c>
      <c r="D1689" s="49"/>
      <c r="G1689" s="519"/>
      <c r="H1689" s="519"/>
    </row>
    <row r="1690" spans="1:8" ht="25.35" customHeight="1">
      <c r="A1690" s="51" t="s">
        <v>412</v>
      </c>
      <c r="C1690" s="48" t="s">
        <v>605</v>
      </c>
      <c r="E1690" s="48" t="s">
        <v>413</v>
      </c>
      <c r="G1690" s="53" t="s">
        <v>606</v>
      </c>
      <c r="H1690" s="53"/>
    </row>
    <row r="1691" spans="1:8" ht="25.35" customHeight="1">
      <c r="A1691" s="558" t="s">
        <v>414</v>
      </c>
      <c r="B1691" s="559"/>
      <c r="C1691" s="559"/>
      <c r="D1691" s="559"/>
      <c r="E1691" s="559"/>
      <c r="F1691" s="559"/>
      <c r="G1691" s="559"/>
      <c r="H1691" s="564"/>
    </row>
    <row r="1692" spans="1:8" ht="25.35" customHeight="1">
      <c r="A1692" s="520" t="s">
        <v>385</v>
      </c>
      <c r="B1692" s="521"/>
      <c r="C1692" s="521"/>
      <c r="D1692" s="521"/>
      <c r="E1692" s="521"/>
      <c r="F1692" s="521"/>
      <c r="G1692" s="521"/>
      <c r="H1692" s="522"/>
    </row>
    <row r="1693" spans="1:8" ht="25.35" customHeight="1">
      <c r="A1693" s="560" t="s">
        <v>251</v>
      </c>
      <c r="B1693" s="554" t="s">
        <v>252</v>
      </c>
      <c r="C1693" s="531" t="s">
        <v>390</v>
      </c>
      <c r="D1693" s="531" t="s">
        <v>415</v>
      </c>
      <c r="E1693" s="531" t="s">
        <v>392</v>
      </c>
      <c r="F1693" s="548" t="s">
        <v>393</v>
      </c>
      <c r="G1693" s="531" t="s">
        <v>395</v>
      </c>
      <c r="H1693" s="510" t="s">
        <v>254</v>
      </c>
    </row>
    <row r="1694" spans="1:8" ht="25.35" customHeight="1">
      <c r="A1694" s="560"/>
      <c r="B1694" s="554"/>
      <c r="C1694" s="532"/>
      <c r="D1694" s="532"/>
      <c r="E1694" s="532"/>
      <c r="F1694" s="549"/>
      <c r="G1694" s="532"/>
      <c r="H1694" s="511"/>
    </row>
    <row r="1695" spans="1:8" ht="25.35" customHeight="1">
      <c r="A1695" s="560"/>
      <c r="B1695" s="554"/>
      <c r="C1695" s="533"/>
      <c r="D1695" s="533"/>
      <c r="E1695" s="533"/>
      <c r="F1695" s="550"/>
      <c r="G1695" s="533"/>
      <c r="H1695" s="512"/>
    </row>
    <row r="1696" spans="1:8" ht="25.35" customHeight="1">
      <c r="A1696" s="54">
        <v>1</v>
      </c>
      <c r="B1696" s="57" t="s">
        <v>256</v>
      </c>
      <c r="C1696" s="58">
        <v>9.5</v>
      </c>
      <c r="D1696" s="55">
        <v>5</v>
      </c>
      <c r="E1696" s="55">
        <v>5</v>
      </c>
      <c r="F1696" s="58">
        <v>70.5</v>
      </c>
      <c r="G1696" s="59">
        <f>SUM(C1696:F1696)</f>
        <v>90</v>
      </c>
      <c r="H1696" s="60" t="str">
        <f>IF(G1696&gt;=91,"A1",IF(G1696&gt;=81,"A2",IF(G1696&gt;=71,"B1",IF(G1696&gt;=61,"B2",IF(G1696&gt;=51,"C1",IF(G1696&gt;=41,"C2",IF(G1696&gt;=33,"D","E")))))))</f>
        <v>A2</v>
      </c>
    </row>
    <row r="1697" spans="1:8" ht="25.35" customHeight="1">
      <c r="A1697" s="54">
        <v>2</v>
      </c>
      <c r="B1697" s="57" t="s">
        <v>258</v>
      </c>
      <c r="C1697" s="61">
        <v>8.75</v>
      </c>
      <c r="D1697" s="55">
        <v>5</v>
      </c>
      <c r="E1697" s="55">
        <v>5</v>
      </c>
      <c r="F1697" s="55">
        <v>78.5</v>
      </c>
      <c r="G1697" s="59">
        <f t="shared" ref="G1697:G1700" si="101">SUM(C1697:F1697)</f>
        <v>97.25</v>
      </c>
      <c r="H1697" s="60" t="str">
        <f t="shared" ref="H1697:H1700" si="102">IF(G1697&gt;=91,"A1",IF(G1697&gt;=81,"A2",IF(G1697&gt;=71,"B1",IF(G1697&gt;=61,"B2",IF(G1697&gt;=51,"C1",IF(G1697&gt;=41,"C2",IF(G1697&gt;=33,"D","E")))))))</f>
        <v>A1</v>
      </c>
    </row>
    <row r="1698" spans="1:8" ht="25.35" customHeight="1">
      <c r="A1698" s="54">
        <v>3</v>
      </c>
      <c r="B1698" s="57" t="s">
        <v>259</v>
      </c>
      <c r="C1698" s="55">
        <v>10</v>
      </c>
      <c r="D1698" s="55">
        <v>5</v>
      </c>
      <c r="E1698" s="55">
        <v>5</v>
      </c>
      <c r="F1698" s="55">
        <v>75</v>
      </c>
      <c r="G1698" s="59">
        <f t="shared" si="101"/>
        <v>95</v>
      </c>
      <c r="H1698" s="60" t="str">
        <f t="shared" si="102"/>
        <v>A1</v>
      </c>
    </row>
    <row r="1699" spans="1:8" ht="25.35" customHeight="1">
      <c r="A1699" s="54">
        <v>4</v>
      </c>
      <c r="B1699" s="57" t="s">
        <v>260</v>
      </c>
      <c r="C1699" s="55">
        <v>9.5</v>
      </c>
      <c r="D1699" s="55">
        <v>5</v>
      </c>
      <c r="E1699" s="55">
        <v>5</v>
      </c>
      <c r="F1699" s="55">
        <v>77.5</v>
      </c>
      <c r="G1699" s="59">
        <f t="shared" si="101"/>
        <v>97</v>
      </c>
      <c r="H1699" s="60" t="str">
        <f t="shared" si="102"/>
        <v>A1</v>
      </c>
    </row>
    <row r="1700" spans="1:8" ht="25.35" customHeight="1">
      <c r="A1700" s="54">
        <v>5</v>
      </c>
      <c r="B1700" s="57" t="s">
        <v>416</v>
      </c>
      <c r="C1700" s="55">
        <v>9.75</v>
      </c>
      <c r="D1700" s="55">
        <v>5</v>
      </c>
      <c r="E1700" s="55">
        <v>5</v>
      </c>
      <c r="F1700" s="55">
        <v>80</v>
      </c>
      <c r="G1700" s="59">
        <f t="shared" si="101"/>
        <v>99.75</v>
      </c>
      <c r="H1700" s="60" t="str">
        <f t="shared" si="102"/>
        <v>A1</v>
      </c>
    </row>
    <row r="1701" spans="1:8" ht="25.35" customHeight="1">
      <c r="A1701" s="54">
        <v>6</v>
      </c>
      <c r="B1701" s="62" t="s">
        <v>509</v>
      </c>
      <c r="C1701" s="55"/>
      <c r="D1701" s="55"/>
      <c r="E1701" s="55"/>
      <c r="F1701" s="55"/>
      <c r="G1701" s="59">
        <v>50</v>
      </c>
      <c r="H1701" s="60"/>
    </row>
    <row r="1702" spans="1:8" ht="25.35" customHeight="1">
      <c r="A1702" s="54">
        <v>7</v>
      </c>
      <c r="B1702" s="57" t="s">
        <v>480</v>
      </c>
      <c r="C1702" s="55"/>
      <c r="D1702" s="55"/>
      <c r="E1702" s="55"/>
      <c r="F1702" s="63">
        <v>50</v>
      </c>
      <c r="G1702" s="59"/>
      <c r="H1702" s="60"/>
    </row>
    <row r="1703" spans="1:8" ht="25.35" customHeight="1">
      <c r="A1703" s="54">
        <v>8</v>
      </c>
      <c r="B1703" s="57" t="s">
        <v>474</v>
      </c>
      <c r="C1703" s="64"/>
      <c r="D1703" s="64"/>
      <c r="E1703" s="64"/>
      <c r="F1703" s="65">
        <v>44</v>
      </c>
      <c r="G1703" s="59"/>
      <c r="H1703" s="60"/>
    </row>
    <row r="1704" spans="1:8" ht="25.35" customHeight="1">
      <c r="A1704" s="54">
        <v>9</v>
      </c>
      <c r="B1704" s="57" t="s">
        <v>420</v>
      </c>
      <c r="C1704" s="64"/>
      <c r="D1704" s="64"/>
      <c r="E1704" s="64"/>
      <c r="F1704" s="65"/>
      <c r="G1704" s="59"/>
      <c r="H1704" s="60"/>
    </row>
    <row r="1705" spans="1:8" ht="25.35" customHeight="1">
      <c r="A1705" s="66" t="s">
        <v>230</v>
      </c>
      <c r="B1705" s="67"/>
      <c r="C1705" s="67"/>
      <c r="D1705" s="67"/>
      <c r="E1705" s="67"/>
      <c r="F1705" s="55"/>
      <c r="G1705" s="59">
        <f>SUM(G1696:G1701)</f>
        <v>529</v>
      </c>
      <c r="H1705" s="60"/>
    </row>
    <row r="1706" spans="1:8" ht="25.35" customHeight="1">
      <c r="A1706" s="66" t="s">
        <v>421</v>
      </c>
      <c r="B1706" s="67"/>
      <c r="C1706" s="67"/>
      <c r="D1706" s="67"/>
      <c r="E1706" s="67"/>
      <c r="F1706" s="55"/>
      <c r="G1706" s="55">
        <f>G1705*100/550</f>
        <v>96.181818181818187</v>
      </c>
      <c r="H1706" s="60" t="str">
        <f t="shared" ref="H1706" si="103">IF(G1706&gt;=91,"A1",IF(G1706&gt;=81,"A2",IF(G1706&gt;=71,"B1",IF(G1706&gt;=61,"B2",IF(G1706&gt;=51,"C1",IF(G1706&gt;=41,"C2",IF(G1706&gt;=33,"D","E")))))))</f>
        <v>A1</v>
      </c>
    </row>
    <row r="1707" spans="1:8" ht="25.35" customHeight="1">
      <c r="A1707" s="523" t="s">
        <v>485</v>
      </c>
      <c r="B1707" s="524"/>
      <c r="C1707" s="524"/>
      <c r="D1707" s="524"/>
      <c r="E1707" s="524"/>
      <c r="F1707" s="524"/>
      <c r="G1707" s="524"/>
      <c r="H1707" s="525"/>
    </row>
    <row r="1708" spans="1:8" ht="25.35" customHeight="1">
      <c r="A1708" s="565" t="s">
        <v>423</v>
      </c>
      <c r="B1708" s="566"/>
      <c r="C1708" s="566"/>
      <c r="D1708" s="566"/>
      <c r="E1708" s="566"/>
      <c r="F1708" s="566"/>
      <c r="G1708" s="566"/>
      <c r="H1708" s="567"/>
    </row>
    <row r="1709" spans="1:8" ht="25.35" customHeight="1">
      <c r="A1709" s="520" t="s">
        <v>424</v>
      </c>
      <c r="B1709" s="521"/>
      <c r="C1709" s="521"/>
      <c r="D1709" s="521"/>
      <c r="E1709" s="521"/>
      <c r="F1709" s="521"/>
      <c r="G1709" s="521"/>
      <c r="H1709" s="522"/>
    </row>
    <row r="1710" spans="1:8" ht="25.35" customHeight="1">
      <c r="A1710" s="520" t="s">
        <v>425</v>
      </c>
      <c r="B1710" s="521"/>
      <c r="C1710" s="521"/>
      <c r="D1710" s="521"/>
      <c r="E1710" s="521"/>
      <c r="F1710" s="529"/>
      <c r="G1710" s="530" t="s">
        <v>426</v>
      </c>
      <c r="H1710" s="522"/>
    </row>
    <row r="1711" spans="1:8" ht="25.35" customHeight="1">
      <c r="A1711" s="68" t="s">
        <v>427</v>
      </c>
      <c r="B1711" s="57"/>
      <c r="C1711" s="57"/>
      <c r="D1711" s="57"/>
      <c r="E1711" s="57"/>
      <c r="F1711" s="59"/>
      <c r="G1711" s="59"/>
      <c r="H1711" s="60" t="s">
        <v>428</v>
      </c>
    </row>
    <row r="1712" spans="1:8" ht="25.35" customHeight="1">
      <c r="A1712" s="520" t="s">
        <v>429</v>
      </c>
      <c r="B1712" s="521"/>
      <c r="C1712" s="521"/>
      <c r="D1712" s="521"/>
      <c r="E1712" s="521"/>
      <c r="F1712" s="529"/>
      <c r="G1712" s="55"/>
      <c r="H1712" s="56"/>
    </row>
    <row r="1713" spans="1:8" ht="25.35" customHeight="1">
      <c r="A1713" s="520" t="s">
        <v>425</v>
      </c>
      <c r="B1713" s="521"/>
      <c r="C1713" s="521"/>
      <c r="D1713" s="521"/>
      <c r="E1713" s="521"/>
      <c r="F1713" s="529"/>
      <c r="G1713" s="530" t="s">
        <v>426</v>
      </c>
      <c r="H1713" s="522"/>
    </row>
    <row r="1714" spans="1:8" ht="25.35" customHeight="1">
      <c r="A1714" s="551" t="s">
        <v>430</v>
      </c>
      <c r="B1714" s="552"/>
      <c r="C1714" s="552"/>
      <c r="D1714" s="552"/>
      <c r="E1714" s="552"/>
      <c r="F1714" s="553"/>
      <c r="G1714" s="55"/>
      <c r="H1714" s="56" t="s">
        <v>433</v>
      </c>
    </row>
    <row r="1715" spans="1:8" ht="25.35" customHeight="1">
      <c r="A1715" s="551" t="s">
        <v>431</v>
      </c>
      <c r="B1715" s="552"/>
      <c r="C1715" s="552"/>
      <c r="D1715" s="552"/>
      <c r="E1715" s="552"/>
      <c r="F1715" s="553"/>
      <c r="G1715" s="59"/>
      <c r="H1715" s="60" t="s">
        <v>433</v>
      </c>
    </row>
    <row r="1716" spans="1:8" ht="25.35" customHeight="1">
      <c r="A1716" s="551" t="s">
        <v>432</v>
      </c>
      <c r="B1716" s="552"/>
      <c r="C1716" s="552"/>
      <c r="D1716" s="552"/>
      <c r="E1716" s="552"/>
      <c r="F1716" s="552"/>
      <c r="G1716" s="69"/>
      <c r="H1716" s="70" t="s">
        <v>428</v>
      </c>
    </row>
    <row r="1717" spans="1:8" ht="25.35" customHeight="1">
      <c r="A1717" s="551" t="s">
        <v>434</v>
      </c>
      <c r="B1717" s="552"/>
      <c r="C1717" s="552"/>
      <c r="D1717" s="552"/>
      <c r="E1717" s="552"/>
      <c r="F1717" s="552"/>
      <c r="G1717" s="69"/>
      <c r="H1717" s="70" t="s">
        <v>433</v>
      </c>
    </row>
    <row r="1718" spans="1:8" ht="25.35" customHeight="1">
      <c r="A1718" s="520" t="s">
        <v>435</v>
      </c>
      <c r="B1718" s="521"/>
      <c r="C1718" s="521"/>
      <c r="D1718" s="521"/>
      <c r="E1718" s="521"/>
      <c r="F1718" s="521"/>
      <c r="G1718" s="521"/>
      <c r="H1718" s="522"/>
    </row>
    <row r="1719" spans="1:8" ht="25.35" customHeight="1">
      <c r="A1719" s="520" t="s">
        <v>425</v>
      </c>
      <c r="B1719" s="521"/>
      <c r="C1719" s="521"/>
      <c r="D1719" s="521"/>
      <c r="E1719" s="521"/>
      <c r="F1719" s="521"/>
      <c r="G1719" s="521"/>
      <c r="H1719" s="522"/>
    </row>
    <row r="1720" spans="1:8" ht="25.35" customHeight="1">
      <c r="A1720" s="68" t="s">
        <v>401</v>
      </c>
      <c r="B1720" s="530">
        <v>85</v>
      </c>
      <c r="C1720" s="521"/>
      <c r="D1720" s="521"/>
      <c r="E1720" s="521"/>
      <c r="F1720" s="521"/>
      <c r="G1720" s="521"/>
      <c r="H1720" s="522"/>
    </row>
    <row r="1721" spans="1:8" ht="25.35" customHeight="1">
      <c r="A1721" s="66" t="s">
        <v>436</v>
      </c>
      <c r="B1721" s="534"/>
      <c r="C1721" s="535"/>
      <c r="D1721" s="535"/>
      <c r="E1721" s="535"/>
      <c r="F1721" s="535"/>
      <c r="G1721" s="535"/>
      <c r="H1721" s="536"/>
    </row>
    <row r="1722" spans="1:8" ht="25.35" customHeight="1">
      <c r="A1722" s="558" t="s">
        <v>437</v>
      </c>
      <c r="B1722" s="559"/>
      <c r="C1722" s="559"/>
      <c r="D1722" s="559"/>
      <c r="E1722" s="71"/>
      <c r="F1722" s="72"/>
      <c r="G1722" s="55" t="s">
        <v>438</v>
      </c>
      <c r="H1722" s="73"/>
    </row>
    <row r="1723" spans="1:8" ht="25.35" customHeight="1">
      <c r="A1723" s="54" t="s">
        <v>439</v>
      </c>
      <c r="B1723" s="55" t="s">
        <v>254</v>
      </c>
      <c r="C1723" s="55" t="s">
        <v>439</v>
      </c>
      <c r="D1723" s="55" t="s">
        <v>254</v>
      </c>
      <c r="E1723" s="74"/>
      <c r="F1723" s="559" t="s">
        <v>440</v>
      </c>
      <c r="G1723" s="559"/>
      <c r="H1723" s="75" t="s">
        <v>254</v>
      </c>
    </row>
    <row r="1724" spans="1:8" ht="25.35" customHeight="1">
      <c r="A1724" s="54" t="s">
        <v>441</v>
      </c>
      <c r="B1724" s="55" t="s">
        <v>442</v>
      </c>
      <c r="C1724" s="55" t="s">
        <v>443</v>
      </c>
      <c r="D1724" s="55" t="s">
        <v>444</v>
      </c>
      <c r="E1724" s="74"/>
      <c r="F1724" s="559">
        <v>3</v>
      </c>
      <c r="G1724" s="559"/>
      <c r="H1724" s="56" t="s">
        <v>433</v>
      </c>
    </row>
    <row r="1725" spans="1:8" ht="25.35" customHeight="1">
      <c r="A1725" s="54" t="s">
        <v>445</v>
      </c>
      <c r="B1725" s="55" t="s">
        <v>446</v>
      </c>
      <c r="C1725" s="55" t="s">
        <v>447</v>
      </c>
      <c r="D1725" s="55" t="s">
        <v>448</v>
      </c>
      <c r="E1725" s="74"/>
      <c r="F1725" s="559">
        <v>2</v>
      </c>
      <c r="G1725" s="559"/>
      <c r="H1725" s="56" t="s">
        <v>428</v>
      </c>
    </row>
    <row r="1726" spans="1:8" ht="25.35" customHeight="1">
      <c r="A1726" s="54" t="s">
        <v>449</v>
      </c>
      <c r="B1726" s="55" t="s">
        <v>450</v>
      </c>
      <c r="C1726" s="55" t="s">
        <v>451</v>
      </c>
      <c r="D1726" s="55" t="s">
        <v>452</v>
      </c>
      <c r="E1726" s="74"/>
      <c r="F1726" s="559">
        <v>1</v>
      </c>
      <c r="G1726" s="559"/>
      <c r="H1726" s="56" t="s">
        <v>453</v>
      </c>
    </row>
    <row r="1727" spans="1:8" ht="25.35" customHeight="1">
      <c r="A1727" s="54" t="s">
        <v>454</v>
      </c>
      <c r="B1727" s="55" t="s">
        <v>455</v>
      </c>
      <c r="C1727" s="55" t="s">
        <v>456</v>
      </c>
      <c r="D1727" s="55" t="s">
        <v>457</v>
      </c>
      <c r="E1727" s="71"/>
      <c r="F1727" s="530"/>
      <c r="G1727" s="529"/>
      <c r="H1727" s="75"/>
    </row>
    <row r="1728" spans="1:8" ht="93.6" customHeight="1">
      <c r="A1728" s="537" t="s">
        <v>458</v>
      </c>
      <c r="B1728" s="538"/>
      <c r="C1728" s="539" t="s">
        <v>459</v>
      </c>
      <c r="D1728" s="540"/>
      <c r="E1728" s="540"/>
      <c r="F1728" s="540"/>
      <c r="G1728" s="539" t="s">
        <v>460</v>
      </c>
      <c r="H1728" s="542"/>
    </row>
    <row r="1730" spans="1:8" ht="25.35" customHeight="1">
      <c r="A1730" s="545" t="s">
        <v>235</v>
      </c>
      <c r="B1730" s="546"/>
      <c r="C1730" s="546"/>
      <c r="D1730" s="546"/>
      <c r="E1730" s="546"/>
      <c r="F1730" s="546"/>
      <c r="G1730" s="546"/>
      <c r="H1730" s="547"/>
    </row>
    <row r="1731" spans="1:8" ht="25.35" customHeight="1">
      <c r="A1731" s="513" t="s">
        <v>236</v>
      </c>
      <c r="B1731" s="514"/>
      <c r="C1731" s="514"/>
      <c r="D1731" s="514"/>
      <c r="E1731" s="514"/>
      <c r="F1731" s="514"/>
      <c r="G1731" s="514"/>
      <c r="H1731" s="515"/>
    </row>
    <row r="1732" spans="1:8" ht="25.35" customHeight="1">
      <c r="A1732" s="513" t="s">
        <v>237</v>
      </c>
      <c r="B1732" s="514"/>
      <c r="C1732" s="514"/>
      <c r="D1732" s="514"/>
      <c r="E1732" s="514"/>
      <c r="F1732" s="514"/>
      <c r="G1732" s="514"/>
      <c r="H1732" s="515"/>
    </row>
    <row r="1733" spans="1:8" ht="25.35" customHeight="1">
      <c r="A1733" s="513" t="s">
        <v>405</v>
      </c>
      <c r="B1733" s="514"/>
      <c r="C1733" s="514"/>
      <c r="D1733" s="514"/>
      <c r="E1733" s="514"/>
      <c r="F1733" s="514"/>
      <c r="G1733" s="514"/>
      <c r="H1733" s="515"/>
    </row>
    <row r="1734" spans="1:8" ht="25.35" customHeight="1">
      <c r="A1734" s="513" t="s">
        <v>406</v>
      </c>
      <c r="B1734" s="514"/>
      <c r="C1734" s="514"/>
      <c r="D1734" s="514"/>
      <c r="E1734" s="514"/>
      <c r="F1734" s="514"/>
      <c r="G1734" s="514"/>
      <c r="H1734" s="515"/>
    </row>
    <row r="1735" spans="1:8" ht="25.35" customHeight="1">
      <c r="A1735" s="51" t="s">
        <v>241</v>
      </c>
      <c r="C1735" s="52" t="s">
        <v>407</v>
      </c>
      <c r="F1735" s="49"/>
      <c r="G1735" s="49"/>
      <c r="H1735" s="50"/>
    </row>
    <row r="1736" spans="1:8" ht="25.35" customHeight="1">
      <c r="A1736" s="51" t="s">
        <v>244</v>
      </c>
      <c r="C1736" s="52" t="s">
        <v>382</v>
      </c>
      <c r="F1736" s="52" t="s">
        <v>410</v>
      </c>
      <c r="G1736" s="52"/>
      <c r="H1736" s="82">
        <v>37</v>
      </c>
    </row>
    <row r="1737" spans="1:8" ht="25.35" customHeight="1">
      <c r="A1737" s="51" t="s">
        <v>411</v>
      </c>
      <c r="C1737" s="52" t="s">
        <v>607</v>
      </c>
      <c r="D1737" s="49"/>
      <c r="E1737" s="49"/>
      <c r="H1737" s="53"/>
    </row>
    <row r="1738" spans="1:8" ht="25.35" customHeight="1">
      <c r="A1738" s="51" t="s">
        <v>412</v>
      </c>
      <c r="C1738" s="48" t="s">
        <v>608</v>
      </c>
      <c r="F1738" s="48" t="s">
        <v>413</v>
      </c>
      <c r="H1738" s="53" t="s">
        <v>609</v>
      </c>
    </row>
    <row r="1739" spans="1:8" ht="25.35" customHeight="1">
      <c r="A1739" s="558" t="s">
        <v>414</v>
      </c>
      <c r="B1739" s="559"/>
      <c r="C1739" s="559"/>
      <c r="D1739" s="559"/>
      <c r="E1739" s="559"/>
      <c r="F1739" s="559"/>
      <c r="G1739" s="559"/>
      <c r="H1739" s="564"/>
    </row>
    <row r="1740" spans="1:8" ht="25.35" customHeight="1">
      <c r="A1740" s="520" t="s">
        <v>385</v>
      </c>
      <c r="B1740" s="521"/>
      <c r="C1740" s="521"/>
      <c r="D1740" s="521"/>
      <c r="E1740" s="521"/>
      <c r="F1740" s="521"/>
      <c r="G1740" s="521"/>
      <c r="H1740" s="522"/>
    </row>
    <row r="1741" spans="1:8" ht="25.35" customHeight="1">
      <c r="A1741" s="560" t="s">
        <v>251</v>
      </c>
      <c r="B1741" s="554" t="s">
        <v>252</v>
      </c>
      <c r="C1741" s="531" t="s">
        <v>390</v>
      </c>
      <c r="D1741" s="531" t="s">
        <v>415</v>
      </c>
      <c r="E1741" s="531" t="s">
        <v>392</v>
      </c>
      <c r="F1741" s="548" t="s">
        <v>393</v>
      </c>
      <c r="G1741" s="531" t="s">
        <v>395</v>
      </c>
      <c r="H1741" s="510" t="s">
        <v>254</v>
      </c>
    </row>
    <row r="1742" spans="1:8" ht="25.35" customHeight="1">
      <c r="A1742" s="560"/>
      <c r="B1742" s="554"/>
      <c r="C1742" s="532"/>
      <c r="D1742" s="532"/>
      <c r="E1742" s="532"/>
      <c r="F1742" s="549"/>
      <c r="G1742" s="532"/>
      <c r="H1742" s="511"/>
    </row>
    <row r="1743" spans="1:8" ht="25.35" customHeight="1">
      <c r="A1743" s="560"/>
      <c r="B1743" s="554"/>
      <c r="C1743" s="533"/>
      <c r="D1743" s="533"/>
      <c r="E1743" s="533"/>
      <c r="F1743" s="550"/>
      <c r="G1743" s="533"/>
      <c r="H1743" s="512"/>
    </row>
    <row r="1744" spans="1:8" ht="25.35" customHeight="1">
      <c r="A1744" s="54">
        <v>1</v>
      </c>
      <c r="B1744" s="57" t="s">
        <v>256</v>
      </c>
      <c r="C1744" s="58">
        <v>9.25</v>
      </c>
      <c r="D1744" s="55">
        <v>5</v>
      </c>
      <c r="E1744" s="55">
        <v>5</v>
      </c>
      <c r="F1744" s="58">
        <v>63.5</v>
      </c>
      <c r="G1744" s="59">
        <f>SUM(C1744:F1744)</f>
        <v>82.75</v>
      </c>
      <c r="H1744" s="60" t="str">
        <f>IF(G1744&gt;=91,"A1",IF(G1744&gt;=81,"A2",IF(G1744&gt;=71,"B1",IF(G1744&gt;=61,"B2",IF(G1744&gt;=51,"C1",IF(G1744&gt;=41,"C2",IF(G1744&gt;=33,"D","E")))))))</f>
        <v>A2</v>
      </c>
    </row>
    <row r="1745" spans="1:8" ht="25.35" customHeight="1">
      <c r="A1745" s="54">
        <v>2</v>
      </c>
      <c r="B1745" s="57" t="s">
        <v>258</v>
      </c>
      <c r="C1745" s="61">
        <v>8.5</v>
      </c>
      <c r="D1745" s="55">
        <v>5</v>
      </c>
      <c r="E1745" s="55">
        <v>5</v>
      </c>
      <c r="F1745" s="55">
        <v>66.5</v>
      </c>
      <c r="G1745" s="59">
        <f t="shared" ref="G1745:G1748" si="104">SUM(C1745:F1745)</f>
        <v>85</v>
      </c>
      <c r="H1745" s="60" t="str">
        <f t="shared" ref="H1745:H1748" si="105">IF(G1745&gt;=91,"A1",IF(G1745&gt;=81,"A2",IF(G1745&gt;=71,"B1",IF(G1745&gt;=61,"B2",IF(G1745&gt;=51,"C1",IF(G1745&gt;=41,"C2",IF(G1745&gt;=33,"D","E")))))))</f>
        <v>A2</v>
      </c>
    </row>
    <row r="1746" spans="1:8" ht="25.35" customHeight="1">
      <c r="A1746" s="54">
        <v>3</v>
      </c>
      <c r="B1746" s="57" t="s">
        <v>259</v>
      </c>
      <c r="C1746" s="55">
        <v>9.75</v>
      </c>
      <c r="D1746" s="55">
        <v>5</v>
      </c>
      <c r="E1746" s="55">
        <v>5</v>
      </c>
      <c r="F1746" s="55">
        <v>58</v>
      </c>
      <c r="G1746" s="59">
        <f t="shared" si="104"/>
        <v>77.75</v>
      </c>
      <c r="H1746" s="60" t="str">
        <f t="shared" si="105"/>
        <v>B1</v>
      </c>
    </row>
    <row r="1747" spans="1:8" ht="25.35" customHeight="1">
      <c r="A1747" s="54">
        <v>4</v>
      </c>
      <c r="B1747" s="57" t="s">
        <v>260</v>
      </c>
      <c r="C1747" s="55">
        <v>9.75</v>
      </c>
      <c r="D1747" s="55">
        <v>5</v>
      </c>
      <c r="E1747" s="55">
        <v>5</v>
      </c>
      <c r="F1747" s="55">
        <v>75</v>
      </c>
      <c r="G1747" s="59">
        <f t="shared" si="104"/>
        <v>94.75</v>
      </c>
      <c r="H1747" s="60" t="str">
        <f t="shared" si="105"/>
        <v>A1</v>
      </c>
    </row>
    <row r="1748" spans="1:8" ht="25.35" customHeight="1">
      <c r="A1748" s="54">
        <v>5</v>
      </c>
      <c r="B1748" s="57" t="s">
        <v>416</v>
      </c>
      <c r="C1748" s="55">
        <v>9</v>
      </c>
      <c r="D1748" s="55">
        <v>5</v>
      </c>
      <c r="E1748" s="55">
        <v>5</v>
      </c>
      <c r="F1748" s="55">
        <v>54</v>
      </c>
      <c r="G1748" s="59">
        <f t="shared" si="104"/>
        <v>73</v>
      </c>
      <c r="H1748" s="60" t="str">
        <f t="shared" si="105"/>
        <v>B1</v>
      </c>
    </row>
    <row r="1749" spans="1:8" ht="25.35" customHeight="1">
      <c r="A1749" s="54">
        <v>6</v>
      </c>
      <c r="B1749" s="62" t="s">
        <v>509</v>
      </c>
      <c r="C1749" s="55"/>
      <c r="D1749" s="55"/>
      <c r="E1749" s="55"/>
      <c r="F1749" s="55"/>
      <c r="G1749" s="59">
        <v>47</v>
      </c>
      <c r="H1749" s="60"/>
    </row>
    <row r="1750" spans="1:8" ht="25.35" customHeight="1">
      <c r="A1750" s="54">
        <v>7</v>
      </c>
      <c r="B1750" s="57" t="s">
        <v>480</v>
      </c>
      <c r="C1750" s="55"/>
      <c r="D1750" s="55"/>
      <c r="E1750" s="55"/>
      <c r="F1750" s="63">
        <v>43</v>
      </c>
      <c r="G1750" s="59"/>
      <c r="H1750" s="60"/>
    </row>
    <row r="1751" spans="1:8" ht="25.35" customHeight="1">
      <c r="A1751" s="54">
        <v>8</v>
      </c>
      <c r="B1751" s="57" t="s">
        <v>474</v>
      </c>
      <c r="C1751" s="64"/>
      <c r="D1751" s="64"/>
      <c r="E1751" s="64"/>
      <c r="F1751" s="65">
        <v>45</v>
      </c>
      <c r="G1751" s="59"/>
      <c r="H1751" s="60"/>
    </row>
    <row r="1752" spans="1:8" ht="25.35" customHeight="1">
      <c r="A1752" s="54">
        <v>9</v>
      </c>
      <c r="B1752" s="57" t="s">
        <v>420</v>
      </c>
      <c r="C1752" s="64"/>
      <c r="D1752" s="64"/>
      <c r="E1752" s="64"/>
      <c r="F1752" s="65"/>
      <c r="G1752" s="59"/>
      <c r="H1752" s="60"/>
    </row>
    <row r="1753" spans="1:8" ht="25.35" customHeight="1">
      <c r="A1753" s="66" t="s">
        <v>230</v>
      </c>
      <c r="B1753" s="67"/>
      <c r="C1753" s="67"/>
      <c r="D1753" s="67"/>
      <c r="E1753" s="67"/>
      <c r="F1753" s="55"/>
      <c r="G1753" s="59">
        <f>SUM(G1744:G1749)</f>
        <v>460.25</v>
      </c>
      <c r="H1753" s="60"/>
    </row>
    <row r="1754" spans="1:8" ht="25.35" customHeight="1">
      <c r="A1754" s="66" t="s">
        <v>421</v>
      </c>
      <c r="B1754" s="67"/>
      <c r="C1754" s="67"/>
      <c r="D1754" s="67"/>
      <c r="E1754" s="67"/>
      <c r="F1754" s="55"/>
      <c r="G1754" s="55">
        <f>G1753*100/550</f>
        <v>83.681818181818187</v>
      </c>
      <c r="H1754" s="60" t="str">
        <f t="shared" ref="H1754" si="106">IF(G1754&gt;=91,"A1",IF(G1754&gt;=81,"A2",IF(G1754&gt;=71,"B1",IF(G1754&gt;=61,"B2",IF(G1754&gt;=51,"C1",IF(G1754&gt;=41,"C2",IF(G1754&gt;=33,"D","E")))))))</f>
        <v>A2</v>
      </c>
    </row>
    <row r="1755" spans="1:8" ht="25.35" customHeight="1">
      <c r="A1755" s="523" t="s">
        <v>475</v>
      </c>
      <c r="B1755" s="524"/>
      <c r="C1755" s="524"/>
      <c r="D1755" s="524"/>
      <c r="E1755" s="524"/>
      <c r="F1755" s="524"/>
      <c r="G1755" s="524"/>
      <c r="H1755" s="525"/>
    </row>
    <row r="1756" spans="1:8" ht="25.35" customHeight="1">
      <c r="A1756" s="565" t="s">
        <v>423</v>
      </c>
      <c r="B1756" s="566"/>
      <c r="C1756" s="566"/>
      <c r="D1756" s="566"/>
      <c r="E1756" s="566"/>
      <c r="F1756" s="566"/>
      <c r="G1756" s="566"/>
      <c r="H1756" s="567"/>
    </row>
    <row r="1757" spans="1:8" ht="25.35" customHeight="1">
      <c r="A1757" s="520" t="s">
        <v>424</v>
      </c>
      <c r="B1757" s="521"/>
      <c r="C1757" s="521"/>
      <c r="D1757" s="521"/>
      <c r="E1757" s="521"/>
      <c r="F1757" s="521"/>
      <c r="G1757" s="521"/>
      <c r="H1757" s="522"/>
    </row>
    <row r="1758" spans="1:8" ht="25.35" customHeight="1">
      <c r="A1758" s="520" t="s">
        <v>425</v>
      </c>
      <c r="B1758" s="521"/>
      <c r="C1758" s="521"/>
      <c r="D1758" s="521"/>
      <c r="E1758" s="521"/>
      <c r="F1758" s="529"/>
      <c r="G1758" s="530" t="s">
        <v>426</v>
      </c>
      <c r="H1758" s="522"/>
    </row>
    <row r="1759" spans="1:8" ht="25.35" customHeight="1">
      <c r="A1759" s="68" t="s">
        <v>427</v>
      </c>
      <c r="B1759" s="57"/>
      <c r="C1759" s="57"/>
      <c r="D1759" s="57"/>
      <c r="E1759" s="57"/>
      <c r="F1759" s="59"/>
      <c r="G1759" s="59"/>
      <c r="H1759" s="60" t="s">
        <v>433</v>
      </c>
    </row>
    <row r="1760" spans="1:8" ht="25.35" customHeight="1">
      <c r="A1760" s="520" t="s">
        <v>429</v>
      </c>
      <c r="B1760" s="521"/>
      <c r="C1760" s="521"/>
      <c r="D1760" s="521"/>
      <c r="E1760" s="521"/>
      <c r="F1760" s="529"/>
      <c r="G1760" s="55"/>
      <c r="H1760" s="56"/>
    </row>
    <row r="1761" spans="1:8" ht="25.35" customHeight="1">
      <c r="A1761" s="520" t="s">
        <v>425</v>
      </c>
      <c r="B1761" s="521"/>
      <c r="C1761" s="521"/>
      <c r="D1761" s="521"/>
      <c r="E1761" s="521"/>
      <c r="F1761" s="529"/>
      <c r="G1761" s="530" t="s">
        <v>426</v>
      </c>
      <c r="H1761" s="522"/>
    </row>
    <row r="1762" spans="1:8" ht="25.35" customHeight="1">
      <c r="A1762" s="551" t="s">
        <v>430</v>
      </c>
      <c r="B1762" s="552"/>
      <c r="C1762" s="552"/>
      <c r="D1762" s="552"/>
      <c r="E1762" s="552"/>
      <c r="F1762" s="553"/>
      <c r="G1762" s="55"/>
      <c r="H1762" s="56" t="s">
        <v>433</v>
      </c>
    </row>
    <row r="1763" spans="1:8" ht="25.35" customHeight="1">
      <c r="A1763" s="551" t="s">
        <v>431</v>
      </c>
      <c r="B1763" s="552"/>
      <c r="C1763" s="552"/>
      <c r="D1763" s="552"/>
      <c r="E1763" s="552"/>
      <c r="F1763" s="553"/>
      <c r="G1763" s="59"/>
      <c r="H1763" s="60" t="s">
        <v>433</v>
      </c>
    </row>
    <row r="1764" spans="1:8" ht="25.35" customHeight="1">
      <c r="A1764" s="551" t="s">
        <v>432</v>
      </c>
      <c r="B1764" s="552"/>
      <c r="C1764" s="552"/>
      <c r="D1764" s="552"/>
      <c r="E1764" s="552"/>
      <c r="F1764" s="552"/>
      <c r="G1764" s="69"/>
      <c r="H1764" s="70" t="s">
        <v>433</v>
      </c>
    </row>
    <row r="1765" spans="1:8" ht="25.35" customHeight="1">
      <c r="A1765" s="551" t="s">
        <v>434</v>
      </c>
      <c r="B1765" s="552"/>
      <c r="C1765" s="552"/>
      <c r="D1765" s="552"/>
      <c r="E1765" s="552"/>
      <c r="F1765" s="552"/>
      <c r="G1765" s="69"/>
      <c r="H1765" s="70" t="s">
        <v>433</v>
      </c>
    </row>
    <row r="1766" spans="1:8" ht="25.35" customHeight="1">
      <c r="A1766" s="520" t="s">
        <v>435</v>
      </c>
      <c r="B1766" s="521"/>
      <c r="C1766" s="521"/>
      <c r="D1766" s="521"/>
      <c r="E1766" s="521"/>
      <c r="F1766" s="521"/>
      <c r="G1766" s="521"/>
      <c r="H1766" s="522"/>
    </row>
    <row r="1767" spans="1:8" ht="25.35" customHeight="1">
      <c r="A1767" s="520" t="s">
        <v>425</v>
      </c>
      <c r="B1767" s="521"/>
      <c r="C1767" s="521"/>
      <c r="D1767" s="521"/>
      <c r="E1767" s="521"/>
      <c r="F1767" s="521"/>
      <c r="G1767" s="521"/>
      <c r="H1767" s="522"/>
    </row>
    <row r="1768" spans="1:8" ht="25.35" customHeight="1">
      <c r="A1768" s="68" t="s">
        <v>401</v>
      </c>
      <c r="B1768" s="530"/>
      <c r="C1768" s="521"/>
      <c r="D1768" s="521"/>
      <c r="E1768" s="521"/>
      <c r="F1768" s="521"/>
      <c r="G1768" s="521"/>
      <c r="H1768" s="522"/>
    </row>
    <row r="1769" spans="1:8" ht="25.35" customHeight="1">
      <c r="A1769" s="66" t="s">
        <v>436</v>
      </c>
      <c r="B1769" s="534"/>
      <c r="C1769" s="535"/>
      <c r="D1769" s="535"/>
      <c r="E1769" s="535"/>
      <c r="F1769" s="535"/>
      <c r="G1769" s="535"/>
      <c r="H1769" s="536"/>
    </row>
    <row r="1770" spans="1:8" ht="25.35" customHeight="1">
      <c r="A1770" s="558" t="s">
        <v>437</v>
      </c>
      <c r="B1770" s="559"/>
      <c r="C1770" s="559"/>
      <c r="D1770" s="559"/>
      <c r="E1770" s="71"/>
      <c r="F1770" s="72"/>
      <c r="G1770" s="55" t="s">
        <v>438</v>
      </c>
      <c r="H1770" s="73"/>
    </row>
    <row r="1771" spans="1:8" ht="25.35" customHeight="1">
      <c r="A1771" s="54" t="s">
        <v>439</v>
      </c>
      <c r="B1771" s="55" t="s">
        <v>254</v>
      </c>
      <c r="C1771" s="55" t="s">
        <v>439</v>
      </c>
      <c r="D1771" s="55" t="s">
        <v>254</v>
      </c>
      <c r="E1771" s="74"/>
      <c r="F1771" s="559" t="s">
        <v>440</v>
      </c>
      <c r="G1771" s="559"/>
      <c r="H1771" s="75" t="s">
        <v>254</v>
      </c>
    </row>
    <row r="1772" spans="1:8" ht="25.35" customHeight="1">
      <c r="A1772" s="54" t="s">
        <v>441</v>
      </c>
      <c r="B1772" s="55" t="s">
        <v>442</v>
      </c>
      <c r="C1772" s="55" t="s">
        <v>443</v>
      </c>
      <c r="D1772" s="55" t="s">
        <v>444</v>
      </c>
      <c r="E1772" s="74"/>
      <c r="F1772" s="559">
        <v>3</v>
      </c>
      <c r="G1772" s="559"/>
      <c r="H1772" s="56" t="s">
        <v>433</v>
      </c>
    </row>
    <row r="1773" spans="1:8" ht="25.35" customHeight="1">
      <c r="A1773" s="54" t="s">
        <v>445</v>
      </c>
      <c r="B1773" s="55" t="s">
        <v>446</v>
      </c>
      <c r="C1773" s="55" t="s">
        <v>447</v>
      </c>
      <c r="D1773" s="55" t="s">
        <v>448</v>
      </c>
      <c r="E1773" s="74"/>
      <c r="F1773" s="559">
        <v>2</v>
      </c>
      <c r="G1773" s="559"/>
      <c r="H1773" s="56" t="s">
        <v>428</v>
      </c>
    </row>
    <row r="1774" spans="1:8" ht="25.35" customHeight="1">
      <c r="A1774" s="54" t="s">
        <v>449</v>
      </c>
      <c r="B1774" s="55" t="s">
        <v>450</v>
      </c>
      <c r="C1774" s="55" t="s">
        <v>451</v>
      </c>
      <c r="D1774" s="55" t="s">
        <v>452</v>
      </c>
      <c r="E1774" s="74"/>
      <c r="F1774" s="559">
        <v>1</v>
      </c>
      <c r="G1774" s="559"/>
      <c r="H1774" s="56" t="s">
        <v>453</v>
      </c>
    </row>
    <row r="1775" spans="1:8" ht="25.35" customHeight="1">
      <c r="A1775" s="54" t="s">
        <v>454</v>
      </c>
      <c r="B1775" s="55" t="s">
        <v>455</v>
      </c>
      <c r="C1775" s="55" t="s">
        <v>456</v>
      </c>
      <c r="D1775" s="55" t="s">
        <v>457</v>
      </c>
      <c r="E1775" s="71"/>
      <c r="F1775" s="530"/>
      <c r="G1775" s="529"/>
      <c r="H1775" s="75"/>
    </row>
    <row r="1776" spans="1:8" ht="25.35" customHeight="1">
      <c r="A1776" s="537" t="s">
        <v>458</v>
      </c>
      <c r="B1776" s="538"/>
      <c r="C1776" s="539" t="s">
        <v>459</v>
      </c>
      <c r="D1776" s="540"/>
      <c r="E1776" s="540"/>
      <c r="F1776" s="540"/>
      <c r="G1776" s="539" t="s">
        <v>460</v>
      </c>
      <c r="H1776" s="542"/>
    </row>
  </sheetData>
  <mergeCells count="1501">
    <mergeCell ref="A1:H1"/>
    <mergeCell ref="A2:H2"/>
    <mergeCell ref="A3:H3"/>
    <mergeCell ref="A4:H4"/>
    <mergeCell ref="A5:H5"/>
    <mergeCell ref="A10:H10"/>
    <mergeCell ref="A11:H11"/>
    <mergeCell ref="A26:H26"/>
    <mergeCell ref="A27:H27"/>
    <mergeCell ref="A28:H28"/>
    <mergeCell ref="A29:F29"/>
    <mergeCell ref="G29:H29"/>
    <mergeCell ref="A31:F31"/>
    <mergeCell ref="A32:F32"/>
    <mergeCell ref="G32:H32"/>
    <mergeCell ref="A33:F33"/>
    <mergeCell ref="A34:F34"/>
    <mergeCell ref="B12:B14"/>
    <mergeCell ref="C12:C14"/>
    <mergeCell ref="D12:D14"/>
    <mergeCell ref="E12:E14"/>
    <mergeCell ref="F12:F14"/>
    <mergeCell ref="G12:G14"/>
    <mergeCell ref="H12:H14"/>
    <mergeCell ref="A35:F35"/>
    <mergeCell ref="A36:F36"/>
    <mergeCell ref="A37:H37"/>
    <mergeCell ref="A38:H38"/>
    <mergeCell ref="B39:H39"/>
    <mergeCell ref="B40:H40"/>
    <mergeCell ref="A41:D41"/>
    <mergeCell ref="F42:G42"/>
    <mergeCell ref="F43:G43"/>
    <mergeCell ref="F44:G44"/>
    <mergeCell ref="F45:G45"/>
    <mergeCell ref="F46:G46"/>
    <mergeCell ref="A47:B47"/>
    <mergeCell ref="C47:F47"/>
    <mergeCell ref="G47:H47"/>
    <mergeCell ref="A49:H49"/>
    <mergeCell ref="A50:H50"/>
    <mergeCell ref="A51:H51"/>
    <mergeCell ref="A52:H52"/>
    <mergeCell ref="A53:H53"/>
    <mergeCell ref="A58:H58"/>
    <mergeCell ref="A59:H59"/>
    <mergeCell ref="A74:H74"/>
    <mergeCell ref="A75:H75"/>
    <mergeCell ref="A76:H76"/>
    <mergeCell ref="A77:F77"/>
    <mergeCell ref="G77:H77"/>
    <mergeCell ref="A79:F79"/>
    <mergeCell ref="A80:F80"/>
    <mergeCell ref="G80:H80"/>
    <mergeCell ref="A81:F81"/>
    <mergeCell ref="A82:F82"/>
    <mergeCell ref="A83:F83"/>
    <mergeCell ref="A84:F84"/>
    <mergeCell ref="B60:B62"/>
    <mergeCell ref="C60:C62"/>
    <mergeCell ref="D60:D62"/>
    <mergeCell ref="E60:E62"/>
    <mergeCell ref="F60:F62"/>
    <mergeCell ref="G60:G62"/>
    <mergeCell ref="H60:H62"/>
    <mergeCell ref="A85:H85"/>
    <mergeCell ref="A86:H86"/>
    <mergeCell ref="B87:H87"/>
    <mergeCell ref="B88:H88"/>
    <mergeCell ref="A89:D89"/>
    <mergeCell ref="F90:G90"/>
    <mergeCell ref="F91:G91"/>
    <mergeCell ref="F92:G92"/>
    <mergeCell ref="F93:G93"/>
    <mergeCell ref="F94:G94"/>
    <mergeCell ref="A97:H97"/>
    <mergeCell ref="A98:H98"/>
    <mergeCell ref="A99:H99"/>
    <mergeCell ref="A100:H100"/>
    <mergeCell ref="A101:H101"/>
    <mergeCell ref="A106:H106"/>
    <mergeCell ref="A107:H107"/>
    <mergeCell ref="A122:H122"/>
    <mergeCell ref="A123:H123"/>
    <mergeCell ref="A124:H124"/>
    <mergeCell ref="A125:F125"/>
    <mergeCell ref="G125:H125"/>
    <mergeCell ref="A127:F127"/>
    <mergeCell ref="A128:F128"/>
    <mergeCell ref="G128:H128"/>
    <mergeCell ref="A129:F129"/>
    <mergeCell ref="A130:F130"/>
    <mergeCell ref="A131:F131"/>
    <mergeCell ref="A132:F132"/>
    <mergeCell ref="A133:H133"/>
    <mergeCell ref="A134:H134"/>
    <mergeCell ref="B135:H135"/>
    <mergeCell ref="B136:H136"/>
    <mergeCell ref="A137:D137"/>
    <mergeCell ref="F138:G138"/>
    <mergeCell ref="F139:G139"/>
    <mergeCell ref="F140:G140"/>
    <mergeCell ref="F141:G141"/>
    <mergeCell ref="F142:G142"/>
    <mergeCell ref="A143:B143"/>
    <mergeCell ref="C143:F143"/>
    <mergeCell ref="G143:H143"/>
    <mergeCell ref="A145:H145"/>
    <mergeCell ref="A146:H146"/>
    <mergeCell ref="A147:H147"/>
    <mergeCell ref="A148:H148"/>
    <mergeCell ref="A149:H149"/>
    <mergeCell ref="G151:H151"/>
    <mergeCell ref="G152:H152"/>
    <mergeCell ref="A154:H154"/>
    <mergeCell ref="A155:H155"/>
    <mergeCell ref="A170:H170"/>
    <mergeCell ref="A171:H171"/>
    <mergeCell ref="A172:H172"/>
    <mergeCell ref="A173:F173"/>
    <mergeCell ref="G173:H173"/>
    <mergeCell ref="A175:F175"/>
    <mergeCell ref="A176:F176"/>
    <mergeCell ref="G176:H176"/>
    <mergeCell ref="A177:F177"/>
    <mergeCell ref="A178:F178"/>
    <mergeCell ref="A179:F179"/>
    <mergeCell ref="A180:F180"/>
    <mergeCell ref="A181:H181"/>
    <mergeCell ref="A182:H182"/>
    <mergeCell ref="B183:H183"/>
    <mergeCell ref="B184:H184"/>
    <mergeCell ref="A185:D185"/>
    <mergeCell ref="F186:G186"/>
    <mergeCell ref="F187:G187"/>
    <mergeCell ref="F188:G188"/>
    <mergeCell ref="F189:G189"/>
    <mergeCell ref="F190:G190"/>
    <mergeCell ref="A191:B191"/>
    <mergeCell ref="C191:F191"/>
    <mergeCell ref="G191:H191"/>
    <mergeCell ref="A193:H193"/>
    <mergeCell ref="A194:H194"/>
    <mergeCell ref="A195:H195"/>
    <mergeCell ref="A196:H196"/>
    <mergeCell ref="A197:H197"/>
    <mergeCell ref="A202:H202"/>
    <mergeCell ref="A203:H203"/>
    <mergeCell ref="A218:H218"/>
    <mergeCell ref="A219:H219"/>
    <mergeCell ref="A220:H220"/>
    <mergeCell ref="A221:F221"/>
    <mergeCell ref="G221:H221"/>
    <mergeCell ref="A223:F223"/>
    <mergeCell ref="A224:F224"/>
    <mergeCell ref="G224:H224"/>
    <mergeCell ref="A225:F225"/>
    <mergeCell ref="A226:F226"/>
    <mergeCell ref="A227:F227"/>
    <mergeCell ref="A228:F228"/>
    <mergeCell ref="A229:H229"/>
    <mergeCell ref="A230:H230"/>
    <mergeCell ref="B231:H231"/>
    <mergeCell ref="B232:H232"/>
    <mergeCell ref="A233:D233"/>
    <mergeCell ref="F234:G234"/>
    <mergeCell ref="F235:G235"/>
    <mergeCell ref="F236:G236"/>
    <mergeCell ref="F237:G237"/>
    <mergeCell ref="F238:G238"/>
    <mergeCell ref="A239:B239"/>
    <mergeCell ref="C239:F239"/>
    <mergeCell ref="G239:H239"/>
    <mergeCell ref="A241:H241"/>
    <mergeCell ref="A242:H242"/>
    <mergeCell ref="A243:H243"/>
    <mergeCell ref="A244:H244"/>
    <mergeCell ref="A245:H245"/>
    <mergeCell ref="A250:H250"/>
    <mergeCell ref="A251:H251"/>
    <mergeCell ref="A266:H266"/>
    <mergeCell ref="A267:H267"/>
    <mergeCell ref="A268:H268"/>
    <mergeCell ref="A269:F269"/>
    <mergeCell ref="G269:H269"/>
    <mergeCell ref="A271:F271"/>
    <mergeCell ref="A272:F272"/>
    <mergeCell ref="G272:H272"/>
    <mergeCell ref="A273:F273"/>
    <mergeCell ref="A274:F274"/>
    <mergeCell ref="A275:F275"/>
    <mergeCell ref="A276:F276"/>
    <mergeCell ref="A277:H277"/>
    <mergeCell ref="A278:H278"/>
    <mergeCell ref="B279:H279"/>
    <mergeCell ref="B280:H280"/>
    <mergeCell ref="A281:D281"/>
    <mergeCell ref="F282:G282"/>
    <mergeCell ref="F283:G283"/>
    <mergeCell ref="F284:G284"/>
    <mergeCell ref="F285:G285"/>
    <mergeCell ref="F286:G286"/>
    <mergeCell ref="A287:B287"/>
    <mergeCell ref="C287:F287"/>
    <mergeCell ref="G287:H287"/>
    <mergeCell ref="A289:H289"/>
    <mergeCell ref="A290:H290"/>
    <mergeCell ref="A291:H291"/>
    <mergeCell ref="A292:H292"/>
    <mergeCell ref="A293:H293"/>
    <mergeCell ref="G295:H295"/>
    <mergeCell ref="G296:H296"/>
    <mergeCell ref="A298:H298"/>
    <mergeCell ref="A299:H299"/>
    <mergeCell ref="A314:H314"/>
    <mergeCell ref="A315:H315"/>
    <mergeCell ref="A316:H316"/>
    <mergeCell ref="A317:F317"/>
    <mergeCell ref="G317:H317"/>
    <mergeCell ref="A319:F319"/>
    <mergeCell ref="A320:F320"/>
    <mergeCell ref="G320:H320"/>
    <mergeCell ref="A321:F321"/>
    <mergeCell ref="A322:F322"/>
    <mergeCell ref="A323:F323"/>
    <mergeCell ref="A324:F324"/>
    <mergeCell ref="A325:H325"/>
    <mergeCell ref="A326:H326"/>
    <mergeCell ref="B327:H327"/>
    <mergeCell ref="B328:H328"/>
    <mergeCell ref="A329:D329"/>
    <mergeCell ref="F330:G330"/>
    <mergeCell ref="F331:G331"/>
    <mergeCell ref="F332:G332"/>
    <mergeCell ref="F333:G333"/>
    <mergeCell ref="F334:G334"/>
    <mergeCell ref="A335:B335"/>
    <mergeCell ref="C335:F335"/>
    <mergeCell ref="G335:H335"/>
    <mergeCell ref="A337:H337"/>
    <mergeCell ref="A338:H338"/>
    <mergeCell ref="A339:H339"/>
    <mergeCell ref="A340:H340"/>
    <mergeCell ref="A341:H341"/>
    <mergeCell ref="A346:H346"/>
    <mergeCell ref="A347:H347"/>
    <mergeCell ref="A362:H362"/>
    <mergeCell ref="A363:H363"/>
    <mergeCell ref="A364:H364"/>
    <mergeCell ref="A365:F365"/>
    <mergeCell ref="G365:H365"/>
    <mergeCell ref="A367:F367"/>
    <mergeCell ref="A368:F368"/>
    <mergeCell ref="G368:H368"/>
    <mergeCell ref="A369:F369"/>
    <mergeCell ref="A370:F370"/>
    <mergeCell ref="A371:F371"/>
    <mergeCell ref="A372:F372"/>
    <mergeCell ref="A373:H373"/>
    <mergeCell ref="A374:H374"/>
    <mergeCell ref="B375:H375"/>
    <mergeCell ref="B376:H376"/>
    <mergeCell ref="A377:D377"/>
    <mergeCell ref="F378:G378"/>
    <mergeCell ref="F379:G379"/>
    <mergeCell ref="F380:G380"/>
    <mergeCell ref="F381:G381"/>
    <mergeCell ref="F382:G382"/>
    <mergeCell ref="A383:B383"/>
    <mergeCell ref="C383:F383"/>
    <mergeCell ref="G383:H383"/>
    <mergeCell ref="A385:H385"/>
    <mergeCell ref="A386:H386"/>
    <mergeCell ref="A387:H387"/>
    <mergeCell ref="A388:H388"/>
    <mergeCell ref="A389:H389"/>
    <mergeCell ref="A394:H394"/>
    <mergeCell ref="A395:H395"/>
    <mergeCell ref="A410:H410"/>
    <mergeCell ref="A411:H411"/>
    <mergeCell ref="A412:H412"/>
    <mergeCell ref="A413:F413"/>
    <mergeCell ref="G413:H413"/>
    <mergeCell ref="A415:F415"/>
    <mergeCell ref="A416:F416"/>
    <mergeCell ref="G416:H416"/>
    <mergeCell ref="A417:F417"/>
    <mergeCell ref="A418:F418"/>
    <mergeCell ref="A419:F419"/>
    <mergeCell ref="A420:F420"/>
    <mergeCell ref="A421:H421"/>
    <mergeCell ref="A422:H422"/>
    <mergeCell ref="B423:H423"/>
    <mergeCell ref="B424:H424"/>
    <mergeCell ref="A425:D425"/>
    <mergeCell ref="F426:G426"/>
    <mergeCell ref="F427:G427"/>
    <mergeCell ref="F428:G428"/>
    <mergeCell ref="F429:G429"/>
    <mergeCell ref="F430:G430"/>
    <mergeCell ref="A431:B431"/>
    <mergeCell ref="C431:F431"/>
    <mergeCell ref="G431:H431"/>
    <mergeCell ref="A433:H433"/>
    <mergeCell ref="A434:H434"/>
    <mergeCell ref="A435:H435"/>
    <mergeCell ref="A436:H436"/>
    <mergeCell ref="A437:H437"/>
    <mergeCell ref="A442:H442"/>
    <mergeCell ref="A443:H443"/>
    <mergeCell ref="A458:H458"/>
    <mergeCell ref="A459:H459"/>
    <mergeCell ref="A460:H460"/>
    <mergeCell ref="A461:F461"/>
    <mergeCell ref="G461:H461"/>
    <mergeCell ref="A463:F463"/>
    <mergeCell ref="A464:F464"/>
    <mergeCell ref="G464:H464"/>
    <mergeCell ref="A465:F465"/>
    <mergeCell ref="A466:F466"/>
    <mergeCell ref="A467:F467"/>
    <mergeCell ref="A468:F468"/>
    <mergeCell ref="A469:H469"/>
    <mergeCell ref="A470:H470"/>
    <mergeCell ref="B471:H471"/>
    <mergeCell ref="B472:H472"/>
    <mergeCell ref="A473:D473"/>
    <mergeCell ref="F474:G474"/>
    <mergeCell ref="F475:G475"/>
    <mergeCell ref="F476:G476"/>
    <mergeCell ref="F477:G477"/>
    <mergeCell ref="F478:G478"/>
    <mergeCell ref="A479:B479"/>
    <mergeCell ref="C479:F479"/>
    <mergeCell ref="G479:H479"/>
    <mergeCell ref="A481:H481"/>
    <mergeCell ref="A482:H482"/>
    <mergeCell ref="A483:H483"/>
    <mergeCell ref="A484:H484"/>
    <mergeCell ref="A485:H485"/>
    <mergeCell ref="G487:H487"/>
    <mergeCell ref="G488:H488"/>
    <mergeCell ref="A490:H490"/>
    <mergeCell ref="A491:H491"/>
    <mergeCell ref="A506:H506"/>
    <mergeCell ref="A507:H507"/>
    <mergeCell ref="A508:H508"/>
    <mergeCell ref="A509:F509"/>
    <mergeCell ref="G509:H509"/>
    <mergeCell ref="A511:F511"/>
    <mergeCell ref="A512:F512"/>
    <mergeCell ref="G512:H512"/>
    <mergeCell ref="A513:F513"/>
    <mergeCell ref="A514:F514"/>
    <mergeCell ref="A515:F515"/>
    <mergeCell ref="A516:F516"/>
    <mergeCell ref="A561:F561"/>
    <mergeCell ref="A562:F562"/>
    <mergeCell ref="A563:F563"/>
    <mergeCell ref="A564:F564"/>
    <mergeCell ref="A517:H517"/>
    <mergeCell ref="A518:H518"/>
    <mergeCell ref="B519:H519"/>
    <mergeCell ref="B520:H520"/>
    <mergeCell ref="A521:D521"/>
    <mergeCell ref="F522:G522"/>
    <mergeCell ref="F523:G523"/>
    <mergeCell ref="F524:G524"/>
    <mergeCell ref="F525:G525"/>
    <mergeCell ref="F526:G526"/>
    <mergeCell ref="A527:B527"/>
    <mergeCell ref="C527:F527"/>
    <mergeCell ref="G527:H527"/>
    <mergeCell ref="A529:H529"/>
    <mergeCell ref="A530:H530"/>
    <mergeCell ref="A531:H531"/>
    <mergeCell ref="A532:H532"/>
    <mergeCell ref="A623:B623"/>
    <mergeCell ref="C623:F623"/>
    <mergeCell ref="G623:H623"/>
    <mergeCell ref="A625:H625"/>
    <mergeCell ref="A626:H626"/>
    <mergeCell ref="A627:H627"/>
    <mergeCell ref="A628:H628"/>
    <mergeCell ref="A629:H629"/>
    <mergeCell ref="A634:H634"/>
    <mergeCell ref="A581:H581"/>
    <mergeCell ref="A586:H586"/>
    <mergeCell ref="A587:H587"/>
    <mergeCell ref="A602:H602"/>
    <mergeCell ref="A603:H603"/>
    <mergeCell ref="A604:H604"/>
    <mergeCell ref="A605:F605"/>
    <mergeCell ref="G605:H605"/>
    <mergeCell ref="A607:F607"/>
    <mergeCell ref="A608:F608"/>
    <mergeCell ref="G608:H608"/>
    <mergeCell ref="A609:F609"/>
    <mergeCell ref="A610:F610"/>
    <mergeCell ref="A611:F611"/>
    <mergeCell ref="A612:F612"/>
    <mergeCell ref="A613:H613"/>
    <mergeCell ref="A614:H614"/>
    <mergeCell ref="A665:D665"/>
    <mergeCell ref="F666:G666"/>
    <mergeCell ref="F667:G667"/>
    <mergeCell ref="F668:G668"/>
    <mergeCell ref="F669:G669"/>
    <mergeCell ref="F670:G670"/>
    <mergeCell ref="A671:B671"/>
    <mergeCell ref="C671:F671"/>
    <mergeCell ref="G671:H671"/>
    <mergeCell ref="A673:H673"/>
    <mergeCell ref="A674:H674"/>
    <mergeCell ref="A675:H675"/>
    <mergeCell ref="A676:H676"/>
    <mergeCell ref="A677:H677"/>
    <mergeCell ref="A682:H682"/>
    <mergeCell ref="A683:H683"/>
    <mergeCell ref="A698:H698"/>
    <mergeCell ref="A719:B719"/>
    <mergeCell ref="C719:F719"/>
    <mergeCell ref="G719:H719"/>
    <mergeCell ref="A721:H721"/>
    <mergeCell ref="A722:H722"/>
    <mergeCell ref="A723:H723"/>
    <mergeCell ref="A724:H724"/>
    <mergeCell ref="A725:H725"/>
    <mergeCell ref="A730:H730"/>
    <mergeCell ref="A731:H731"/>
    <mergeCell ref="A746:H746"/>
    <mergeCell ref="A747:H747"/>
    <mergeCell ref="A748:H748"/>
    <mergeCell ref="A699:H699"/>
    <mergeCell ref="A700:H700"/>
    <mergeCell ref="A701:F701"/>
    <mergeCell ref="G701:H701"/>
    <mergeCell ref="A703:F703"/>
    <mergeCell ref="A704:F704"/>
    <mergeCell ref="G704:H704"/>
    <mergeCell ref="A705:F705"/>
    <mergeCell ref="A706:F706"/>
    <mergeCell ref="A707:F707"/>
    <mergeCell ref="A708:F708"/>
    <mergeCell ref="A709:H709"/>
    <mergeCell ref="A710:H710"/>
    <mergeCell ref="B711:H711"/>
    <mergeCell ref="B712:H712"/>
    <mergeCell ref="A713:D713"/>
    <mergeCell ref="F714:G714"/>
    <mergeCell ref="A767:B767"/>
    <mergeCell ref="C767:F767"/>
    <mergeCell ref="G767:H767"/>
    <mergeCell ref="A769:H769"/>
    <mergeCell ref="A770:H770"/>
    <mergeCell ref="A771:H771"/>
    <mergeCell ref="A772:H772"/>
    <mergeCell ref="A773:H773"/>
    <mergeCell ref="A778:H778"/>
    <mergeCell ref="A779:H779"/>
    <mergeCell ref="A794:H794"/>
    <mergeCell ref="A795:H795"/>
    <mergeCell ref="A796:H796"/>
    <mergeCell ref="A797:F797"/>
    <mergeCell ref="G797:H797"/>
    <mergeCell ref="A749:F749"/>
    <mergeCell ref="G749:H749"/>
    <mergeCell ref="A751:F751"/>
    <mergeCell ref="A752:F752"/>
    <mergeCell ref="G752:H752"/>
    <mergeCell ref="A753:F753"/>
    <mergeCell ref="A754:F754"/>
    <mergeCell ref="A755:F755"/>
    <mergeCell ref="A756:F756"/>
    <mergeCell ref="A757:H757"/>
    <mergeCell ref="A758:H758"/>
    <mergeCell ref="B759:H759"/>
    <mergeCell ref="B760:H760"/>
    <mergeCell ref="A761:D761"/>
    <mergeCell ref="F762:G762"/>
    <mergeCell ref="F763:G763"/>
    <mergeCell ref="F764:G764"/>
    <mergeCell ref="A890:H890"/>
    <mergeCell ref="A891:H891"/>
    <mergeCell ref="A892:H892"/>
    <mergeCell ref="A893:F893"/>
    <mergeCell ref="G893:H893"/>
    <mergeCell ref="A895:F895"/>
    <mergeCell ref="A896:F896"/>
    <mergeCell ref="G896:H896"/>
    <mergeCell ref="A849:F849"/>
    <mergeCell ref="A850:F850"/>
    <mergeCell ref="A851:F851"/>
    <mergeCell ref="A852:F852"/>
    <mergeCell ref="A853:H853"/>
    <mergeCell ref="A854:H854"/>
    <mergeCell ref="B855:H855"/>
    <mergeCell ref="B856:H856"/>
    <mergeCell ref="A857:D857"/>
    <mergeCell ref="F858:G858"/>
    <mergeCell ref="F859:G859"/>
    <mergeCell ref="F860:G860"/>
    <mergeCell ref="F861:G861"/>
    <mergeCell ref="F862:G862"/>
    <mergeCell ref="A863:B863"/>
    <mergeCell ref="C863:F863"/>
    <mergeCell ref="G863:H863"/>
    <mergeCell ref="A897:F897"/>
    <mergeCell ref="A898:F898"/>
    <mergeCell ref="A899:F899"/>
    <mergeCell ref="A900:F900"/>
    <mergeCell ref="A901:H901"/>
    <mergeCell ref="A902:H902"/>
    <mergeCell ref="B903:H903"/>
    <mergeCell ref="B904:H904"/>
    <mergeCell ref="A905:D905"/>
    <mergeCell ref="F906:G906"/>
    <mergeCell ref="F907:G907"/>
    <mergeCell ref="F908:G908"/>
    <mergeCell ref="F909:G909"/>
    <mergeCell ref="F910:G910"/>
    <mergeCell ref="A911:B911"/>
    <mergeCell ref="C911:F911"/>
    <mergeCell ref="G911:H911"/>
    <mergeCell ref="A913:H913"/>
    <mergeCell ref="A914:H914"/>
    <mergeCell ref="A915:H915"/>
    <mergeCell ref="A916:H916"/>
    <mergeCell ref="A917:H917"/>
    <mergeCell ref="G919:H919"/>
    <mergeCell ref="G920:H920"/>
    <mergeCell ref="A922:H922"/>
    <mergeCell ref="A923:H923"/>
    <mergeCell ref="A938:H938"/>
    <mergeCell ref="A939:H939"/>
    <mergeCell ref="A940:H940"/>
    <mergeCell ref="A941:F941"/>
    <mergeCell ref="G941:H941"/>
    <mergeCell ref="A943:F943"/>
    <mergeCell ref="A944:F944"/>
    <mergeCell ref="G944:H944"/>
    <mergeCell ref="B924:B926"/>
    <mergeCell ref="C924:C926"/>
    <mergeCell ref="D924:D926"/>
    <mergeCell ref="E924:E926"/>
    <mergeCell ref="F924:F926"/>
    <mergeCell ref="G924:G926"/>
    <mergeCell ref="H924:H926"/>
    <mergeCell ref="A945:F945"/>
    <mergeCell ref="A946:F946"/>
    <mergeCell ref="A947:F947"/>
    <mergeCell ref="A948:F948"/>
    <mergeCell ref="A949:H949"/>
    <mergeCell ref="A950:H950"/>
    <mergeCell ref="B951:H951"/>
    <mergeCell ref="B952:H952"/>
    <mergeCell ref="A953:D953"/>
    <mergeCell ref="F954:G954"/>
    <mergeCell ref="F955:G955"/>
    <mergeCell ref="F956:G956"/>
    <mergeCell ref="F957:G957"/>
    <mergeCell ref="F958:G958"/>
    <mergeCell ref="A959:B959"/>
    <mergeCell ref="C959:F959"/>
    <mergeCell ref="G959:H959"/>
    <mergeCell ref="A961:H961"/>
    <mergeCell ref="A962:H962"/>
    <mergeCell ref="A963:H963"/>
    <mergeCell ref="A964:H964"/>
    <mergeCell ref="A965:H965"/>
    <mergeCell ref="A970:H970"/>
    <mergeCell ref="A971:H971"/>
    <mergeCell ref="A986:H986"/>
    <mergeCell ref="A987:H987"/>
    <mergeCell ref="A988:H988"/>
    <mergeCell ref="A989:F989"/>
    <mergeCell ref="G989:H989"/>
    <mergeCell ref="A991:F991"/>
    <mergeCell ref="A992:F992"/>
    <mergeCell ref="G992:H992"/>
    <mergeCell ref="A993:F993"/>
    <mergeCell ref="A994:F994"/>
    <mergeCell ref="B972:B974"/>
    <mergeCell ref="C972:C974"/>
    <mergeCell ref="D972:D974"/>
    <mergeCell ref="E972:E974"/>
    <mergeCell ref="F972:F974"/>
    <mergeCell ref="G972:G974"/>
    <mergeCell ref="H972:H974"/>
    <mergeCell ref="A995:F995"/>
    <mergeCell ref="A996:F996"/>
    <mergeCell ref="A997:H997"/>
    <mergeCell ref="A998:H998"/>
    <mergeCell ref="B999:H999"/>
    <mergeCell ref="B1000:H1000"/>
    <mergeCell ref="A1001:D1001"/>
    <mergeCell ref="F1002:G1002"/>
    <mergeCell ref="F1003:G1003"/>
    <mergeCell ref="F1004:G1004"/>
    <mergeCell ref="F1005:G1005"/>
    <mergeCell ref="F1006:G1006"/>
    <mergeCell ref="A1007:B1007"/>
    <mergeCell ref="C1007:F1007"/>
    <mergeCell ref="G1007:H1007"/>
    <mergeCell ref="A1009:H1009"/>
    <mergeCell ref="A1010:H1010"/>
    <mergeCell ref="A1011:H1011"/>
    <mergeCell ref="A1012:H1012"/>
    <mergeCell ref="A1013:H1013"/>
    <mergeCell ref="A1018:H1018"/>
    <mergeCell ref="A1019:H1019"/>
    <mergeCell ref="A1034:H1034"/>
    <mergeCell ref="A1035:H1035"/>
    <mergeCell ref="A1036:H1036"/>
    <mergeCell ref="A1037:F1037"/>
    <mergeCell ref="G1037:H1037"/>
    <mergeCell ref="A1039:F1039"/>
    <mergeCell ref="A1040:F1040"/>
    <mergeCell ref="G1040:H1040"/>
    <mergeCell ref="A1041:F1041"/>
    <mergeCell ref="A1042:F1042"/>
    <mergeCell ref="A1043:F1043"/>
    <mergeCell ref="A1044:F1044"/>
    <mergeCell ref="A1020:A1022"/>
    <mergeCell ref="B1020:B1022"/>
    <mergeCell ref="C1020:C1022"/>
    <mergeCell ref="D1020:D1022"/>
    <mergeCell ref="E1020:E1022"/>
    <mergeCell ref="F1020:F1022"/>
    <mergeCell ref="G1020:G1022"/>
    <mergeCell ref="H1020:H1022"/>
    <mergeCell ref="A1045:H1045"/>
    <mergeCell ref="A1046:H1046"/>
    <mergeCell ref="B1047:H1047"/>
    <mergeCell ref="B1048:H1048"/>
    <mergeCell ref="A1049:D1049"/>
    <mergeCell ref="F1050:G1050"/>
    <mergeCell ref="F1051:G1051"/>
    <mergeCell ref="F1052:G1052"/>
    <mergeCell ref="F1053:G1053"/>
    <mergeCell ref="F1054:G1054"/>
    <mergeCell ref="A1055:B1055"/>
    <mergeCell ref="C1055:F1055"/>
    <mergeCell ref="G1055:H1055"/>
    <mergeCell ref="A1057:H1057"/>
    <mergeCell ref="A1058:H1058"/>
    <mergeCell ref="A1059:H1059"/>
    <mergeCell ref="A1060:H1060"/>
    <mergeCell ref="A1061:H1061"/>
    <mergeCell ref="A1066:H1066"/>
    <mergeCell ref="A1067:H1067"/>
    <mergeCell ref="A1082:H1082"/>
    <mergeCell ref="A1083:H1083"/>
    <mergeCell ref="A1084:H1084"/>
    <mergeCell ref="A1085:F1085"/>
    <mergeCell ref="G1085:H1085"/>
    <mergeCell ref="A1087:F1087"/>
    <mergeCell ref="A1088:F1088"/>
    <mergeCell ref="G1088:H1088"/>
    <mergeCell ref="A1089:F1089"/>
    <mergeCell ref="A1090:F1090"/>
    <mergeCell ref="A1091:F1091"/>
    <mergeCell ref="A1092:F1092"/>
    <mergeCell ref="A1093:H1093"/>
    <mergeCell ref="A1094:H1094"/>
    <mergeCell ref="A1068:A1070"/>
    <mergeCell ref="B1068:B1070"/>
    <mergeCell ref="C1068:C1070"/>
    <mergeCell ref="D1068:D1070"/>
    <mergeCell ref="E1068:E1070"/>
    <mergeCell ref="F1068:F1070"/>
    <mergeCell ref="G1068:G1070"/>
    <mergeCell ref="H1068:H1070"/>
    <mergeCell ref="B1095:H1095"/>
    <mergeCell ref="B1096:H1096"/>
    <mergeCell ref="A1097:D1097"/>
    <mergeCell ref="F1098:G1098"/>
    <mergeCell ref="F1099:G1099"/>
    <mergeCell ref="F1100:G1100"/>
    <mergeCell ref="F1101:G1101"/>
    <mergeCell ref="F1102:G1102"/>
    <mergeCell ref="A1103:B1103"/>
    <mergeCell ref="C1103:F1103"/>
    <mergeCell ref="G1103:H1103"/>
    <mergeCell ref="A1105:H1105"/>
    <mergeCell ref="A1106:H1106"/>
    <mergeCell ref="A1107:H1107"/>
    <mergeCell ref="A1108:H1108"/>
    <mergeCell ref="A1109:H1109"/>
    <mergeCell ref="G1111:H1111"/>
    <mergeCell ref="G1112:H1112"/>
    <mergeCell ref="A1114:H1114"/>
    <mergeCell ref="A1115:H1115"/>
    <mergeCell ref="A1130:H1130"/>
    <mergeCell ref="A1131:H1131"/>
    <mergeCell ref="A1132:H1132"/>
    <mergeCell ref="A1133:F1133"/>
    <mergeCell ref="G1133:H1133"/>
    <mergeCell ref="A1135:F1135"/>
    <mergeCell ref="A1136:F1136"/>
    <mergeCell ref="G1136:H1136"/>
    <mergeCell ref="A1137:F1137"/>
    <mergeCell ref="A1138:F1138"/>
    <mergeCell ref="A1139:F1139"/>
    <mergeCell ref="A1140:F1140"/>
    <mergeCell ref="A1141:H1141"/>
    <mergeCell ref="A1142:H1142"/>
    <mergeCell ref="A1116:A1118"/>
    <mergeCell ref="B1116:B1118"/>
    <mergeCell ref="C1116:C1118"/>
    <mergeCell ref="D1116:D1118"/>
    <mergeCell ref="E1116:E1118"/>
    <mergeCell ref="F1116:F1118"/>
    <mergeCell ref="G1116:G1118"/>
    <mergeCell ref="H1116:H1118"/>
    <mergeCell ref="B1143:H1143"/>
    <mergeCell ref="B1144:H1144"/>
    <mergeCell ref="A1145:D1145"/>
    <mergeCell ref="F1146:G1146"/>
    <mergeCell ref="F1147:G1147"/>
    <mergeCell ref="F1148:G1148"/>
    <mergeCell ref="F1149:G1149"/>
    <mergeCell ref="F1150:G1150"/>
    <mergeCell ref="A1151:B1151"/>
    <mergeCell ref="C1151:F1151"/>
    <mergeCell ref="G1151:H1151"/>
    <mergeCell ref="A1153:H1153"/>
    <mergeCell ref="A1154:H1154"/>
    <mergeCell ref="A1155:H1155"/>
    <mergeCell ref="A1156:H1156"/>
    <mergeCell ref="A1157:H1157"/>
    <mergeCell ref="A1162:H1162"/>
    <mergeCell ref="A1163:H1163"/>
    <mergeCell ref="A1178:H1178"/>
    <mergeCell ref="A1179:H1179"/>
    <mergeCell ref="A1180:H1180"/>
    <mergeCell ref="A1181:F1181"/>
    <mergeCell ref="G1181:H1181"/>
    <mergeCell ref="A1183:F1183"/>
    <mergeCell ref="A1184:F1184"/>
    <mergeCell ref="G1184:H1184"/>
    <mergeCell ref="A1185:F1185"/>
    <mergeCell ref="A1186:F1186"/>
    <mergeCell ref="A1187:F1187"/>
    <mergeCell ref="A1188:F1188"/>
    <mergeCell ref="A1189:H1189"/>
    <mergeCell ref="A1190:H1190"/>
    <mergeCell ref="B1191:H1191"/>
    <mergeCell ref="B1192:H1192"/>
    <mergeCell ref="A1164:A1166"/>
    <mergeCell ref="B1164:B1166"/>
    <mergeCell ref="C1164:C1166"/>
    <mergeCell ref="D1164:D1166"/>
    <mergeCell ref="E1164:E1166"/>
    <mergeCell ref="F1164:F1166"/>
    <mergeCell ref="G1164:G1166"/>
    <mergeCell ref="H1164:H1166"/>
    <mergeCell ref="A1193:D1193"/>
    <mergeCell ref="F1194:G1194"/>
    <mergeCell ref="F1195:G1195"/>
    <mergeCell ref="F1196:G1196"/>
    <mergeCell ref="F1197:G1197"/>
    <mergeCell ref="F1198:G1198"/>
    <mergeCell ref="A1199:B1199"/>
    <mergeCell ref="C1199:F1199"/>
    <mergeCell ref="G1199:H1199"/>
    <mergeCell ref="A1201:H1201"/>
    <mergeCell ref="A1202:H1202"/>
    <mergeCell ref="A1203:H1203"/>
    <mergeCell ref="A1204:H1204"/>
    <mergeCell ref="A1205:H1205"/>
    <mergeCell ref="A1210:H1210"/>
    <mergeCell ref="A1211:H1211"/>
    <mergeCell ref="A1226:H1226"/>
    <mergeCell ref="A1212:A1214"/>
    <mergeCell ref="B1212:B1214"/>
    <mergeCell ref="C1212:C1214"/>
    <mergeCell ref="D1212:D1214"/>
    <mergeCell ref="E1212:E1214"/>
    <mergeCell ref="F1212:F1214"/>
    <mergeCell ref="G1212:G1214"/>
    <mergeCell ref="H1212:H1214"/>
    <mergeCell ref="A1227:H1227"/>
    <mergeCell ref="A1228:H1228"/>
    <mergeCell ref="A1229:F1229"/>
    <mergeCell ref="G1229:H1229"/>
    <mergeCell ref="A1231:F1231"/>
    <mergeCell ref="A1232:F1232"/>
    <mergeCell ref="G1232:H1232"/>
    <mergeCell ref="A1233:F1233"/>
    <mergeCell ref="A1234:F1234"/>
    <mergeCell ref="A1235:F1235"/>
    <mergeCell ref="A1236:F1236"/>
    <mergeCell ref="A1237:H1237"/>
    <mergeCell ref="A1238:H1238"/>
    <mergeCell ref="B1239:H1239"/>
    <mergeCell ref="B1240:H1240"/>
    <mergeCell ref="A1241:D1241"/>
    <mergeCell ref="F1242:G1242"/>
    <mergeCell ref="F1243:G1243"/>
    <mergeCell ref="F1244:G1244"/>
    <mergeCell ref="F1245:G1245"/>
    <mergeCell ref="F1246:G1246"/>
    <mergeCell ref="A1247:B1247"/>
    <mergeCell ref="C1247:F1247"/>
    <mergeCell ref="G1247:H1247"/>
    <mergeCell ref="A1249:H1249"/>
    <mergeCell ref="A1250:H1250"/>
    <mergeCell ref="A1251:H1251"/>
    <mergeCell ref="A1252:H1252"/>
    <mergeCell ref="A1253:H1253"/>
    <mergeCell ref="G1255:H1255"/>
    <mergeCell ref="G1256:H1256"/>
    <mergeCell ref="A1258:H1258"/>
    <mergeCell ref="A1259:H1259"/>
    <mergeCell ref="A1274:H1274"/>
    <mergeCell ref="A1260:A1262"/>
    <mergeCell ref="B1260:B1262"/>
    <mergeCell ref="C1260:C1262"/>
    <mergeCell ref="D1260:D1262"/>
    <mergeCell ref="E1260:E1262"/>
    <mergeCell ref="F1260:F1262"/>
    <mergeCell ref="G1260:G1262"/>
    <mergeCell ref="H1260:H1262"/>
    <mergeCell ref="A1275:H1275"/>
    <mergeCell ref="A1276:H1276"/>
    <mergeCell ref="A1277:F1277"/>
    <mergeCell ref="G1277:H1277"/>
    <mergeCell ref="A1279:F1279"/>
    <mergeCell ref="A1280:F1280"/>
    <mergeCell ref="G1280:H1280"/>
    <mergeCell ref="A1281:F1281"/>
    <mergeCell ref="A1282:F1282"/>
    <mergeCell ref="A1283:F1283"/>
    <mergeCell ref="A1284:F1284"/>
    <mergeCell ref="A1285:H1285"/>
    <mergeCell ref="A1286:H1286"/>
    <mergeCell ref="B1287:H1287"/>
    <mergeCell ref="B1288:H1288"/>
    <mergeCell ref="A1289:D1289"/>
    <mergeCell ref="F1290:G1290"/>
    <mergeCell ref="F1291:G1291"/>
    <mergeCell ref="F1292:G1292"/>
    <mergeCell ref="F1293:G1293"/>
    <mergeCell ref="F1294:G1294"/>
    <mergeCell ref="A1295:B1295"/>
    <mergeCell ref="C1295:F1295"/>
    <mergeCell ref="G1295:H1295"/>
    <mergeCell ref="A1297:H1297"/>
    <mergeCell ref="A1298:H1298"/>
    <mergeCell ref="A1299:H1299"/>
    <mergeCell ref="A1300:H1300"/>
    <mergeCell ref="A1301:H1301"/>
    <mergeCell ref="A1306:H1306"/>
    <mergeCell ref="A1307:H1307"/>
    <mergeCell ref="A1322:H1322"/>
    <mergeCell ref="A1323:H1323"/>
    <mergeCell ref="A1324:H1324"/>
    <mergeCell ref="A1308:A1310"/>
    <mergeCell ref="B1308:B1310"/>
    <mergeCell ref="C1308:C1310"/>
    <mergeCell ref="D1308:D1310"/>
    <mergeCell ref="E1308:E1310"/>
    <mergeCell ref="F1308:F1310"/>
    <mergeCell ref="G1308:G1310"/>
    <mergeCell ref="H1308:H1310"/>
    <mergeCell ref="A1325:F1325"/>
    <mergeCell ref="G1325:H1325"/>
    <mergeCell ref="A1327:F1327"/>
    <mergeCell ref="A1328:F1328"/>
    <mergeCell ref="G1328:H1328"/>
    <mergeCell ref="A1329:F1329"/>
    <mergeCell ref="A1330:F1330"/>
    <mergeCell ref="A1331:F1331"/>
    <mergeCell ref="A1332:F1332"/>
    <mergeCell ref="A1333:H1333"/>
    <mergeCell ref="A1334:H1334"/>
    <mergeCell ref="B1335:H1335"/>
    <mergeCell ref="B1336:H1336"/>
    <mergeCell ref="A1337:D1337"/>
    <mergeCell ref="F1338:G1338"/>
    <mergeCell ref="F1339:G1339"/>
    <mergeCell ref="F1340:G1340"/>
    <mergeCell ref="F1341:G1341"/>
    <mergeCell ref="F1342:G1342"/>
    <mergeCell ref="A1343:B1343"/>
    <mergeCell ref="C1343:F1343"/>
    <mergeCell ref="G1343:H1343"/>
    <mergeCell ref="A1345:H1345"/>
    <mergeCell ref="A1346:H1346"/>
    <mergeCell ref="A1347:H1347"/>
    <mergeCell ref="A1348:H1348"/>
    <mergeCell ref="A1349:H1349"/>
    <mergeCell ref="G1351:H1351"/>
    <mergeCell ref="G1352:H1352"/>
    <mergeCell ref="A1354:H1354"/>
    <mergeCell ref="A1355:H1355"/>
    <mergeCell ref="A1370:H1370"/>
    <mergeCell ref="A1371:H1371"/>
    <mergeCell ref="A1372:H1372"/>
    <mergeCell ref="A1356:A1358"/>
    <mergeCell ref="B1356:B1358"/>
    <mergeCell ref="C1356:C1358"/>
    <mergeCell ref="D1356:D1358"/>
    <mergeCell ref="E1356:E1358"/>
    <mergeCell ref="F1356:F1358"/>
    <mergeCell ref="G1356:G1358"/>
    <mergeCell ref="H1356:H1358"/>
    <mergeCell ref="A1373:F1373"/>
    <mergeCell ref="G1373:H1373"/>
    <mergeCell ref="A1375:F1375"/>
    <mergeCell ref="A1376:F1376"/>
    <mergeCell ref="G1376:H1376"/>
    <mergeCell ref="A1377:F1377"/>
    <mergeCell ref="A1378:F1378"/>
    <mergeCell ref="A1379:F1379"/>
    <mergeCell ref="A1380:F1380"/>
    <mergeCell ref="A1381:H1381"/>
    <mergeCell ref="A1382:H1382"/>
    <mergeCell ref="B1383:H1383"/>
    <mergeCell ref="B1384:H1384"/>
    <mergeCell ref="A1385:D1385"/>
    <mergeCell ref="F1386:G1386"/>
    <mergeCell ref="F1387:G1387"/>
    <mergeCell ref="F1388:G1388"/>
    <mergeCell ref="F1389:G1389"/>
    <mergeCell ref="F1390:G1390"/>
    <mergeCell ref="A1391:B1391"/>
    <mergeCell ref="C1391:F1391"/>
    <mergeCell ref="G1391:H1391"/>
    <mergeCell ref="A1394:H1394"/>
    <mergeCell ref="A1395:H1395"/>
    <mergeCell ref="A1396:H1396"/>
    <mergeCell ref="A1397:H1397"/>
    <mergeCell ref="A1398:H1398"/>
    <mergeCell ref="A1403:H1403"/>
    <mergeCell ref="A1404:H1404"/>
    <mergeCell ref="A1419:H1419"/>
    <mergeCell ref="A1420:H1420"/>
    <mergeCell ref="A1421:H1421"/>
    <mergeCell ref="A1422:F1422"/>
    <mergeCell ref="G1422:H1422"/>
    <mergeCell ref="A1405:A1407"/>
    <mergeCell ref="B1405:B1407"/>
    <mergeCell ref="C1405:C1407"/>
    <mergeCell ref="D1405:D1407"/>
    <mergeCell ref="E1405:E1407"/>
    <mergeCell ref="F1405:F1407"/>
    <mergeCell ref="G1405:G1407"/>
    <mergeCell ref="H1405:H1407"/>
    <mergeCell ref="A1424:F1424"/>
    <mergeCell ref="A1425:F1425"/>
    <mergeCell ref="G1425:H1425"/>
    <mergeCell ref="A1426:F1426"/>
    <mergeCell ref="A1427:F1427"/>
    <mergeCell ref="A1428:F1428"/>
    <mergeCell ref="A1429:F1429"/>
    <mergeCell ref="A1430:H1430"/>
    <mergeCell ref="A1431:H1431"/>
    <mergeCell ref="B1432:H1432"/>
    <mergeCell ref="B1433:H1433"/>
    <mergeCell ref="A1434:D1434"/>
    <mergeCell ref="F1435:G1435"/>
    <mergeCell ref="F1436:G1436"/>
    <mergeCell ref="F1437:G1437"/>
    <mergeCell ref="F1438:G1438"/>
    <mergeCell ref="F1439:G1439"/>
    <mergeCell ref="A1440:B1440"/>
    <mergeCell ref="C1440:F1440"/>
    <mergeCell ref="G1440:H1440"/>
    <mergeCell ref="A1442:H1442"/>
    <mergeCell ref="A1443:H1443"/>
    <mergeCell ref="A1444:H1444"/>
    <mergeCell ref="A1445:H1445"/>
    <mergeCell ref="A1446:H1446"/>
    <mergeCell ref="A1451:H1451"/>
    <mergeCell ref="A1452:H1452"/>
    <mergeCell ref="A1467:H1467"/>
    <mergeCell ref="A1468:H1468"/>
    <mergeCell ref="A1469:H1469"/>
    <mergeCell ref="A1470:F1470"/>
    <mergeCell ref="G1470:H1470"/>
    <mergeCell ref="A1472:F1472"/>
    <mergeCell ref="A1473:F1473"/>
    <mergeCell ref="G1473:H1473"/>
    <mergeCell ref="A1453:A1455"/>
    <mergeCell ref="B1453:B1455"/>
    <mergeCell ref="C1453:C1455"/>
    <mergeCell ref="D1453:D1455"/>
    <mergeCell ref="E1453:E1455"/>
    <mergeCell ref="F1453:F1455"/>
    <mergeCell ref="G1453:G1455"/>
    <mergeCell ref="H1453:H1455"/>
    <mergeCell ref="A1474:F1474"/>
    <mergeCell ref="A1475:F1475"/>
    <mergeCell ref="A1476:F1476"/>
    <mergeCell ref="A1477:F1477"/>
    <mergeCell ref="A1478:H1478"/>
    <mergeCell ref="A1479:H1479"/>
    <mergeCell ref="B1480:H1480"/>
    <mergeCell ref="B1481:H1481"/>
    <mergeCell ref="A1482:D1482"/>
    <mergeCell ref="F1483:G1483"/>
    <mergeCell ref="F1484:G1484"/>
    <mergeCell ref="F1485:G1485"/>
    <mergeCell ref="F1486:G1486"/>
    <mergeCell ref="F1487:G1487"/>
    <mergeCell ref="A1488:B1488"/>
    <mergeCell ref="C1488:F1488"/>
    <mergeCell ref="G1488:H1488"/>
    <mergeCell ref="A1490:H1490"/>
    <mergeCell ref="A1491:H1491"/>
    <mergeCell ref="A1492:H1492"/>
    <mergeCell ref="A1493:H1493"/>
    <mergeCell ref="A1494:H1494"/>
    <mergeCell ref="A1499:H1499"/>
    <mergeCell ref="A1500:H1500"/>
    <mergeCell ref="A1515:H1515"/>
    <mergeCell ref="A1516:H1516"/>
    <mergeCell ref="A1517:H1517"/>
    <mergeCell ref="A1518:F1518"/>
    <mergeCell ref="G1518:H1518"/>
    <mergeCell ref="A1520:F1520"/>
    <mergeCell ref="A1521:F1521"/>
    <mergeCell ref="G1521:H1521"/>
    <mergeCell ref="A1522:F1522"/>
    <mergeCell ref="A1523:F1523"/>
    <mergeCell ref="A1501:A1503"/>
    <mergeCell ref="B1501:B1503"/>
    <mergeCell ref="C1501:C1503"/>
    <mergeCell ref="D1501:D1503"/>
    <mergeCell ref="E1501:E1503"/>
    <mergeCell ref="F1501:F1503"/>
    <mergeCell ref="G1501:G1503"/>
    <mergeCell ref="H1501:H1503"/>
    <mergeCell ref="A1524:F1524"/>
    <mergeCell ref="A1525:F1525"/>
    <mergeCell ref="A1526:H1526"/>
    <mergeCell ref="A1527:H1527"/>
    <mergeCell ref="B1528:H1528"/>
    <mergeCell ref="B1529:H1529"/>
    <mergeCell ref="A1530:D1530"/>
    <mergeCell ref="F1531:G1531"/>
    <mergeCell ref="F1532:G1532"/>
    <mergeCell ref="F1533:G1533"/>
    <mergeCell ref="F1534:G1534"/>
    <mergeCell ref="F1535:G1535"/>
    <mergeCell ref="A1536:B1536"/>
    <mergeCell ref="C1536:F1536"/>
    <mergeCell ref="G1536:H1536"/>
    <mergeCell ref="A1538:H1538"/>
    <mergeCell ref="A1539:H1539"/>
    <mergeCell ref="A1540:H1540"/>
    <mergeCell ref="A1541:H1541"/>
    <mergeCell ref="A1542:H1542"/>
    <mergeCell ref="G1544:H1544"/>
    <mergeCell ref="G1545:H1545"/>
    <mergeCell ref="A1547:H1547"/>
    <mergeCell ref="A1548:H1548"/>
    <mergeCell ref="A1563:H1563"/>
    <mergeCell ref="A1564:H1564"/>
    <mergeCell ref="A1565:H1565"/>
    <mergeCell ref="A1566:F1566"/>
    <mergeCell ref="G1566:H1566"/>
    <mergeCell ref="A1568:F1568"/>
    <mergeCell ref="A1569:F1569"/>
    <mergeCell ref="G1569:H1569"/>
    <mergeCell ref="A1570:F1570"/>
    <mergeCell ref="A1571:F1571"/>
    <mergeCell ref="A1549:A1551"/>
    <mergeCell ref="B1549:B1551"/>
    <mergeCell ref="C1549:C1551"/>
    <mergeCell ref="D1549:D1551"/>
    <mergeCell ref="E1549:E1551"/>
    <mergeCell ref="F1549:F1551"/>
    <mergeCell ref="G1549:G1551"/>
    <mergeCell ref="H1549:H1551"/>
    <mergeCell ref="A1572:F1572"/>
    <mergeCell ref="A1573:F1573"/>
    <mergeCell ref="A1574:H1574"/>
    <mergeCell ref="A1575:H1575"/>
    <mergeCell ref="B1576:H1576"/>
    <mergeCell ref="B1577:H1577"/>
    <mergeCell ref="A1578:D1578"/>
    <mergeCell ref="F1579:G1579"/>
    <mergeCell ref="F1580:G1580"/>
    <mergeCell ref="F1581:G1581"/>
    <mergeCell ref="F1582:G1582"/>
    <mergeCell ref="F1583:G1583"/>
    <mergeCell ref="A1584:B1584"/>
    <mergeCell ref="C1584:F1584"/>
    <mergeCell ref="G1584:H1584"/>
    <mergeCell ref="A1586:H1586"/>
    <mergeCell ref="A1587:H1587"/>
    <mergeCell ref="A1588:H1588"/>
    <mergeCell ref="A1589:H1589"/>
    <mergeCell ref="A1590:H1590"/>
    <mergeCell ref="A1595:H1595"/>
    <mergeCell ref="A1596:H1596"/>
    <mergeCell ref="A1611:H1611"/>
    <mergeCell ref="A1612:H1612"/>
    <mergeCell ref="A1613:H1613"/>
    <mergeCell ref="A1614:F1614"/>
    <mergeCell ref="G1614:H1614"/>
    <mergeCell ref="A1616:F1616"/>
    <mergeCell ref="A1617:F1617"/>
    <mergeCell ref="G1617:H1617"/>
    <mergeCell ref="A1618:F1618"/>
    <mergeCell ref="A1619:F1619"/>
    <mergeCell ref="A1620:F1620"/>
    <mergeCell ref="A1621:F1621"/>
    <mergeCell ref="A1597:A1599"/>
    <mergeCell ref="B1597:B1599"/>
    <mergeCell ref="C1597:C1599"/>
    <mergeCell ref="D1597:D1599"/>
    <mergeCell ref="E1597:E1599"/>
    <mergeCell ref="F1597:F1599"/>
    <mergeCell ref="G1597:G1599"/>
    <mergeCell ref="H1597:H1599"/>
    <mergeCell ref="A1622:H1622"/>
    <mergeCell ref="A1623:H1623"/>
    <mergeCell ref="B1624:H1624"/>
    <mergeCell ref="B1625:H1625"/>
    <mergeCell ref="A1626:D1626"/>
    <mergeCell ref="F1627:G1627"/>
    <mergeCell ref="F1628:G1628"/>
    <mergeCell ref="F1629:G1629"/>
    <mergeCell ref="F1630:G1630"/>
    <mergeCell ref="F1631:G1631"/>
    <mergeCell ref="A1632:B1632"/>
    <mergeCell ref="C1632:F1632"/>
    <mergeCell ref="G1632:H1632"/>
    <mergeCell ref="A1634:H1634"/>
    <mergeCell ref="A1635:H1635"/>
    <mergeCell ref="A1636:H1636"/>
    <mergeCell ref="A1637:H1637"/>
    <mergeCell ref="A1638:H1638"/>
    <mergeCell ref="G1640:H1640"/>
    <mergeCell ref="G1641:H1641"/>
    <mergeCell ref="A1643:H1643"/>
    <mergeCell ref="A1644:H1644"/>
    <mergeCell ref="A1659:H1659"/>
    <mergeCell ref="A1660:H1660"/>
    <mergeCell ref="A1661:H1661"/>
    <mergeCell ref="A1662:F1662"/>
    <mergeCell ref="G1662:H1662"/>
    <mergeCell ref="A1664:F1664"/>
    <mergeCell ref="A1665:F1665"/>
    <mergeCell ref="G1665:H1665"/>
    <mergeCell ref="A1666:F1666"/>
    <mergeCell ref="A1667:F1667"/>
    <mergeCell ref="A1668:F1668"/>
    <mergeCell ref="A1669:F1669"/>
    <mergeCell ref="A1645:A1647"/>
    <mergeCell ref="B1645:B1647"/>
    <mergeCell ref="C1645:C1647"/>
    <mergeCell ref="D1645:D1647"/>
    <mergeCell ref="E1645:E1647"/>
    <mergeCell ref="F1645:F1647"/>
    <mergeCell ref="G1645:G1647"/>
    <mergeCell ref="H1645:H1647"/>
    <mergeCell ref="A1670:H1670"/>
    <mergeCell ref="A1671:H1671"/>
    <mergeCell ref="B1672:H1672"/>
    <mergeCell ref="B1673:H1673"/>
    <mergeCell ref="A1674:D1674"/>
    <mergeCell ref="F1675:G1675"/>
    <mergeCell ref="F1676:G1676"/>
    <mergeCell ref="F1677:G1677"/>
    <mergeCell ref="F1678:G1678"/>
    <mergeCell ref="F1679:G1679"/>
    <mergeCell ref="A1680:B1680"/>
    <mergeCell ref="C1680:F1680"/>
    <mergeCell ref="G1680:H1680"/>
    <mergeCell ref="A1682:H1682"/>
    <mergeCell ref="A1683:H1683"/>
    <mergeCell ref="A1684:H1684"/>
    <mergeCell ref="A1685:H1685"/>
    <mergeCell ref="A1686:H1686"/>
    <mergeCell ref="G1688:H1688"/>
    <mergeCell ref="G1689:H1689"/>
    <mergeCell ref="A1691:H1691"/>
    <mergeCell ref="A1692:H1692"/>
    <mergeCell ref="A1707:H1707"/>
    <mergeCell ref="A1708:H1708"/>
    <mergeCell ref="A1709:H1709"/>
    <mergeCell ref="A1710:F1710"/>
    <mergeCell ref="G1710:H1710"/>
    <mergeCell ref="A1712:F1712"/>
    <mergeCell ref="A1713:F1713"/>
    <mergeCell ref="G1713:H1713"/>
    <mergeCell ref="A1714:F1714"/>
    <mergeCell ref="A1715:F1715"/>
    <mergeCell ref="A1716:F1716"/>
    <mergeCell ref="A1717:F1717"/>
    <mergeCell ref="A1693:A1695"/>
    <mergeCell ref="B1693:B1695"/>
    <mergeCell ref="C1693:C1695"/>
    <mergeCell ref="D1693:D1695"/>
    <mergeCell ref="E1693:E1695"/>
    <mergeCell ref="F1693:F1695"/>
    <mergeCell ref="G1693:G1695"/>
    <mergeCell ref="H1693:H1695"/>
    <mergeCell ref="A1718:H1718"/>
    <mergeCell ref="A1719:H1719"/>
    <mergeCell ref="B1720:H1720"/>
    <mergeCell ref="B1721:H1721"/>
    <mergeCell ref="A1722:D1722"/>
    <mergeCell ref="F1723:G1723"/>
    <mergeCell ref="F1724:G1724"/>
    <mergeCell ref="F1725:G1725"/>
    <mergeCell ref="F1726:G1726"/>
    <mergeCell ref="F1727:G1727"/>
    <mergeCell ref="A1728:B1728"/>
    <mergeCell ref="C1728:F1728"/>
    <mergeCell ref="G1728:H1728"/>
    <mergeCell ref="A1730:H1730"/>
    <mergeCell ref="A1731:H1731"/>
    <mergeCell ref="A1732:H1732"/>
    <mergeCell ref="A1733:H1733"/>
    <mergeCell ref="A1734:H1734"/>
    <mergeCell ref="A1739:H1739"/>
    <mergeCell ref="A1740:H1740"/>
    <mergeCell ref="A1755:H1755"/>
    <mergeCell ref="A1756:H1756"/>
    <mergeCell ref="A1757:H1757"/>
    <mergeCell ref="A1758:F1758"/>
    <mergeCell ref="G1758:H1758"/>
    <mergeCell ref="A1760:F1760"/>
    <mergeCell ref="A1761:F1761"/>
    <mergeCell ref="G1761:H1761"/>
    <mergeCell ref="A1762:F1762"/>
    <mergeCell ref="A1763:F1763"/>
    <mergeCell ref="A1764:F1764"/>
    <mergeCell ref="A1765:F1765"/>
    <mergeCell ref="A1766:H1766"/>
    <mergeCell ref="A1767:H1767"/>
    <mergeCell ref="A1741:A1743"/>
    <mergeCell ref="B1741:B1743"/>
    <mergeCell ref="C1741:C1743"/>
    <mergeCell ref="D1741:D1743"/>
    <mergeCell ref="E1741:E1743"/>
    <mergeCell ref="F1741:F1743"/>
    <mergeCell ref="G1741:G1743"/>
    <mergeCell ref="H1741:H1743"/>
    <mergeCell ref="B1768:H1768"/>
    <mergeCell ref="B1769:H1769"/>
    <mergeCell ref="A1770:D1770"/>
    <mergeCell ref="F1771:G1771"/>
    <mergeCell ref="F1772:G1772"/>
    <mergeCell ref="F1773:G1773"/>
    <mergeCell ref="F1774:G1774"/>
    <mergeCell ref="F1775:G1775"/>
    <mergeCell ref="A1776:B1776"/>
    <mergeCell ref="C1776:F1776"/>
    <mergeCell ref="G1776:H1776"/>
    <mergeCell ref="A12:A14"/>
    <mergeCell ref="A60:A62"/>
    <mergeCell ref="A108:A110"/>
    <mergeCell ref="A156:A158"/>
    <mergeCell ref="A204:A206"/>
    <mergeCell ref="A252:A254"/>
    <mergeCell ref="A300:A302"/>
    <mergeCell ref="A348:A350"/>
    <mergeCell ref="A396:A398"/>
    <mergeCell ref="A444:A446"/>
    <mergeCell ref="A492:A494"/>
    <mergeCell ref="A540:A542"/>
    <mergeCell ref="A588:A590"/>
    <mergeCell ref="A636:A638"/>
    <mergeCell ref="A684:A686"/>
    <mergeCell ref="A732:A734"/>
    <mergeCell ref="A780:A782"/>
    <mergeCell ref="A828:A830"/>
    <mergeCell ref="A876:A878"/>
    <mergeCell ref="A924:A926"/>
    <mergeCell ref="A972:A974"/>
    <mergeCell ref="B108:B110"/>
    <mergeCell ref="B156:B158"/>
    <mergeCell ref="B204:B206"/>
    <mergeCell ref="B252:B254"/>
    <mergeCell ref="B300:B302"/>
    <mergeCell ref="B348:B350"/>
    <mergeCell ref="B396:B398"/>
    <mergeCell ref="B444:B446"/>
    <mergeCell ref="B492:B494"/>
    <mergeCell ref="B540:B542"/>
    <mergeCell ref="B588:B590"/>
    <mergeCell ref="B636:B638"/>
    <mergeCell ref="B684:B686"/>
    <mergeCell ref="B732:B734"/>
    <mergeCell ref="B780:B782"/>
    <mergeCell ref="B828:B830"/>
    <mergeCell ref="B876:B878"/>
    <mergeCell ref="A865:H865"/>
    <mergeCell ref="A866:H866"/>
    <mergeCell ref="A867:H867"/>
    <mergeCell ref="A868:H868"/>
    <mergeCell ref="A869:H869"/>
    <mergeCell ref="G871:H871"/>
    <mergeCell ref="G872:H872"/>
    <mergeCell ref="A874:H874"/>
    <mergeCell ref="A875:H875"/>
    <mergeCell ref="A815:B815"/>
    <mergeCell ref="C815:F815"/>
    <mergeCell ref="G815:H815"/>
    <mergeCell ref="A817:H817"/>
    <mergeCell ref="A818:H818"/>
    <mergeCell ref="A819:H819"/>
    <mergeCell ref="C108:C110"/>
    <mergeCell ref="C156:C158"/>
    <mergeCell ref="C204:C206"/>
    <mergeCell ref="C252:C254"/>
    <mergeCell ref="C300:C302"/>
    <mergeCell ref="C348:C350"/>
    <mergeCell ref="C396:C398"/>
    <mergeCell ref="C444:C446"/>
    <mergeCell ref="C492:C494"/>
    <mergeCell ref="C540:C542"/>
    <mergeCell ref="C588:C590"/>
    <mergeCell ref="C636:C638"/>
    <mergeCell ref="C684:C686"/>
    <mergeCell ref="C732:C734"/>
    <mergeCell ref="C780:C782"/>
    <mergeCell ref="C828:C830"/>
    <mergeCell ref="C876:C878"/>
    <mergeCell ref="A820:H820"/>
    <mergeCell ref="A821:H821"/>
    <mergeCell ref="A826:H826"/>
    <mergeCell ref="A827:H827"/>
    <mergeCell ref="A842:H842"/>
    <mergeCell ref="A843:H843"/>
    <mergeCell ref="A844:H844"/>
    <mergeCell ref="A845:F845"/>
    <mergeCell ref="G845:H845"/>
    <mergeCell ref="A847:F847"/>
    <mergeCell ref="A848:F848"/>
    <mergeCell ref="G848:H848"/>
    <mergeCell ref="A799:F799"/>
    <mergeCell ref="A800:F800"/>
    <mergeCell ref="G800:H800"/>
    <mergeCell ref="D108:D110"/>
    <mergeCell ref="D156:D158"/>
    <mergeCell ref="D204:D206"/>
    <mergeCell ref="D252:D254"/>
    <mergeCell ref="D300:D302"/>
    <mergeCell ref="D348:D350"/>
    <mergeCell ref="D396:D398"/>
    <mergeCell ref="D444:D446"/>
    <mergeCell ref="D492:D494"/>
    <mergeCell ref="D540:D542"/>
    <mergeCell ref="D588:D590"/>
    <mergeCell ref="D636:D638"/>
    <mergeCell ref="D684:D686"/>
    <mergeCell ref="D732:D734"/>
    <mergeCell ref="D780:D782"/>
    <mergeCell ref="D828:D830"/>
    <mergeCell ref="D876:D878"/>
    <mergeCell ref="A801:F801"/>
    <mergeCell ref="A802:F802"/>
    <mergeCell ref="A803:F803"/>
    <mergeCell ref="A804:F804"/>
    <mergeCell ref="A805:H805"/>
    <mergeCell ref="A806:H806"/>
    <mergeCell ref="B807:H807"/>
    <mergeCell ref="B808:H808"/>
    <mergeCell ref="A809:D809"/>
    <mergeCell ref="F810:G810"/>
    <mergeCell ref="F811:G811"/>
    <mergeCell ref="F812:G812"/>
    <mergeCell ref="F813:G813"/>
    <mergeCell ref="F814:G814"/>
    <mergeCell ref="F765:G765"/>
    <mergeCell ref="E108:E110"/>
    <mergeCell ref="E156:E158"/>
    <mergeCell ref="E204:E206"/>
    <mergeCell ref="E252:E254"/>
    <mergeCell ref="E300:E302"/>
    <mergeCell ref="E348:E350"/>
    <mergeCell ref="E396:E398"/>
    <mergeCell ref="E444:E446"/>
    <mergeCell ref="E492:E494"/>
    <mergeCell ref="E540:E542"/>
    <mergeCell ref="E588:E590"/>
    <mergeCell ref="E636:E638"/>
    <mergeCell ref="E684:E686"/>
    <mergeCell ref="E732:E734"/>
    <mergeCell ref="E780:E782"/>
    <mergeCell ref="E828:E830"/>
    <mergeCell ref="E876:E878"/>
    <mergeCell ref="A635:H635"/>
    <mergeCell ref="A650:H650"/>
    <mergeCell ref="A651:H651"/>
    <mergeCell ref="A652:H652"/>
    <mergeCell ref="A653:F653"/>
    <mergeCell ref="G653:H653"/>
    <mergeCell ref="A655:F655"/>
    <mergeCell ref="A656:F656"/>
    <mergeCell ref="G656:H656"/>
    <mergeCell ref="A657:F657"/>
    <mergeCell ref="A658:F658"/>
    <mergeCell ref="A659:F659"/>
    <mergeCell ref="A660:F660"/>
    <mergeCell ref="A661:H661"/>
    <mergeCell ref="A662:H662"/>
    <mergeCell ref="F108:F110"/>
    <mergeCell ref="F156:F158"/>
    <mergeCell ref="F204:F206"/>
    <mergeCell ref="F252:F254"/>
    <mergeCell ref="F300:F302"/>
    <mergeCell ref="F348:F350"/>
    <mergeCell ref="F396:F398"/>
    <mergeCell ref="F444:F446"/>
    <mergeCell ref="F492:F494"/>
    <mergeCell ref="F540:F542"/>
    <mergeCell ref="F588:F590"/>
    <mergeCell ref="F636:F638"/>
    <mergeCell ref="F684:F686"/>
    <mergeCell ref="F732:F734"/>
    <mergeCell ref="F780:F782"/>
    <mergeCell ref="F828:F830"/>
    <mergeCell ref="F876:F878"/>
    <mergeCell ref="F766:G766"/>
    <mergeCell ref="F715:G715"/>
    <mergeCell ref="F716:G716"/>
    <mergeCell ref="F717:G717"/>
    <mergeCell ref="F718:G718"/>
    <mergeCell ref="B663:H663"/>
    <mergeCell ref="B664:H664"/>
    <mergeCell ref="B615:H615"/>
    <mergeCell ref="B616:H616"/>
    <mergeCell ref="A617:D617"/>
    <mergeCell ref="F618:G618"/>
    <mergeCell ref="F619:G619"/>
    <mergeCell ref="F620:G620"/>
    <mergeCell ref="F621:G621"/>
    <mergeCell ref="F622:G622"/>
    <mergeCell ref="G108:G110"/>
    <mergeCell ref="G156:G158"/>
    <mergeCell ref="G204:G206"/>
    <mergeCell ref="G252:G254"/>
    <mergeCell ref="G300:G302"/>
    <mergeCell ref="G348:G350"/>
    <mergeCell ref="G396:G398"/>
    <mergeCell ref="G444:G446"/>
    <mergeCell ref="G492:G494"/>
    <mergeCell ref="G540:G542"/>
    <mergeCell ref="G588:G590"/>
    <mergeCell ref="G636:G638"/>
    <mergeCell ref="G684:G686"/>
    <mergeCell ref="G732:G734"/>
    <mergeCell ref="G780:G782"/>
    <mergeCell ref="G828:G830"/>
    <mergeCell ref="G876:G878"/>
    <mergeCell ref="A565:H565"/>
    <mergeCell ref="A566:H566"/>
    <mergeCell ref="B567:H567"/>
    <mergeCell ref="B568:H568"/>
    <mergeCell ref="A569:D569"/>
    <mergeCell ref="F570:G570"/>
    <mergeCell ref="F571:G571"/>
    <mergeCell ref="F572:G572"/>
    <mergeCell ref="F573:G573"/>
    <mergeCell ref="F574:G574"/>
    <mergeCell ref="A575:B575"/>
    <mergeCell ref="C575:F575"/>
    <mergeCell ref="G575:H575"/>
    <mergeCell ref="A577:H577"/>
    <mergeCell ref="A578:H578"/>
    <mergeCell ref="H108:H110"/>
    <mergeCell ref="H156:H158"/>
    <mergeCell ref="H204:H206"/>
    <mergeCell ref="H252:H254"/>
    <mergeCell ref="H300:H302"/>
    <mergeCell ref="H348:H350"/>
    <mergeCell ref="H396:H398"/>
    <mergeCell ref="H444:H446"/>
    <mergeCell ref="H492:H494"/>
    <mergeCell ref="H540:H542"/>
    <mergeCell ref="H588:H590"/>
    <mergeCell ref="H636:H638"/>
    <mergeCell ref="H684:H686"/>
    <mergeCell ref="H732:H734"/>
    <mergeCell ref="H780:H782"/>
    <mergeCell ref="H828:H830"/>
    <mergeCell ref="H876:H878"/>
    <mergeCell ref="A579:H579"/>
    <mergeCell ref="A580:H580"/>
    <mergeCell ref="A533:H533"/>
    <mergeCell ref="G535:H535"/>
    <mergeCell ref="G536:H536"/>
    <mergeCell ref="A538:H538"/>
    <mergeCell ref="A539:H539"/>
    <mergeCell ref="A554:H554"/>
    <mergeCell ref="A555:H555"/>
    <mergeCell ref="A556:H556"/>
    <mergeCell ref="A557:F557"/>
    <mergeCell ref="G557:H557"/>
    <mergeCell ref="A559:F559"/>
    <mergeCell ref="A560:F560"/>
    <mergeCell ref="G560:H560"/>
  </mergeCells>
  <hyperlinks>
    <hyperlink ref="A3" r:id="rId1"/>
    <hyperlink ref="A51" r:id="rId2"/>
    <hyperlink ref="A99" r:id="rId3"/>
    <hyperlink ref="A147" r:id="rId4"/>
    <hyperlink ref="A195" r:id="rId5"/>
    <hyperlink ref="A243" r:id="rId6"/>
    <hyperlink ref="A291" r:id="rId7"/>
    <hyperlink ref="A339" r:id="rId8"/>
    <hyperlink ref="A963" r:id="rId9"/>
    <hyperlink ref="A1011" r:id="rId10"/>
    <hyperlink ref="A1059" r:id="rId11"/>
    <hyperlink ref="A1107" r:id="rId12"/>
    <hyperlink ref="A1155" r:id="rId13"/>
    <hyperlink ref="A1203" r:id="rId14"/>
    <hyperlink ref="A1251" r:id="rId15"/>
    <hyperlink ref="A1299" r:id="rId16"/>
    <hyperlink ref="A1347" r:id="rId17"/>
    <hyperlink ref="A1396" r:id="rId18"/>
    <hyperlink ref="A1444" r:id="rId19"/>
    <hyperlink ref="A723" r:id="rId20"/>
    <hyperlink ref="A1540" r:id="rId21"/>
    <hyperlink ref="A1588" r:id="rId22"/>
    <hyperlink ref="A1636" r:id="rId23"/>
    <hyperlink ref="A1684" r:id="rId24"/>
    <hyperlink ref="A1732" r:id="rId25"/>
    <hyperlink ref="A867" r:id="rId26"/>
    <hyperlink ref="A819" r:id="rId27"/>
    <hyperlink ref="A771" r:id="rId28"/>
    <hyperlink ref="A675" r:id="rId29"/>
    <hyperlink ref="A627" r:id="rId30"/>
    <hyperlink ref="A579" r:id="rId31"/>
    <hyperlink ref="A531" r:id="rId32"/>
    <hyperlink ref="A483" r:id="rId33"/>
    <hyperlink ref="A435" r:id="rId34"/>
    <hyperlink ref="A387" r:id="rId35"/>
    <hyperlink ref="A915" r:id="rId36"/>
  </hyperlinks>
  <pageMargins left="0.39370078740157499" right="0.12" top="0.47244094488188998" bottom="0.196850393700787" header="0.511811023622047" footer="0.15748031496063"/>
  <pageSetup paperSize="9" scale="59" orientation="portrait" r:id="rId37"/>
  <rowBreaks count="35" manualBreakCount="35">
    <brk id="47" max="7" man="1"/>
    <brk id="95" max="7" man="1"/>
    <brk id="143" max="7" man="1"/>
    <brk id="191" max="7" man="1"/>
    <brk id="239" max="7" man="1"/>
    <brk id="287" max="7" man="1"/>
    <brk id="335" max="7" man="1"/>
    <brk id="383" max="7" man="1"/>
    <brk id="431" max="7" man="1"/>
    <brk id="479" max="7" man="1"/>
    <brk id="575" max="7" man="1"/>
    <brk id="623" max="7" man="1"/>
    <brk id="671" max="7" man="1"/>
    <brk id="719" max="7" man="1"/>
    <brk id="767" max="7" man="1"/>
    <brk id="815" max="7" man="1"/>
    <brk id="863" max="7" man="1"/>
    <brk id="911" max="7" man="1"/>
    <brk id="959" max="7" man="1"/>
    <brk id="1007" max="7" man="1"/>
    <brk id="1055" max="7" man="1"/>
    <brk id="1103" max="7" man="1"/>
    <brk id="1151" max="7" man="1"/>
    <brk id="1199" max="7" man="1"/>
    <brk id="1247" max="7" man="1"/>
    <brk id="1295" max="7" man="1"/>
    <brk id="1343" max="7" man="1"/>
    <brk id="1391" max="7" man="1"/>
    <brk id="1440" max="7" man="1"/>
    <brk id="1488" max="7" man="1"/>
    <brk id="1536" max="7" man="1"/>
    <brk id="1584" max="7" man="1"/>
    <brk id="1632" max="7" man="1"/>
    <brk id="1680" max="7" man="1"/>
    <brk id="1728" max="7" man="1"/>
  </rowBreaks>
  <drawing r:id="rId3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3"/>
  <sheetViews>
    <sheetView workbookViewId="0">
      <selection activeCell="P5" sqref="P5:P41"/>
    </sheetView>
  </sheetViews>
  <sheetFormatPr defaultColWidth="9" defaultRowHeight="14.1" customHeight="1"/>
  <cols>
    <col min="1" max="1" width="6.85546875" customWidth="1"/>
    <col min="2" max="2" width="19.85546875" customWidth="1"/>
    <col min="3" max="3" width="13.140625" customWidth="1"/>
    <col min="4" max="4" width="10.85546875" customWidth="1"/>
    <col min="5" max="5" width="13" customWidth="1"/>
    <col min="6" max="6" width="12.140625" customWidth="1"/>
    <col min="7" max="7" width="11" customWidth="1"/>
    <col min="8" max="8" width="11.85546875" customWidth="1"/>
    <col min="10" max="10" width="7.42578125" customWidth="1"/>
  </cols>
  <sheetData>
    <row r="1" spans="1:17" ht="18" customHeight="1">
      <c r="A1" s="486" t="s">
        <v>219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</row>
    <row r="2" spans="1:17" ht="18" customHeight="1">
      <c r="A2" s="487" t="s">
        <v>610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</row>
    <row r="3" spans="1:17" ht="18" customHeight="1">
      <c r="A3" s="126" t="s">
        <v>221</v>
      </c>
      <c r="B3" s="126"/>
      <c r="C3" s="126"/>
      <c r="D3" s="568" t="s">
        <v>611</v>
      </c>
      <c r="E3" s="569"/>
      <c r="F3" s="569"/>
      <c r="G3" s="569"/>
      <c r="H3" s="569"/>
      <c r="I3" s="569"/>
      <c r="J3" s="569"/>
      <c r="K3" s="569"/>
      <c r="L3" s="570">
        <v>10</v>
      </c>
      <c r="M3" s="570"/>
      <c r="N3" s="570"/>
      <c r="O3" s="570"/>
      <c r="P3" s="570"/>
      <c r="Q3" s="570"/>
    </row>
    <row r="4" spans="1:17" ht="24" customHeight="1">
      <c r="A4" s="45" t="s">
        <v>223</v>
      </c>
      <c r="B4" s="45" t="s">
        <v>2</v>
      </c>
      <c r="C4" s="45" t="s">
        <v>612</v>
      </c>
      <c r="D4" s="45" t="s">
        <v>613</v>
      </c>
      <c r="E4" s="45" t="s">
        <v>614</v>
      </c>
      <c r="F4" s="127" t="s">
        <v>615</v>
      </c>
      <c r="G4" s="45" t="s">
        <v>616</v>
      </c>
      <c r="H4" s="45" t="s">
        <v>617</v>
      </c>
      <c r="I4" s="41" t="s">
        <v>230</v>
      </c>
      <c r="J4" s="41" t="s">
        <v>231</v>
      </c>
      <c r="K4" s="202" t="s">
        <v>232</v>
      </c>
      <c r="L4" s="26" t="s">
        <v>713</v>
      </c>
      <c r="M4" s="45" t="s">
        <v>613</v>
      </c>
      <c r="N4" s="45" t="s">
        <v>614</v>
      </c>
      <c r="O4" s="41" t="s">
        <v>615</v>
      </c>
      <c r="P4" s="45" t="s">
        <v>616</v>
      </c>
      <c r="Q4" s="45" t="s">
        <v>617</v>
      </c>
    </row>
    <row r="5" spans="1:17" ht="14.1" customHeight="1">
      <c r="A5" s="129">
        <v>1</v>
      </c>
      <c r="B5" s="130" t="s">
        <v>618</v>
      </c>
      <c r="C5" s="14">
        <v>19.5</v>
      </c>
      <c r="D5" s="14">
        <v>18.5</v>
      </c>
      <c r="E5" s="14">
        <v>20</v>
      </c>
      <c r="F5" s="14">
        <v>19.5</v>
      </c>
      <c r="G5" s="14">
        <v>20</v>
      </c>
      <c r="H5" s="14">
        <v>20</v>
      </c>
      <c r="I5" s="128">
        <f>SUM(C5:G5)</f>
        <v>97.5</v>
      </c>
      <c r="J5" s="131">
        <f>I5*100/100</f>
        <v>97.5</v>
      </c>
      <c r="K5" s="203" t="str">
        <f t="shared" ref="K5:K34" si="0">IF(J5&gt;=91,"A1",IF(J5&gt;=81,"A2",IF(J5&gt;=71,"B1",IF(J5&gt;=61,"B2",IF(J5&gt;=51,"C1",IF(J5&gt;=41,"C2",IF(J5&gt;=33,"D","E")))))))</f>
        <v>A1</v>
      </c>
      <c r="L5" s="26">
        <f t="shared" ref="L5:Q5" si="1">C5/2</f>
        <v>9.75</v>
      </c>
      <c r="M5" s="26">
        <f t="shared" si="1"/>
        <v>9.25</v>
      </c>
      <c r="N5" s="26">
        <f t="shared" si="1"/>
        <v>10</v>
      </c>
      <c r="O5" s="26">
        <f t="shared" si="1"/>
        <v>9.75</v>
      </c>
      <c r="P5" s="26">
        <f t="shared" si="1"/>
        <v>10</v>
      </c>
      <c r="Q5" s="26">
        <f t="shared" si="1"/>
        <v>10</v>
      </c>
    </row>
    <row r="6" spans="1:17" ht="14.1" customHeight="1">
      <c r="A6" s="129">
        <v>2</v>
      </c>
      <c r="B6" s="130" t="s">
        <v>619</v>
      </c>
      <c r="C6" s="14">
        <v>8.5</v>
      </c>
      <c r="D6" s="14">
        <v>16.5</v>
      </c>
      <c r="E6" s="14">
        <v>4.5</v>
      </c>
      <c r="F6" s="46">
        <v>11</v>
      </c>
      <c r="G6" s="14">
        <v>13.5</v>
      </c>
      <c r="H6" s="14">
        <v>11.5</v>
      </c>
      <c r="I6" s="128">
        <f t="shared" ref="I6:I41" si="2">SUM(C6:G6)</f>
        <v>54</v>
      </c>
      <c r="J6" s="131">
        <f t="shared" ref="J6:J41" si="3">I6*100/100</f>
        <v>54</v>
      </c>
      <c r="K6" s="203" t="str">
        <f t="shared" si="0"/>
        <v>C1</v>
      </c>
      <c r="L6" s="26">
        <f t="shared" ref="L6:L41" si="4">C6/2</f>
        <v>4.25</v>
      </c>
      <c r="M6" s="26">
        <f t="shared" ref="M6:M41" si="5">D6/2</f>
        <v>8.25</v>
      </c>
      <c r="N6" s="26">
        <f t="shared" ref="N6:N41" si="6">E6/2</f>
        <v>2.25</v>
      </c>
      <c r="O6" s="26">
        <f t="shared" ref="O6:O41" si="7">F6/2</f>
        <v>5.5</v>
      </c>
      <c r="P6" s="26">
        <f t="shared" ref="P6:P41" si="8">G6/2</f>
        <v>6.75</v>
      </c>
      <c r="Q6" s="26">
        <f t="shared" ref="Q6:Q41" si="9">H6/2</f>
        <v>5.75</v>
      </c>
    </row>
    <row r="7" spans="1:17" ht="14.1" customHeight="1">
      <c r="A7" s="129">
        <v>3</v>
      </c>
      <c r="B7" s="130" t="s">
        <v>620</v>
      </c>
      <c r="C7" s="14">
        <v>14.5</v>
      </c>
      <c r="D7" s="14">
        <v>17</v>
      </c>
      <c r="E7" s="14">
        <v>16</v>
      </c>
      <c r="F7" s="14">
        <v>18</v>
      </c>
      <c r="G7" s="14">
        <v>20</v>
      </c>
      <c r="H7" s="14">
        <v>18.5</v>
      </c>
      <c r="I7" s="128">
        <f t="shared" si="2"/>
        <v>85.5</v>
      </c>
      <c r="J7" s="131">
        <f t="shared" si="3"/>
        <v>85.5</v>
      </c>
      <c r="K7" s="203" t="str">
        <f t="shared" si="0"/>
        <v>A2</v>
      </c>
      <c r="L7" s="26">
        <f t="shared" si="4"/>
        <v>7.25</v>
      </c>
      <c r="M7" s="26">
        <f t="shared" si="5"/>
        <v>8.5</v>
      </c>
      <c r="N7" s="26">
        <f t="shared" si="6"/>
        <v>8</v>
      </c>
      <c r="O7" s="26">
        <f t="shared" si="7"/>
        <v>9</v>
      </c>
      <c r="P7" s="26">
        <f t="shared" si="8"/>
        <v>10</v>
      </c>
      <c r="Q7" s="26">
        <f t="shared" si="9"/>
        <v>9.25</v>
      </c>
    </row>
    <row r="8" spans="1:17" ht="14.1" customHeight="1">
      <c r="A8" s="129">
        <v>4</v>
      </c>
      <c r="B8" s="130" t="s">
        <v>621</v>
      </c>
      <c r="C8" s="14">
        <v>19</v>
      </c>
      <c r="D8" s="14">
        <v>17</v>
      </c>
      <c r="E8" s="14">
        <v>20</v>
      </c>
      <c r="F8" s="14">
        <v>19.5</v>
      </c>
      <c r="G8" s="14">
        <v>20</v>
      </c>
      <c r="H8" s="14">
        <v>20</v>
      </c>
      <c r="I8" s="128">
        <f t="shared" si="2"/>
        <v>95.5</v>
      </c>
      <c r="J8" s="131">
        <f t="shared" si="3"/>
        <v>95.5</v>
      </c>
      <c r="K8" s="203" t="str">
        <f t="shared" si="0"/>
        <v>A1</v>
      </c>
      <c r="L8" s="26">
        <f t="shared" si="4"/>
        <v>9.5</v>
      </c>
      <c r="M8" s="26">
        <f t="shared" si="5"/>
        <v>8.5</v>
      </c>
      <c r="N8" s="26">
        <f>E8/2</f>
        <v>10</v>
      </c>
      <c r="O8" s="26">
        <f t="shared" si="7"/>
        <v>9.75</v>
      </c>
      <c r="P8" s="26">
        <f t="shared" si="8"/>
        <v>10</v>
      </c>
      <c r="Q8" s="26">
        <f t="shared" si="9"/>
        <v>10</v>
      </c>
    </row>
    <row r="9" spans="1:17" ht="14.1" customHeight="1">
      <c r="A9" s="129">
        <v>5</v>
      </c>
      <c r="B9" s="130" t="s">
        <v>622</v>
      </c>
      <c r="C9" s="14">
        <v>19.5</v>
      </c>
      <c r="D9" s="14">
        <v>15.5</v>
      </c>
      <c r="E9" s="14">
        <v>15.5</v>
      </c>
      <c r="F9" s="14">
        <v>18.5</v>
      </c>
      <c r="G9" s="14">
        <v>20</v>
      </c>
      <c r="H9" s="47">
        <v>20</v>
      </c>
      <c r="I9" s="128">
        <f t="shared" si="2"/>
        <v>89</v>
      </c>
      <c r="J9" s="131">
        <f t="shared" si="3"/>
        <v>89</v>
      </c>
      <c r="K9" s="203" t="str">
        <f t="shared" si="0"/>
        <v>A2</v>
      </c>
      <c r="L9" s="26">
        <f t="shared" si="4"/>
        <v>9.75</v>
      </c>
      <c r="M9" s="26">
        <f t="shared" si="5"/>
        <v>7.75</v>
      </c>
      <c r="N9" s="26">
        <f t="shared" si="6"/>
        <v>7.75</v>
      </c>
      <c r="O9" s="26">
        <f t="shared" si="7"/>
        <v>9.25</v>
      </c>
      <c r="P9" s="26">
        <f t="shared" si="8"/>
        <v>10</v>
      </c>
      <c r="Q9" s="26">
        <f t="shared" si="9"/>
        <v>10</v>
      </c>
    </row>
    <row r="10" spans="1:17" ht="14.1" customHeight="1">
      <c r="A10" s="129">
        <v>6</v>
      </c>
      <c r="B10" s="130" t="s">
        <v>43</v>
      </c>
      <c r="C10" s="14">
        <v>18.5</v>
      </c>
      <c r="D10" s="14">
        <v>18</v>
      </c>
      <c r="E10" s="14">
        <v>20</v>
      </c>
      <c r="F10" s="14">
        <v>19.5</v>
      </c>
      <c r="G10" s="14">
        <v>19</v>
      </c>
      <c r="H10" s="14">
        <v>17</v>
      </c>
      <c r="I10" s="128">
        <f t="shared" si="2"/>
        <v>95</v>
      </c>
      <c r="J10" s="131">
        <f t="shared" si="3"/>
        <v>95</v>
      </c>
      <c r="K10" s="203" t="str">
        <f t="shared" si="0"/>
        <v>A1</v>
      </c>
      <c r="L10" s="26">
        <f t="shared" si="4"/>
        <v>9.25</v>
      </c>
      <c r="M10" s="26">
        <f t="shared" si="5"/>
        <v>9</v>
      </c>
      <c r="N10" s="26">
        <f t="shared" si="6"/>
        <v>10</v>
      </c>
      <c r="O10" s="26">
        <f t="shared" si="7"/>
        <v>9.75</v>
      </c>
      <c r="P10" s="26">
        <f t="shared" si="8"/>
        <v>9.5</v>
      </c>
      <c r="Q10" s="26">
        <f t="shared" si="9"/>
        <v>8.5</v>
      </c>
    </row>
    <row r="11" spans="1:17" ht="14.1" customHeight="1">
      <c r="A11" s="129">
        <v>7</v>
      </c>
      <c r="B11" s="130" t="s">
        <v>50</v>
      </c>
      <c r="C11" s="14">
        <v>12.5</v>
      </c>
      <c r="D11" s="47">
        <v>14</v>
      </c>
      <c r="E11" s="14">
        <v>14.5</v>
      </c>
      <c r="F11" s="14">
        <v>17</v>
      </c>
      <c r="G11" s="14">
        <v>14</v>
      </c>
      <c r="H11" s="14">
        <v>18.5</v>
      </c>
      <c r="I11" s="128">
        <f t="shared" si="2"/>
        <v>72</v>
      </c>
      <c r="J11" s="131">
        <f t="shared" si="3"/>
        <v>72</v>
      </c>
      <c r="K11" s="203" t="str">
        <f t="shared" si="0"/>
        <v>B1</v>
      </c>
      <c r="L11" s="26">
        <f t="shared" si="4"/>
        <v>6.25</v>
      </c>
      <c r="M11" s="26">
        <f>D11/2</f>
        <v>7</v>
      </c>
      <c r="N11" s="26">
        <f t="shared" si="6"/>
        <v>7.25</v>
      </c>
      <c r="O11" s="26">
        <f t="shared" si="7"/>
        <v>8.5</v>
      </c>
      <c r="P11" s="26">
        <f t="shared" si="8"/>
        <v>7</v>
      </c>
      <c r="Q11" s="26">
        <f t="shared" si="9"/>
        <v>9.25</v>
      </c>
    </row>
    <row r="12" spans="1:17" ht="14.1" customHeight="1">
      <c r="A12" s="129">
        <v>8</v>
      </c>
      <c r="B12" s="130" t="s">
        <v>623</v>
      </c>
      <c r="C12" s="14">
        <v>14.5</v>
      </c>
      <c r="D12" s="14">
        <v>17</v>
      </c>
      <c r="E12" s="14">
        <v>13</v>
      </c>
      <c r="F12" s="14">
        <v>19</v>
      </c>
      <c r="G12" s="14">
        <v>15.5</v>
      </c>
      <c r="H12" s="14">
        <v>16</v>
      </c>
      <c r="I12" s="128">
        <f t="shared" si="2"/>
        <v>79</v>
      </c>
      <c r="J12" s="131">
        <f t="shared" si="3"/>
        <v>79</v>
      </c>
      <c r="K12" s="203" t="str">
        <f t="shared" si="0"/>
        <v>B1</v>
      </c>
      <c r="L12" s="26">
        <f t="shared" si="4"/>
        <v>7.25</v>
      </c>
      <c r="M12" s="26">
        <f t="shared" si="5"/>
        <v>8.5</v>
      </c>
      <c r="N12" s="26">
        <f t="shared" si="6"/>
        <v>6.5</v>
      </c>
      <c r="O12" s="26">
        <f t="shared" si="7"/>
        <v>9.5</v>
      </c>
      <c r="P12" s="26">
        <f t="shared" si="8"/>
        <v>7.75</v>
      </c>
      <c r="Q12" s="26">
        <f t="shared" si="9"/>
        <v>8</v>
      </c>
    </row>
    <row r="13" spans="1:17" ht="14.1" customHeight="1">
      <c r="A13" s="129">
        <v>9</v>
      </c>
      <c r="B13" s="130" t="s">
        <v>61</v>
      </c>
      <c r="C13" s="14">
        <v>18.5</v>
      </c>
      <c r="D13" s="14">
        <v>17</v>
      </c>
      <c r="E13" s="14">
        <v>16.5</v>
      </c>
      <c r="F13" s="14">
        <v>19</v>
      </c>
      <c r="G13" s="14">
        <v>19</v>
      </c>
      <c r="H13" s="14">
        <v>20</v>
      </c>
      <c r="I13" s="128">
        <f t="shared" si="2"/>
        <v>90</v>
      </c>
      <c r="J13" s="131">
        <f t="shared" si="3"/>
        <v>90</v>
      </c>
      <c r="K13" s="203" t="str">
        <f t="shared" si="0"/>
        <v>A2</v>
      </c>
      <c r="L13" s="26">
        <f t="shared" si="4"/>
        <v>9.25</v>
      </c>
      <c r="M13" s="26">
        <f t="shared" si="5"/>
        <v>8.5</v>
      </c>
      <c r="N13" s="26">
        <f t="shared" si="6"/>
        <v>8.25</v>
      </c>
      <c r="O13" s="26">
        <f t="shared" si="7"/>
        <v>9.5</v>
      </c>
      <c r="P13" s="26">
        <f t="shared" si="8"/>
        <v>9.5</v>
      </c>
      <c r="Q13" s="26">
        <f t="shared" si="9"/>
        <v>10</v>
      </c>
    </row>
    <row r="14" spans="1:17" ht="14.1" customHeight="1">
      <c r="A14" s="129">
        <v>10</v>
      </c>
      <c r="B14" s="130" t="s">
        <v>624</v>
      </c>
      <c r="C14" s="14">
        <v>18.5</v>
      </c>
      <c r="D14" s="14">
        <v>17</v>
      </c>
      <c r="E14" s="45">
        <v>18.5</v>
      </c>
      <c r="F14" s="14">
        <v>19</v>
      </c>
      <c r="G14" s="14">
        <v>15.5</v>
      </c>
      <c r="H14" s="14">
        <v>19</v>
      </c>
      <c r="I14" s="128">
        <f t="shared" si="2"/>
        <v>88.5</v>
      </c>
      <c r="J14" s="131">
        <f t="shared" si="3"/>
        <v>88.5</v>
      </c>
      <c r="K14" s="203" t="str">
        <f t="shared" si="0"/>
        <v>A2</v>
      </c>
      <c r="L14" s="26">
        <f t="shared" si="4"/>
        <v>9.25</v>
      </c>
      <c r="M14" s="26">
        <f t="shared" si="5"/>
        <v>8.5</v>
      </c>
      <c r="N14" s="26">
        <f t="shared" si="6"/>
        <v>9.25</v>
      </c>
      <c r="O14" s="26">
        <f t="shared" si="7"/>
        <v>9.5</v>
      </c>
      <c r="P14" s="26">
        <f t="shared" si="8"/>
        <v>7.75</v>
      </c>
      <c r="Q14" s="26">
        <f t="shared" si="9"/>
        <v>9.5</v>
      </c>
    </row>
    <row r="15" spans="1:17" ht="14.1" customHeight="1">
      <c r="A15" s="129">
        <v>11</v>
      </c>
      <c r="B15" s="130" t="s">
        <v>73</v>
      </c>
      <c r="C15" s="14">
        <v>19.5</v>
      </c>
      <c r="D15" s="14">
        <v>18.5</v>
      </c>
      <c r="E15" s="14">
        <v>19.5</v>
      </c>
      <c r="F15" s="14">
        <v>19</v>
      </c>
      <c r="G15" s="14">
        <v>19.5</v>
      </c>
      <c r="H15" s="47">
        <v>19</v>
      </c>
      <c r="I15" s="128">
        <f t="shared" si="2"/>
        <v>96</v>
      </c>
      <c r="J15" s="131">
        <f t="shared" si="3"/>
        <v>96</v>
      </c>
      <c r="K15" s="203" t="str">
        <f t="shared" si="0"/>
        <v>A1</v>
      </c>
      <c r="L15" s="26">
        <f t="shared" si="4"/>
        <v>9.75</v>
      </c>
      <c r="M15" s="26">
        <f t="shared" si="5"/>
        <v>9.25</v>
      </c>
      <c r="N15" s="26">
        <f t="shared" si="6"/>
        <v>9.75</v>
      </c>
      <c r="O15" s="26">
        <f t="shared" si="7"/>
        <v>9.5</v>
      </c>
      <c r="P15" s="26">
        <f t="shared" si="8"/>
        <v>9.75</v>
      </c>
      <c r="Q15" s="26">
        <f t="shared" si="9"/>
        <v>9.5</v>
      </c>
    </row>
    <row r="16" spans="1:17" ht="14.1" customHeight="1">
      <c r="A16" s="129">
        <v>12</v>
      </c>
      <c r="B16" s="130" t="s">
        <v>625</v>
      </c>
      <c r="C16" s="14">
        <v>17</v>
      </c>
      <c r="D16" s="14">
        <v>17</v>
      </c>
      <c r="E16" s="14">
        <v>16.5</v>
      </c>
      <c r="F16" s="14">
        <v>18.5</v>
      </c>
      <c r="G16" s="14">
        <v>19.5</v>
      </c>
      <c r="H16" s="14">
        <v>19.5</v>
      </c>
      <c r="I16" s="128">
        <f t="shared" si="2"/>
        <v>88.5</v>
      </c>
      <c r="J16" s="131">
        <f t="shared" si="3"/>
        <v>88.5</v>
      </c>
      <c r="K16" s="203" t="str">
        <f t="shared" si="0"/>
        <v>A2</v>
      </c>
      <c r="L16" s="26">
        <f t="shared" si="4"/>
        <v>8.5</v>
      </c>
      <c r="M16" s="26">
        <f t="shared" si="5"/>
        <v>8.5</v>
      </c>
      <c r="N16" s="26">
        <f t="shared" si="6"/>
        <v>8.25</v>
      </c>
      <c r="O16" s="26">
        <f t="shared" si="7"/>
        <v>9.25</v>
      </c>
      <c r="P16" s="26">
        <f t="shared" si="8"/>
        <v>9.75</v>
      </c>
      <c r="Q16" s="26">
        <f t="shared" si="9"/>
        <v>9.75</v>
      </c>
    </row>
    <row r="17" spans="1:17" ht="14.1" customHeight="1">
      <c r="A17" s="129">
        <v>13</v>
      </c>
      <c r="B17" s="130" t="s">
        <v>626</v>
      </c>
      <c r="C17" s="14">
        <v>10</v>
      </c>
      <c r="D17" s="14">
        <v>11.5</v>
      </c>
      <c r="E17" s="14">
        <v>6</v>
      </c>
      <c r="F17" s="14">
        <v>13.5</v>
      </c>
      <c r="G17" s="14">
        <v>4</v>
      </c>
      <c r="H17" s="14">
        <v>4.5</v>
      </c>
      <c r="I17" s="128">
        <f t="shared" si="2"/>
        <v>45</v>
      </c>
      <c r="J17" s="131">
        <f t="shared" si="3"/>
        <v>45</v>
      </c>
      <c r="K17" s="203" t="str">
        <f t="shared" si="0"/>
        <v>C2</v>
      </c>
      <c r="L17" s="26">
        <f t="shared" si="4"/>
        <v>5</v>
      </c>
      <c r="M17" s="26">
        <f t="shared" si="5"/>
        <v>5.75</v>
      </c>
      <c r="N17" s="26">
        <f t="shared" si="6"/>
        <v>3</v>
      </c>
      <c r="O17" s="26">
        <f t="shared" si="7"/>
        <v>6.75</v>
      </c>
      <c r="P17" s="26">
        <f t="shared" si="8"/>
        <v>2</v>
      </c>
      <c r="Q17" s="26">
        <f t="shared" si="9"/>
        <v>2.25</v>
      </c>
    </row>
    <row r="18" spans="1:17" ht="14.1" customHeight="1">
      <c r="A18" s="129">
        <v>14</v>
      </c>
      <c r="B18" s="130" t="s">
        <v>627</v>
      </c>
      <c r="C18" s="14">
        <v>14.5</v>
      </c>
      <c r="D18" s="14">
        <v>17</v>
      </c>
      <c r="E18" s="14">
        <v>15</v>
      </c>
      <c r="F18" s="14">
        <v>16.5</v>
      </c>
      <c r="G18" s="14">
        <v>18.5</v>
      </c>
      <c r="H18" s="14">
        <v>17</v>
      </c>
      <c r="I18" s="128">
        <f t="shared" si="2"/>
        <v>81.5</v>
      </c>
      <c r="J18" s="131">
        <f t="shared" si="3"/>
        <v>81.5</v>
      </c>
      <c r="K18" s="203" t="str">
        <f t="shared" si="0"/>
        <v>A2</v>
      </c>
      <c r="L18" s="26">
        <f t="shared" si="4"/>
        <v>7.25</v>
      </c>
      <c r="M18" s="26">
        <f t="shared" si="5"/>
        <v>8.5</v>
      </c>
      <c r="N18" s="26">
        <f t="shared" si="6"/>
        <v>7.5</v>
      </c>
      <c r="O18" s="26">
        <f t="shared" si="7"/>
        <v>8.25</v>
      </c>
      <c r="P18" s="26">
        <f t="shared" si="8"/>
        <v>9.25</v>
      </c>
      <c r="Q18" s="26">
        <f t="shared" si="9"/>
        <v>8.5</v>
      </c>
    </row>
    <row r="19" spans="1:17" ht="14.1" customHeight="1">
      <c r="A19" s="129">
        <v>15</v>
      </c>
      <c r="B19" s="130" t="s">
        <v>96</v>
      </c>
      <c r="C19" s="14">
        <v>9.5</v>
      </c>
      <c r="D19" s="14">
        <v>11</v>
      </c>
      <c r="E19" s="14">
        <v>5.5</v>
      </c>
      <c r="F19" s="14">
        <v>10</v>
      </c>
      <c r="G19" s="14">
        <v>4.5</v>
      </c>
      <c r="H19" s="14">
        <v>7</v>
      </c>
      <c r="I19" s="128">
        <f t="shared" si="2"/>
        <v>40.5</v>
      </c>
      <c r="J19" s="131">
        <f t="shared" si="3"/>
        <v>40.5</v>
      </c>
      <c r="K19" s="203" t="str">
        <f t="shared" si="0"/>
        <v>D</v>
      </c>
      <c r="L19" s="26">
        <f t="shared" si="4"/>
        <v>4.75</v>
      </c>
      <c r="M19" s="26">
        <f t="shared" si="5"/>
        <v>5.5</v>
      </c>
      <c r="N19" s="26">
        <f t="shared" si="6"/>
        <v>2.75</v>
      </c>
      <c r="O19" s="26">
        <f t="shared" si="7"/>
        <v>5</v>
      </c>
      <c r="P19" s="26">
        <f t="shared" si="8"/>
        <v>2.25</v>
      </c>
      <c r="Q19" s="26">
        <f t="shared" si="9"/>
        <v>3.5</v>
      </c>
    </row>
    <row r="20" spans="1:17" ht="14.1" customHeight="1">
      <c r="A20" s="129">
        <v>16</v>
      </c>
      <c r="B20" s="130" t="s">
        <v>102</v>
      </c>
      <c r="C20" s="14">
        <v>16</v>
      </c>
      <c r="D20" s="14">
        <v>15</v>
      </c>
      <c r="E20" s="14">
        <v>11.5</v>
      </c>
      <c r="F20" s="14">
        <v>17.5</v>
      </c>
      <c r="G20" s="14">
        <v>18.5</v>
      </c>
      <c r="H20" s="14">
        <v>16</v>
      </c>
      <c r="I20" s="128">
        <f t="shared" si="2"/>
        <v>78.5</v>
      </c>
      <c r="J20" s="131">
        <f t="shared" si="3"/>
        <v>78.5</v>
      </c>
      <c r="K20" s="203" t="str">
        <f t="shared" si="0"/>
        <v>B1</v>
      </c>
      <c r="L20" s="26">
        <f t="shared" si="4"/>
        <v>8</v>
      </c>
      <c r="M20" s="26">
        <f t="shared" si="5"/>
        <v>7.5</v>
      </c>
      <c r="N20" s="26">
        <f t="shared" si="6"/>
        <v>5.75</v>
      </c>
      <c r="O20" s="26">
        <f t="shared" si="7"/>
        <v>8.75</v>
      </c>
      <c r="P20" s="26">
        <f t="shared" si="8"/>
        <v>9.25</v>
      </c>
      <c r="Q20" s="26">
        <f t="shared" si="9"/>
        <v>8</v>
      </c>
    </row>
    <row r="21" spans="1:17" ht="14.1" customHeight="1">
      <c r="A21" s="129">
        <v>17</v>
      </c>
      <c r="B21" s="130" t="s">
        <v>628</v>
      </c>
      <c r="C21" s="14">
        <v>18</v>
      </c>
      <c r="D21" s="14">
        <v>17.5</v>
      </c>
      <c r="E21" s="14">
        <v>19.5</v>
      </c>
      <c r="F21" s="14">
        <v>17</v>
      </c>
      <c r="G21" s="14">
        <v>17.5</v>
      </c>
      <c r="H21" s="14">
        <v>19</v>
      </c>
      <c r="I21" s="128">
        <f t="shared" si="2"/>
        <v>89.5</v>
      </c>
      <c r="J21" s="131">
        <f t="shared" si="3"/>
        <v>89.5</v>
      </c>
      <c r="K21" s="203" t="str">
        <f t="shared" si="0"/>
        <v>A2</v>
      </c>
      <c r="L21" s="26">
        <f t="shared" si="4"/>
        <v>9</v>
      </c>
      <c r="M21" s="26">
        <f t="shared" si="5"/>
        <v>8.75</v>
      </c>
      <c r="N21" s="26">
        <f t="shared" si="6"/>
        <v>9.75</v>
      </c>
      <c r="O21" s="26">
        <f t="shared" si="7"/>
        <v>8.5</v>
      </c>
      <c r="P21" s="26">
        <f t="shared" si="8"/>
        <v>8.75</v>
      </c>
      <c r="Q21" s="26">
        <f t="shared" si="9"/>
        <v>9.5</v>
      </c>
    </row>
    <row r="22" spans="1:17" ht="14.1" customHeight="1">
      <c r="A22" s="129">
        <v>18</v>
      </c>
      <c r="B22" s="130" t="s">
        <v>113</v>
      </c>
      <c r="C22" s="47">
        <v>11.5</v>
      </c>
      <c r="D22" s="47">
        <v>15</v>
      </c>
      <c r="E22" s="14">
        <v>13</v>
      </c>
      <c r="F22" s="14">
        <v>16</v>
      </c>
      <c r="G22" s="47">
        <v>12.5</v>
      </c>
      <c r="H22" s="47">
        <v>15</v>
      </c>
      <c r="I22" s="128">
        <f t="shared" si="2"/>
        <v>68</v>
      </c>
      <c r="J22" s="131">
        <f t="shared" si="3"/>
        <v>68</v>
      </c>
      <c r="K22" s="203" t="str">
        <f t="shared" si="0"/>
        <v>B2</v>
      </c>
      <c r="L22" s="26">
        <f t="shared" si="4"/>
        <v>5.75</v>
      </c>
      <c r="M22" s="26">
        <f t="shared" si="5"/>
        <v>7.5</v>
      </c>
      <c r="N22" s="26">
        <f t="shared" si="6"/>
        <v>6.5</v>
      </c>
      <c r="O22" s="26">
        <f t="shared" si="7"/>
        <v>8</v>
      </c>
      <c r="P22" s="26">
        <f t="shared" si="8"/>
        <v>6.25</v>
      </c>
      <c r="Q22" s="26">
        <f t="shared" si="9"/>
        <v>7.5</v>
      </c>
    </row>
    <row r="23" spans="1:17" ht="14.1" customHeight="1">
      <c r="A23" s="129">
        <v>19</v>
      </c>
      <c r="B23" s="130" t="s">
        <v>629</v>
      </c>
      <c r="C23" s="14">
        <v>7</v>
      </c>
      <c r="D23" s="14">
        <v>9.5</v>
      </c>
      <c r="E23" s="14">
        <v>10</v>
      </c>
      <c r="F23" s="14">
        <v>9</v>
      </c>
      <c r="G23" s="14">
        <v>10.5</v>
      </c>
      <c r="H23" s="14">
        <v>11.5</v>
      </c>
      <c r="I23" s="128">
        <f t="shared" si="2"/>
        <v>46</v>
      </c>
      <c r="J23" s="131">
        <f t="shared" si="3"/>
        <v>46</v>
      </c>
      <c r="K23" s="203" t="str">
        <f t="shared" si="0"/>
        <v>C2</v>
      </c>
      <c r="L23" s="26">
        <f t="shared" si="4"/>
        <v>3.5</v>
      </c>
      <c r="M23" s="26">
        <f t="shared" si="5"/>
        <v>4.75</v>
      </c>
      <c r="N23" s="26">
        <f t="shared" si="6"/>
        <v>5</v>
      </c>
      <c r="O23" s="26">
        <f t="shared" si="7"/>
        <v>4.5</v>
      </c>
      <c r="P23" s="26">
        <f t="shared" si="8"/>
        <v>5.25</v>
      </c>
      <c r="Q23" s="26">
        <f t="shared" si="9"/>
        <v>5.75</v>
      </c>
    </row>
    <row r="24" spans="1:17" ht="14.1" customHeight="1">
      <c r="A24" s="129">
        <v>20</v>
      </c>
      <c r="B24" s="130" t="s">
        <v>125</v>
      </c>
      <c r="C24" s="14">
        <v>19</v>
      </c>
      <c r="D24" s="14">
        <v>19</v>
      </c>
      <c r="E24" s="14">
        <v>20</v>
      </c>
      <c r="F24" s="14">
        <v>20</v>
      </c>
      <c r="G24" s="14">
        <v>20</v>
      </c>
      <c r="H24" s="14">
        <v>20</v>
      </c>
      <c r="I24" s="128">
        <f t="shared" si="2"/>
        <v>98</v>
      </c>
      <c r="J24" s="131">
        <f t="shared" si="3"/>
        <v>98</v>
      </c>
      <c r="K24" s="203" t="str">
        <f t="shared" si="0"/>
        <v>A1</v>
      </c>
      <c r="L24" s="26">
        <f t="shared" si="4"/>
        <v>9.5</v>
      </c>
      <c r="M24" s="26">
        <f t="shared" si="5"/>
        <v>9.5</v>
      </c>
      <c r="N24" s="26">
        <f t="shared" si="6"/>
        <v>10</v>
      </c>
      <c r="O24" s="26">
        <f t="shared" si="7"/>
        <v>10</v>
      </c>
      <c r="P24" s="26">
        <f t="shared" si="8"/>
        <v>10</v>
      </c>
      <c r="Q24" s="26">
        <f t="shared" si="9"/>
        <v>10</v>
      </c>
    </row>
    <row r="25" spans="1:17" ht="14.1" customHeight="1">
      <c r="A25" s="129">
        <v>21</v>
      </c>
      <c r="B25" s="130" t="s">
        <v>630</v>
      </c>
      <c r="C25" s="47">
        <v>14.5</v>
      </c>
      <c r="D25" s="47">
        <v>13.5</v>
      </c>
      <c r="E25" s="47">
        <v>15.5</v>
      </c>
      <c r="F25" s="47">
        <v>15</v>
      </c>
      <c r="G25" s="47">
        <v>16.5</v>
      </c>
      <c r="H25" s="47">
        <v>13.5</v>
      </c>
      <c r="I25" s="128">
        <f t="shared" si="2"/>
        <v>75</v>
      </c>
      <c r="J25" s="131">
        <f t="shared" si="3"/>
        <v>75</v>
      </c>
      <c r="K25" s="203" t="str">
        <f t="shared" si="0"/>
        <v>B1</v>
      </c>
      <c r="L25" s="26">
        <f t="shared" si="4"/>
        <v>7.25</v>
      </c>
      <c r="M25" s="26">
        <f t="shared" si="5"/>
        <v>6.75</v>
      </c>
      <c r="N25" s="26">
        <f t="shared" si="6"/>
        <v>7.75</v>
      </c>
      <c r="O25" s="26">
        <f t="shared" si="7"/>
        <v>7.5</v>
      </c>
      <c r="P25" s="26">
        <f t="shared" si="8"/>
        <v>8.25</v>
      </c>
      <c r="Q25" s="26">
        <f t="shared" si="9"/>
        <v>6.75</v>
      </c>
    </row>
    <row r="26" spans="1:17" ht="14.1" customHeight="1">
      <c r="A26" s="129">
        <v>22</v>
      </c>
      <c r="B26" s="130" t="s">
        <v>136</v>
      </c>
      <c r="C26" s="47">
        <v>15.5</v>
      </c>
      <c r="D26" s="47">
        <v>14</v>
      </c>
      <c r="E26" s="47">
        <v>17</v>
      </c>
      <c r="F26" s="47">
        <v>14.5</v>
      </c>
      <c r="G26" s="47">
        <v>17</v>
      </c>
      <c r="H26" s="47">
        <v>18</v>
      </c>
      <c r="I26" s="128">
        <f t="shared" si="2"/>
        <v>78</v>
      </c>
      <c r="J26" s="131">
        <f t="shared" si="3"/>
        <v>78</v>
      </c>
      <c r="K26" s="203" t="str">
        <f t="shared" si="0"/>
        <v>B1</v>
      </c>
      <c r="L26" s="26">
        <f t="shared" si="4"/>
        <v>7.75</v>
      </c>
      <c r="M26" s="26">
        <f t="shared" si="5"/>
        <v>7</v>
      </c>
      <c r="N26" s="26">
        <f t="shared" si="6"/>
        <v>8.5</v>
      </c>
      <c r="O26" s="26">
        <f t="shared" si="7"/>
        <v>7.25</v>
      </c>
      <c r="P26" s="26">
        <f t="shared" si="8"/>
        <v>8.5</v>
      </c>
      <c r="Q26" s="26">
        <f t="shared" si="9"/>
        <v>9</v>
      </c>
    </row>
    <row r="27" spans="1:17" ht="14.1" customHeight="1">
      <c r="A27" s="129">
        <v>23</v>
      </c>
      <c r="B27" s="130" t="s">
        <v>143</v>
      </c>
      <c r="C27" s="47">
        <v>18.5</v>
      </c>
      <c r="D27" s="47">
        <v>16</v>
      </c>
      <c r="E27" s="47">
        <v>18.5</v>
      </c>
      <c r="F27" s="47">
        <v>17</v>
      </c>
      <c r="G27" s="47">
        <v>14.5</v>
      </c>
      <c r="H27" s="47">
        <v>16</v>
      </c>
      <c r="I27" s="128">
        <f t="shared" si="2"/>
        <v>84.5</v>
      </c>
      <c r="J27" s="131">
        <f t="shared" si="3"/>
        <v>84.5</v>
      </c>
      <c r="K27" s="203" t="str">
        <f t="shared" si="0"/>
        <v>A2</v>
      </c>
      <c r="L27" s="26">
        <f t="shared" si="4"/>
        <v>9.25</v>
      </c>
      <c r="M27" s="26">
        <f t="shared" si="5"/>
        <v>8</v>
      </c>
      <c r="N27" s="26">
        <f t="shared" si="6"/>
        <v>9.25</v>
      </c>
      <c r="O27" s="26">
        <f t="shared" si="7"/>
        <v>8.5</v>
      </c>
      <c r="P27" s="26">
        <f t="shared" si="8"/>
        <v>7.25</v>
      </c>
      <c r="Q27" s="26">
        <f t="shared" si="9"/>
        <v>8</v>
      </c>
    </row>
    <row r="28" spans="1:17" ht="14.1" customHeight="1">
      <c r="A28" s="129">
        <v>24</v>
      </c>
      <c r="B28" s="130" t="s">
        <v>149</v>
      </c>
      <c r="C28" s="14">
        <v>7</v>
      </c>
      <c r="D28" s="14">
        <v>9.5</v>
      </c>
      <c r="E28" s="14">
        <v>8.5</v>
      </c>
      <c r="F28" s="14">
        <v>8</v>
      </c>
      <c r="G28" s="14">
        <v>7.5</v>
      </c>
      <c r="H28" s="14">
        <v>12.5</v>
      </c>
      <c r="I28" s="128">
        <f t="shared" si="2"/>
        <v>40.5</v>
      </c>
      <c r="J28" s="131">
        <f t="shared" si="3"/>
        <v>40.5</v>
      </c>
      <c r="K28" s="203" t="str">
        <f t="shared" si="0"/>
        <v>D</v>
      </c>
      <c r="L28" s="26">
        <f t="shared" si="4"/>
        <v>3.5</v>
      </c>
      <c r="M28" s="26">
        <f t="shared" si="5"/>
        <v>4.75</v>
      </c>
      <c r="N28" s="26">
        <f t="shared" si="6"/>
        <v>4.25</v>
      </c>
      <c r="O28" s="26">
        <f t="shared" si="7"/>
        <v>4</v>
      </c>
      <c r="P28" s="26">
        <f t="shared" si="8"/>
        <v>3.75</v>
      </c>
      <c r="Q28" s="26">
        <f t="shared" si="9"/>
        <v>6.25</v>
      </c>
    </row>
    <row r="29" spans="1:17" ht="14.1" customHeight="1">
      <c r="A29" s="129">
        <v>25</v>
      </c>
      <c r="B29" s="130" t="s">
        <v>631</v>
      </c>
      <c r="C29" s="14">
        <v>11</v>
      </c>
      <c r="D29" s="14">
        <v>9.5</v>
      </c>
      <c r="E29" s="14">
        <v>9.5</v>
      </c>
      <c r="F29" s="14">
        <v>13.5</v>
      </c>
      <c r="G29" s="14">
        <v>8</v>
      </c>
      <c r="H29" s="14">
        <v>12.5</v>
      </c>
      <c r="I29" s="128">
        <f t="shared" si="2"/>
        <v>51.5</v>
      </c>
      <c r="J29" s="131">
        <f t="shared" si="3"/>
        <v>51.5</v>
      </c>
      <c r="K29" s="203" t="str">
        <f t="shared" si="0"/>
        <v>C1</v>
      </c>
      <c r="L29" s="26">
        <f t="shared" si="4"/>
        <v>5.5</v>
      </c>
      <c r="M29" s="26">
        <f t="shared" si="5"/>
        <v>4.75</v>
      </c>
      <c r="N29" s="26">
        <f t="shared" si="6"/>
        <v>4.75</v>
      </c>
      <c r="O29" s="26">
        <f t="shared" si="7"/>
        <v>6.75</v>
      </c>
      <c r="P29" s="26">
        <f t="shared" si="8"/>
        <v>4</v>
      </c>
      <c r="Q29" s="26">
        <f t="shared" si="9"/>
        <v>6.25</v>
      </c>
    </row>
    <row r="30" spans="1:17" ht="14.1" customHeight="1">
      <c r="A30" s="129">
        <v>26</v>
      </c>
      <c r="B30" s="130" t="s">
        <v>159</v>
      </c>
      <c r="C30" s="14">
        <v>9</v>
      </c>
      <c r="D30" s="14">
        <v>7.5</v>
      </c>
      <c r="E30" s="14">
        <v>8</v>
      </c>
      <c r="F30" s="14">
        <v>6</v>
      </c>
      <c r="G30" s="14">
        <v>1.5</v>
      </c>
      <c r="H30" s="14">
        <v>4.5</v>
      </c>
      <c r="I30" s="128">
        <f t="shared" si="2"/>
        <v>32</v>
      </c>
      <c r="J30" s="131">
        <f t="shared" si="3"/>
        <v>32</v>
      </c>
      <c r="K30" s="203" t="str">
        <f t="shared" si="0"/>
        <v>E</v>
      </c>
      <c r="L30" s="26">
        <f t="shared" si="4"/>
        <v>4.5</v>
      </c>
      <c r="M30" s="26">
        <f t="shared" si="5"/>
        <v>3.75</v>
      </c>
      <c r="N30" s="26">
        <f t="shared" si="6"/>
        <v>4</v>
      </c>
      <c r="O30" s="26">
        <f t="shared" si="7"/>
        <v>3</v>
      </c>
      <c r="P30" s="26">
        <f t="shared" si="8"/>
        <v>0.75</v>
      </c>
      <c r="Q30" s="26">
        <f t="shared" si="9"/>
        <v>2.25</v>
      </c>
    </row>
    <row r="31" spans="1:17" ht="14.1" customHeight="1">
      <c r="A31" s="129">
        <v>27</v>
      </c>
      <c r="B31" s="130" t="s">
        <v>632</v>
      </c>
      <c r="C31" s="14">
        <v>5</v>
      </c>
      <c r="D31" s="14">
        <v>10</v>
      </c>
      <c r="E31" s="14">
        <v>5.5</v>
      </c>
      <c r="F31" s="14">
        <v>9</v>
      </c>
      <c r="G31" s="14">
        <v>1.5</v>
      </c>
      <c r="H31" s="14">
        <v>4.5</v>
      </c>
      <c r="I31" s="128">
        <f t="shared" si="2"/>
        <v>31</v>
      </c>
      <c r="J31" s="131">
        <f t="shared" si="3"/>
        <v>31</v>
      </c>
      <c r="K31" s="203" t="str">
        <f t="shared" si="0"/>
        <v>E</v>
      </c>
      <c r="L31" s="26">
        <f t="shared" si="4"/>
        <v>2.5</v>
      </c>
      <c r="M31" s="26">
        <f t="shared" si="5"/>
        <v>5</v>
      </c>
      <c r="N31" s="26">
        <f t="shared" si="6"/>
        <v>2.75</v>
      </c>
      <c r="O31" s="26">
        <f t="shared" si="7"/>
        <v>4.5</v>
      </c>
      <c r="P31" s="26">
        <f t="shared" si="8"/>
        <v>0.75</v>
      </c>
      <c r="Q31" s="26">
        <f t="shared" si="9"/>
        <v>2.25</v>
      </c>
    </row>
    <row r="32" spans="1:17" ht="14.1" customHeight="1">
      <c r="A32" s="129">
        <v>28</v>
      </c>
      <c r="B32" s="130" t="s">
        <v>169</v>
      </c>
      <c r="C32" s="14">
        <v>11.5</v>
      </c>
      <c r="D32" s="47">
        <v>14.5</v>
      </c>
      <c r="E32" s="14">
        <v>15</v>
      </c>
      <c r="F32" s="14">
        <v>16.5</v>
      </c>
      <c r="G32" s="14">
        <v>17</v>
      </c>
      <c r="H32" s="14">
        <v>12.5</v>
      </c>
      <c r="I32" s="128">
        <f t="shared" si="2"/>
        <v>74.5</v>
      </c>
      <c r="J32" s="131">
        <f t="shared" si="3"/>
        <v>74.5</v>
      </c>
      <c r="K32" s="203" t="str">
        <f t="shared" si="0"/>
        <v>B1</v>
      </c>
      <c r="L32" s="26">
        <f t="shared" si="4"/>
        <v>5.75</v>
      </c>
      <c r="M32" s="26">
        <f t="shared" si="5"/>
        <v>7.25</v>
      </c>
      <c r="N32" s="26">
        <f t="shared" si="6"/>
        <v>7.5</v>
      </c>
      <c r="O32" s="26">
        <f t="shared" si="7"/>
        <v>8.25</v>
      </c>
      <c r="P32" s="26">
        <f t="shared" si="8"/>
        <v>8.5</v>
      </c>
      <c r="Q32" s="26">
        <f t="shared" si="9"/>
        <v>6.25</v>
      </c>
    </row>
    <row r="33" spans="1:17" ht="14.1" customHeight="1">
      <c r="A33" s="129">
        <v>29</v>
      </c>
      <c r="B33" s="130" t="s">
        <v>174</v>
      </c>
      <c r="C33" s="14">
        <v>16.5</v>
      </c>
      <c r="D33" s="14">
        <v>14</v>
      </c>
      <c r="E33" s="14">
        <v>18.5</v>
      </c>
      <c r="F33" s="14">
        <v>17</v>
      </c>
      <c r="G33" s="14">
        <v>17</v>
      </c>
      <c r="H33" s="14">
        <v>17</v>
      </c>
      <c r="I33" s="128">
        <f t="shared" si="2"/>
        <v>83</v>
      </c>
      <c r="J33" s="131">
        <f t="shared" si="3"/>
        <v>83</v>
      </c>
      <c r="K33" s="203" t="str">
        <f t="shared" si="0"/>
        <v>A2</v>
      </c>
      <c r="L33" s="26">
        <f t="shared" si="4"/>
        <v>8.25</v>
      </c>
      <c r="M33" s="26">
        <f t="shared" si="5"/>
        <v>7</v>
      </c>
      <c r="N33" s="26">
        <f t="shared" si="6"/>
        <v>9.25</v>
      </c>
      <c r="O33" s="26">
        <f t="shared" si="7"/>
        <v>8.5</v>
      </c>
      <c r="P33" s="26">
        <f t="shared" si="8"/>
        <v>8.5</v>
      </c>
      <c r="Q33" s="26">
        <f t="shared" si="9"/>
        <v>8.5</v>
      </c>
    </row>
    <row r="34" spans="1:17" ht="14.1" customHeight="1">
      <c r="A34" s="129">
        <v>30</v>
      </c>
      <c r="B34" s="130" t="s">
        <v>404</v>
      </c>
      <c r="C34" s="14">
        <v>10.5</v>
      </c>
      <c r="D34" s="14">
        <v>12</v>
      </c>
      <c r="E34" s="14">
        <v>9</v>
      </c>
      <c r="F34" s="14">
        <v>12.5</v>
      </c>
      <c r="G34" s="14">
        <v>11.5</v>
      </c>
      <c r="H34" s="14">
        <v>16</v>
      </c>
      <c r="I34" s="128">
        <f t="shared" si="2"/>
        <v>55.5</v>
      </c>
      <c r="J34" s="131">
        <f t="shared" si="3"/>
        <v>55.5</v>
      </c>
      <c r="K34" s="203" t="str">
        <f t="shared" si="0"/>
        <v>C1</v>
      </c>
      <c r="L34" s="26">
        <f t="shared" si="4"/>
        <v>5.25</v>
      </c>
      <c r="M34" s="26">
        <f t="shared" si="5"/>
        <v>6</v>
      </c>
      <c r="N34" s="26">
        <f t="shared" si="6"/>
        <v>4.5</v>
      </c>
      <c r="O34" s="26">
        <f t="shared" si="7"/>
        <v>6.25</v>
      </c>
      <c r="P34" s="26">
        <f t="shared" si="8"/>
        <v>5.75</v>
      </c>
      <c r="Q34" s="26">
        <f t="shared" si="9"/>
        <v>8</v>
      </c>
    </row>
    <row r="35" spans="1:17" ht="14.1" customHeight="1">
      <c r="A35" s="129">
        <v>31</v>
      </c>
      <c r="B35" s="130" t="s">
        <v>184</v>
      </c>
      <c r="C35" s="14">
        <v>19</v>
      </c>
      <c r="D35" s="14">
        <v>19</v>
      </c>
      <c r="E35" s="14">
        <v>20</v>
      </c>
      <c r="F35" s="14">
        <v>19.5</v>
      </c>
      <c r="G35" s="14">
        <v>19.5</v>
      </c>
      <c r="H35" s="14">
        <v>19.5</v>
      </c>
      <c r="I35" s="128">
        <f t="shared" si="2"/>
        <v>97</v>
      </c>
      <c r="J35" s="131">
        <f t="shared" si="3"/>
        <v>97</v>
      </c>
      <c r="K35" s="203" t="str">
        <f t="shared" ref="K35:K41" si="10">IF(J35&gt;=91,"A1",IF(J35&gt;=81,"A2",IF(J35&gt;=71,"B1",IF(J35&gt;=61,"B2",IF(J35&gt;=51,"C1",IF(J35&gt;=41,"C2",IF(J35&gt;=33,"D","E")))))))</f>
        <v>A1</v>
      </c>
      <c r="L35" s="26">
        <f t="shared" si="4"/>
        <v>9.5</v>
      </c>
      <c r="M35" s="26">
        <f t="shared" si="5"/>
        <v>9.5</v>
      </c>
      <c r="N35" s="26">
        <f t="shared" si="6"/>
        <v>10</v>
      </c>
      <c r="O35" s="26">
        <f t="shared" si="7"/>
        <v>9.75</v>
      </c>
      <c r="P35" s="26">
        <f t="shared" si="8"/>
        <v>9.75</v>
      </c>
      <c r="Q35" s="26">
        <f t="shared" si="9"/>
        <v>9.75</v>
      </c>
    </row>
    <row r="36" spans="1:17" ht="14.1" customHeight="1">
      <c r="A36" s="129">
        <v>32</v>
      </c>
      <c r="B36" s="130" t="s">
        <v>633</v>
      </c>
      <c r="C36" s="14">
        <v>19</v>
      </c>
      <c r="D36" s="14">
        <v>19.5</v>
      </c>
      <c r="E36" s="14">
        <v>19.5</v>
      </c>
      <c r="F36" s="14">
        <v>19</v>
      </c>
      <c r="G36" s="14">
        <v>19.5</v>
      </c>
      <c r="H36" s="14">
        <v>20</v>
      </c>
      <c r="I36" s="128">
        <f t="shared" si="2"/>
        <v>96.5</v>
      </c>
      <c r="J36" s="131">
        <f t="shared" si="3"/>
        <v>96.5</v>
      </c>
      <c r="K36" s="203" t="str">
        <f t="shared" si="10"/>
        <v>A1</v>
      </c>
      <c r="L36" s="26">
        <f t="shared" si="4"/>
        <v>9.5</v>
      </c>
      <c r="M36" s="26">
        <f t="shared" si="5"/>
        <v>9.75</v>
      </c>
      <c r="N36" s="26">
        <f t="shared" si="6"/>
        <v>9.75</v>
      </c>
      <c r="O36" s="26">
        <f t="shared" si="7"/>
        <v>9.5</v>
      </c>
      <c r="P36" s="26">
        <f t="shared" si="8"/>
        <v>9.75</v>
      </c>
      <c r="Q36" s="26">
        <f t="shared" si="9"/>
        <v>10</v>
      </c>
    </row>
    <row r="37" spans="1:17" ht="14.1" customHeight="1">
      <c r="A37" s="129">
        <v>33</v>
      </c>
      <c r="B37" s="130" t="s">
        <v>194</v>
      </c>
      <c r="C37" s="14">
        <v>8.5</v>
      </c>
      <c r="D37" s="14">
        <v>14</v>
      </c>
      <c r="E37" s="14">
        <v>13</v>
      </c>
      <c r="F37" s="14">
        <v>17.5</v>
      </c>
      <c r="G37" s="14">
        <v>15.5</v>
      </c>
      <c r="H37" s="14">
        <v>15.5</v>
      </c>
      <c r="I37" s="128">
        <f t="shared" si="2"/>
        <v>68.5</v>
      </c>
      <c r="J37" s="131">
        <f t="shared" si="3"/>
        <v>68.5</v>
      </c>
      <c r="K37" s="203" t="str">
        <f t="shared" si="10"/>
        <v>B2</v>
      </c>
      <c r="L37" s="26">
        <f t="shared" si="4"/>
        <v>4.25</v>
      </c>
      <c r="M37" s="26">
        <f t="shared" si="5"/>
        <v>7</v>
      </c>
      <c r="N37" s="26">
        <f t="shared" si="6"/>
        <v>6.5</v>
      </c>
      <c r="O37" s="26">
        <f t="shared" si="7"/>
        <v>8.75</v>
      </c>
      <c r="P37" s="26">
        <f t="shared" si="8"/>
        <v>7.75</v>
      </c>
      <c r="Q37" s="26">
        <f t="shared" si="9"/>
        <v>7.75</v>
      </c>
    </row>
    <row r="38" spans="1:17" ht="14.1" customHeight="1">
      <c r="A38" s="129">
        <v>34</v>
      </c>
      <c r="B38" s="130" t="s">
        <v>199</v>
      </c>
      <c r="C38" s="14">
        <v>11.5</v>
      </c>
      <c r="D38" s="14">
        <v>10.5</v>
      </c>
      <c r="E38" s="14">
        <v>13</v>
      </c>
      <c r="F38" s="14">
        <v>16.5</v>
      </c>
      <c r="G38" s="14">
        <v>18</v>
      </c>
      <c r="H38" s="14">
        <v>17.5</v>
      </c>
      <c r="I38" s="128">
        <f t="shared" si="2"/>
        <v>69.5</v>
      </c>
      <c r="J38" s="131">
        <f t="shared" si="3"/>
        <v>69.5</v>
      </c>
      <c r="K38" s="203" t="str">
        <f t="shared" si="10"/>
        <v>B2</v>
      </c>
      <c r="L38" s="26">
        <f t="shared" si="4"/>
        <v>5.75</v>
      </c>
      <c r="M38" s="26">
        <f t="shared" si="5"/>
        <v>5.25</v>
      </c>
      <c r="N38" s="26">
        <f t="shared" si="6"/>
        <v>6.5</v>
      </c>
      <c r="O38" s="26">
        <f t="shared" si="7"/>
        <v>8.25</v>
      </c>
      <c r="P38" s="26">
        <f t="shared" si="8"/>
        <v>9</v>
      </c>
      <c r="Q38" s="26">
        <f t="shared" si="9"/>
        <v>8.75</v>
      </c>
    </row>
    <row r="39" spans="1:17" ht="14.1" customHeight="1">
      <c r="A39" s="129">
        <v>35</v>
      </c>
      <c r="B39" s="130" t="s">
        <v>634</v>
      </c>
      <c r="C39" s="14">
        <v>18.5</v>
      </c>
      <c r="D39" s="14">
        <v>18</v>
      </c>
      <c r="E39" s="14">
        <v>18</v>
      </c>
      <c r="F39" s="14">
        <v>17</v>
      </c>
      <c r="G39" s="14">
        <v>19</v>
      </c>
      <c r="H39" s="14">
        <v>20</v>
      </c>
      <c r="I39" s="128">
        <f t="shared" si="2"/>
        <v>90.5</v>
      </c>
      <c r="J39" s="131">
        <f t="shared" si="3"/>
        <v>90.5</v>
      </c>
      <c r="K39" s="203" t="str">
        <f t="shared" si="10"/>
        <v>A2</v>
      </c>
      <c r="L39" s="26">
        <f t="shared" si="4"/>
        <v>9.25</v>
      </c>
      <c r="M39" s="26">
        <f t="shared" si="5"/>
        <v>9</v>
      </c>
      <c r="N39" s="26">
        <f t="shared" si="6"/>
        <v>9</v>
      </c>
      <c r="O39" s="26">
        <f t="shared" si="7"/>
        <v>8.5</v>
      </c>
      <c r="P39" s="26">
        <f t="shared" si="8"/>
        <v>9.5</v>
      </c>
      <c r="Q39" s="26">
        <f t="shared" si="9"/>
        <v>10</v>
      </c>
    </row>
    <row r="40" spans="1:17" ht="14.1" customHeight="1">
      <c r="A40" s="129">
        <v>36</v>
      </c>
      <c r="B40" s="130" t="s">
        <v>209</v>
      </c>
      <c r="C40" s="14">
        <v>19.5</v>
      </c>
      <c r="D40" s="14">
        <v>17.5</v>
      </c>
      <c r="E40" s="14">
        <v>18</v>
      </c>
      <c r="F40" s="14">
        <v>19</v>
      </c>
      <c r="G40" s="14">
        <v>19</v>
      </c>
      <c r="H40" s="14">
        <v>19</v>
      </c>
      <c r="I40" s="128">
        <f t="shared" si="2"/>
        <v>93</v>
      </c>
      <c r="J40" s="131">
        <f t="shared" si="3"/>
        <v>93</v>
      </c>
      <c r="K40" s="203" t="str">
        <f t="shared" si="10"/>
        <v>A1</v>
      </c>
      <c r="L40" s="26">
        <f t="shared" si="4"/>
        <v>9.75</v>
      </c>
      <c r="M40" s="26">
        <f t="shared" si="5"/>
        <v>8.75</v>
      </c>
      <c r="N40" s="26">
        <f t="shared" si="6"/>
        <v>9</v>
      </c>
      <c r="O40" s="26">
        <f t="shared" si="7"/>
        <v>9.5</v>
      </c>
      <c r="P40" s="26">
        <f t="shared" si="8"/>
        <v>9.5</v>
      </c>
      <c r="Q40" s="26">
        <f t="shared" si="9"/>
        <v>9.5</v>
      </c>
    </row>
    <row r="41" spans="1:17" ht="14.1" customHeight="1">
      <c r="A41" s="129">
        <v>37</v>
      </c>
      <c r="B41" s="130" t="s">
        <v>635</v>
      </c>
      <c r="C41" s="14">
        <v>18.5</v>
      </c>
      <c r="D41" s="14">
        <v>19.5</v>
      </c>
      <c r="E41" s="14">
        <v>18.5</v>
      </c>
      <c r="F41" s="14">
        <v>19</v>
      </c>
      <c r="G41" s="14">
        <v>20</v>
      </c>
      <c r="H41" s="14">
        <v>19</v>
      </c>
      <c r="I41" s="128">
        <f t="shared" si="2"/>
        <v>95.5</v>
      </c>
      <c r="J41" s="131">
        <f t="shared" si="3"/>
        <v>95.5</v>
      </c>
      <c r="K41" s="203" t="str">
        <f t="shared" si="10"/>
        <v>A1</v>
      </c>
      <c r="L41" s="26">
        <f t="shared" si="4"/>
        <v>9.25</v>
      </c>
      <c r="M41" s="26">
        <f t="shared" si="5"/>
        <v>9.75</v>
      </c>
      <c r="N41" s="26">
        <f t="shared" si="6"/>
        <v>9.25</v>
      </c>
      <c r="O41" s="26">
        <f t="shared" si="7"/>
        <v>9.5</v>
      </c>
      <c r="P41" s="26">
        <f t="shared" si="8"/>
        <v>10</v>
      </c>
      <c r="Q41" s="26">
        <f t="shared" si="9"/>
        <v>9.5</v>
      </c>
    </row>
    <row r="42" spans="1:17" ht="14.1" customHeight="1">
      <c r="L42" s="26"/>
      <c r="M42" s="26"/>
      <c r="N42" s="26"/>
      <c r="O42" s="26"/>
      <c r="P42" s="26"/>
      <c r="Q42" s="26"/>
    </row>
    <row r="43" spans="1:17" ht="14.1" customHeight="1">
      <c r="L43" s="26"/>
      <c r="M43" s="26"/>
      <c r="N43" s="26"/>
      <c r="O43" s="26"/>
      <c r="P43" s="26"/>
      <c r="Q43" s="26"/>
    </row>
  </sheetData>
  <mergeCells count="4">
    <mergeCell ref="A1:K1"/>
    <mergeCell ref="A2:K2"/>
    <mergeCell ref="D3:K3"/>
    <mergeCell ref="L3:Q3"/>
  </mergeCells>
  <conditionalFormatting sqref="C5:H41">
    <cfRule type="cellIs" dxfId="6" priority="2" operator="lessThan">
      <formula>7</formula>
    </cfRule>
  </conditionalFormatting>
  <conditionalFormatting sqref="I5:I41">
    <cfRule type="cellIs" dxfId="5" priority="1" operator="lessThan">
      <formula>33</formula>
    </cfRule>
  </conditionalFormatting>
  <pageMargins left="0.98402777777777795" right="0.70069444444444495" top="0.35416666666666702" bottom="0.27500000000000002" header="0.29861111111111099" footer="0.29861111111111099"/>
  <pageSetup paperSize="9" scale="9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814"/>
  <sheetViews>
    <sheetView view="pageBreakPreview" topLeftCell="A852" zoomScale="60" workbookViewId="0">
      <selection activeCell="E867" sqref="E867"/>
    </sheetView>
  </sheetViews>
  <sheetFormatPr defaultColWidth="9" defaultRowHeight="24.95" customHeight="1"/>
  <cols>
    <col min="1" max="1" width="3.5703125" style="132" customWidth="1"/>
    <col min="2" max="2" width="26" style="132" customWidth="1"/>
    <col min="3" max="3" width="26.5703125" style="132" customWidth="1"/>
    <col min="4" max="4" width="22.85546875" style="132" customWidth="1"/>
    <col min="5" max="5" width="24.85546875" style="132" bestFit="1" customWidth="1"/>
    <col min="6" max="6" width="19.42578125" style="132" customWidth="1"/>
    <col min="7" max="7" width="39.42578125" style="132" bestFit="1" customWidth="1"/>
    <col min="8" max="16384" width="9" style="132"/>
  </cols>
  <sheetData>
    <row r="1" spans="2:7" ht="24.95" customHeight="1" thickBot="1"/>
    <row r="2" spans="2:7" ht="24.95" customHeight="1">
      <c r="B2" s="589" t="s">
        <v>649</v>
      </c>
      <c r="C2" s="590"/>
      <c r="D2" s="590"/>
      <c r="E2" s="590"/>
      <c r="F2" s="590"/>
      <c r="G2" s="591"/>
    </row>
    <row r="3" spans="2:7" ht="24.95" customHeight="1">
      <c r="B3" s="592" t="s">
        <v>236</v>
      </c>
      <c r="C3" s="593"/>
      <c r="D3" s="593"/>
      <c r="E3" s="593"/>
      <c r="F3" s="593"/>
      <c r="G3" s="594"/>
    </row>
    <row r="4" spans="2:7" ht="24.95" customHeight="1">
      <c r="B4" s="592" t="s">
        <v>237</v>
      </c>
      <c r="C4" s="593"/>
      <c r="D4" s="593"/>
      <c r="E4" s="593"/>
      <c r="F4" s="593"/>
      <c r="G4" s="594"/>
    </row>
    <row r="5" spans="2:7" ht="24.95" customHeight="1">
      <c r="B5" s="592" t="s">
        <v>295</v>
      </c>
      <c r="C5" s="593"/>
      <c r="D5" s="593"/>
      <c r="E5" s="593"/>
      <c r="F5" s="593"/>
      <c r="G5" s="594"/>
    </row>
    <row r="6" spans="2:7" ht="24.95" customHeight="1">
      <c r="B6" s="592" t="s">
        <v>647</v>
      </c>
      <c r="C6" s="593"/>
      <c r="D6" s="593"/>
      <c r="E6" s="593"/>
      <c r="F6" s="593"/>
      <c r="G6" s="594"/>
    </row>
    <row r="7" spans="2:7" ht="24.95" customHeight="1">
      <c r="B7" s="595" t="s">
        <v>650</v>
      </c>
      <c r="C7" s="596"/>
      <c r="D7" s="596"/>
      <c r="E7" s="596"/>
      <c r="F7" s="596"/>
      <c r="G7" s="597"/>
    </row>
    <row r="8" spans="2:7" ht="24.95" customHeight="1">
      <c r="B8" s="133" t="s">
        <v>241</v>
      </c>
      <c r="C8" s="598" t="s">
        <v>242</v>
      </c>
      <c r="D8" s="598"/>
      <c r="E8" s="134" t="s">
        <v>243</v>
      </c>
      <c r="F8" s="599">
        <v>1026</v>
      </c>
      <c r="G8" s="600"/>
    </row>
    <row r="9" spans="2:7" ht="24.95" customHeight="1">
      <c r="B9" s="135" t="s">
        <v>244</v>
      </c>
      <c r="C9" s="601" t="s">
        <v>245</v>
      </c>
      <c r="D9" s="601"/>
      <c r="E9" s="132" t="s">
        <v>246</v>
      </c>
      <c r="F9" s="602">
        <v>1</v>
      </c>
      <c r="G9" s="603"/>
    </row>
    <row r="10" spans="2:7" ht="24.95" customHeight="1">
      <c r="B10" s="136" t="s">
        <v>247</v>
      </c>
      <c r="C10" s="137" t="s">
        <v>248</v>
      </c>
      <c r="D10" s="137"/>
      <c r="E10" s="138" t="s">
        <v>249</v>
      </c>
      <c r="F10" s="139"/>
      <c r="G10" s="140" t="s">
        <v>250</v>
      </c>
    </row>
    <row r="11" spans="2:7" ht="24.95" customHeight="1">
      <c r="B11" s="141" t="s">
        <v>251</v>
      </c>
      <c r="C11" s="142" t="s">
        <v>252</v>
      </c>
      <c r="D11" s="142" t="s">
        <v>253</v>
      </c>
      <c r="E11" s="142" t="s">
        <v>254</v>
      </c>
      <c r="F11" s="614" t="s">
        <v>255</v>
      </c>
      <c r="G11" s="615"/>
    </row>
    <row r="12" spans="2:7" ht="24.95" customHeight="1">
      <c r="B12" s="143">
        <v>1</v>
      </c>
      <c r="C12" s="144" t="s">
        <v>256</v>
      </c>
      <c r="D12" s="145">
        <v>19.5</v>
      </c>
      <c r="E12" s="146" t="str">
        <f>IF(D12&gt;=18,"A1",IF(D12&gt;=16,"A2",IF(D12&gt;=14,"B1",IF(D12&gt;=12,"B2",IF(D12&gt;=10,"C1",IF(D12&gt;=8,"C2",IF(D12&gt;=6.5,"D","E")))))))</f>
        <v>A1</v>
      </c>
      <c r="F12" s="573" t="s">
        <v>281</v>
      </c>
      <c r="G12" s="574"/>
    </row>
    <row r="13" spans="2:7" ht="24.95" customHeight="1">
      <c r="B13" s="143">
        <v>2</v>
      </c>
      <c r="C13" s="144" t="s">
        <v>258</v>
      </c>
      <c r="D13" s="145">
        <v>18.5</v>
      </c>
      <c r="E13" s="146" t="str">
        <f t="shared" ref="E13:E17" si="0">IF(D13&gt;=18,"A1",IF(D13&gt;=16,"A2",IF(D13&gt;=14,"B1",IF(D13&gt;=12,"B2",IF(D13&gt;=10,"C1",IF(D13&gt;=8,"C2",IF(D13&gt;=6.5,"D","E")))))))</f>
        <v>A1</v>
      </c>
      <c r="F13" s="575"/>
      <c r="G13" s="576"/>
    </row>
    <row r="14" spans="2:7" ht="24.95" customHeight="1">
      <c r="B14" s="143">
        <v>3</v>
      </c>
      <c r="C14" s="144" t="s">
        <v>259</v>
      </c>
      <c r="D14" s="145">
        <v>20</v>
      </c>
      <c r="E14" s="146" t="str">
        <f t="shared" si="0"/>
        <v>A1</v>
      </c>
      <c r="F14" s="575"/>
      <c r="G14" s="576"/>
    </row>
    <row r="15" spans="2:7" ht="24.95" customHeight="1">
      <c r="B15" s="143">
        <v>4</v>
      </c>
      <c r="C15" s="144" t="s">
        <v>260</v>
      </c>
      <c r="D15" s="145">
        <v>19.5</v>
      </c>
      <c r="E15" s="146" t="str">
        <f t="shared" si="0"/>
        <v>A1</v>
      </c>
      <c r="F15" s="575"/>
      <c r="G15" s="576"/>
    </row>
    <row r="16" spans="2:7" ht="24.95" customHeight="1">
      <c r="B16" s="143">
        <v>5</v>
      </c>
      <c r="C16" s="147" t="s">
        <v>261</v>
      </c>
      <c r="D16" s="145">
        <v>20</v>
      </c>
      <c r="E16" s="146" t="str">
        <f t="shared" si="0"/>
        <v>A1</v>
      </c>
      <c r="F16" s="575"/>
      <c r="G16" s="576"/>
    </row>
    <row r="17" spans="2:7" ht="24.95" customHeight="1">
      <c r="B17" s="143">
        <v>6</v>
      </c>
      <c r="C17" s="147" t="s">
        <v>648</v>
      </c>
      <c r="D17" s="145">
        <v>20</v>
      </c>
      <c r="E17" s="146" t="str">
        <f t="shared" si="0"/>
        <v>A1</v>
      </c>
      <c r="F17" s="575"/>
      <c r="G17" s="576"/>
    </row>
    <row r="18" spans="2:7" ht="24.95" customHeight="1">
      <c r="B18" s="148"/>
      <c r="C18" s="149"/>
      <c r="D18" s="145"/>
      <c r="E18" s="149"/>
      <c r="F18" s="575"/>
      <c r="G18" s="576"/>
    </row>
    <row r="19" spans="2:7" ht="24.95" customHeight="1">
      <c r="B19" s="148"/>
      <c r="C19" s="145" t="s">
        <v>230</v>
      </c>
      <c r="D19" s="145">
        <f>SUM(D12:D16)</f>
        <v>97.5</v>
      </c>
      <c r="E19" s="149"/>
      <c r="F19" s="575"/>
      <c r="G19" s="576"/>
    </row>
    <row r="20" spans="2:7" ht="24.95" customHeight="1">
      <c r="B20" s="148"/>
      <c r="C20" s="142" t="s">
        <v>263</v>
      </c>
      <c r="D20" s="150">
        <f>D19*100/100</f>
        <v>97.5</v>
      </c>
      <c r="E20" s="151" t="str">
        <f t="shared" ref="E20" si="1">IF(D20&gt;=91,"A1",IF(D20&gt;=81,"A2",IF(D20&gt;=71,"B1",IF(D20&gt;=61,"B2",IF(D20&gt;=51,"C1",IF(D20&gt;=41,"C2",IF(D20&gt;=33,"D","E")))))))</f>
        <v>A1</v>
      </c>
      <c r="F20" s="577"/>
      <c r="G20" s="578"/>
    </row>
    <row r="21" spans="2:7" ht="24.95" customHeight="1">
      <c r="B21" s="579" t="s">
        <v>264</v>
      </c>
      <c r="C21" s="581" t="s">
        <v>222</v>
      </c>
      <c r="D21" s="581"/>
      <c r="E21" s="583" t="s">
        <v>265</v>
      </c>
      <c r="F21" s="584"/>
      <c r="G21" s="585"/>
    </row>
    <row r="22" spans="2:7" ht="47.25" customHeight="1" thickBot="1">
      <c r="B22" s="580"/>
      <c r="C22" s="582"/>
      <c r="D22" s="582"/>
      <c r="E22" s="586"/>
      <c r="F22" s="587"/>
      <c r="G22" s="588"/>
    </row>
    <row r="23" spans="2:7" ht="24.95" customHeight="1" thickBot="1"/>
    <row r="24" spans="2:7" ht="24.95" customHeight="1">
      <c r="B24" s="589" t="s">
        <v>649</v>
      </c>
      <c r="C24" s="590"/>
      <c r="D24" s="590"/>
      <c r="E24" s="590"/>
      <c r="F24" s="590"/>
      <c r="G24" s="591"/>
    </row>
    <row r="25" spans="2:7" ht="24.95" customHeight="1">
      <c r="B25" s="592" t="s">
        <v>236</v>
      </c>
      <c r="C25" s="593"/>
      <c r="D25" s="593"/>
      <c r="E25" s="593"/>
      <c r="F25" s="593"/>
      <c r="G25" s="594"/>
    </row>
    <row r="26" spans="2:7" ht="24.95" customHeight="1">
      <c r="B26" s="592" t="s">
        <v>237</v>
      </c>
      <c r="C26" s="593"/>
      <c r="D26" s="593"/>
      <c r="E26" s="593"/>
      <c r="F26" s="593"/>
      <c r="G26" s="594"/>
    </row>
    <row r="27" spans="2:7" ht="24.95" customHeight="1">
      <c r="B27" s="592" t="s">
        <v>295</v>
      </c>
      <c r="C27" s="593"/>
      <c r="D27" s="593"/>
      <c r="E27" s="593"/>
      <c r="F27" s="593"/>
      <c r="G27" s="594"/>
    </row>
    <row r="28" spans="2:7" ht="24.95" customHeight="1">
      <c r="B28" s="592" t="s">
        <v>647</v>
      </c>
      <c r="C28" s="593"/>
      <c r="D28" s="593"/>
      <c r="E28" s="593"/>
      <c r="F28" s="593"/>
      <c r="G28" s="594"/>
    </row>
    <row r="29" spans="2:7" ht="24.95" customHeight="1">
      <c r="B29" s="620" t="s">
        <v>650</v>
      </c>
      <c r="C29" s="621"/>
      <c r="D29" s="621"/>
      <c r="E29" s="621"/>
      <c r="F29" s="621"/>
      <c r="G29" s="622"/>
    </row>
    <row r="30" spans="2:7" ht="24.95" customHeight="1">
      <c r="B30" s="135" t="s">
        <v>241</v>
      </c>
      <c r="C30" s="601" t="s">
        <v>242</v>
      </c>
      <c r="D30" s="601"/>
      <c r="E30" s="132" t="s">
        <v>243</v>
      </c>
      <c r="F30" s="602">
        <v>1452</v>
      </c>
      <c r="G30" s="603"/>
    </row>
    <row r="31" spans="2:7" ht="24.95" customHeight="1">
      <c r="B31" s="135" t="s">
        <v>244</v>
      </c>
      <c r="C31" s="601" t="s">
        <v>267</v>
      </c>
      <c r="D31" s="601"/>
      <c r="E31" s="132" t="s">
        <v>246</v>
      </c>
      <c r="F31" s="602">
        <v>3</v>
      </c>
      <c r="G31" s="603"/>
    </row>
    <row r="32" spans="2:7" ht="24.95" customHeight="1">
      <c r="B32" s="136" t="s">
        <v>247</v>
      </c>
      <c r="C32" s="137" t="s">
        <v>268</v>
      </c>
      <c r="D32" s="137"/>
      <c r="E32" s="138" t="s">
        <v>249</v>
      </c>
      <c r="F32" s="139"/>
      <c r="G32" s="152" t="s">
        <v>269</v>
      </c>
    </row>
    <row r="33" spans="2:7" ht="24.95" customHeight="1">
      <c r="B33" s="141" t="s">
        <v>251</v>
      </c>
      <c r="C33" s="142" t="s">
        <v>252</v>
      </c>
      <c r="D33" s="142" t="s">
        <v>253</v>
      </c>
      <c r="E33" s="142" t="s">
        <v>254</v>
      </c>
      <c r="F33" s="614" t="s">
        <v>255</v>
      </c>
      <c r="G33" s="615"/>
    </row>
    <row r="34" spans="2:7" ht="24.95" customHeight="1">
      <c r="B34" s="143">
        <v>1</v>
      </c>
      <c r="C34" s="144" t="s">
        <v>256</v>
      </c>
      <c r="D34" s="151">
        <v>14.5</v>
      </c>
      <c r="E34" s="146" t="str">
        <f>IF(D34&gt;=18,"A1",IF(D34&gt;=16,"A2",IF(D34&gt;=14,"B1",IF(D34&gt;=12,"B2",IF(D34&gt;=10,"C1",IF(D34&gt;=8,"C2",IF(D34&gt;=6.5,"D","E")))))))</f>
        <v>B1</v>
      </c>
      <c r="F34" s="573" t="s">
        <v>290</v>
      </c>
      <c r="G34" s="574"/>
    </row>
    <row r="35" spans="2:7" ht="24.95" customHeight="1">
      <c r="B35" s="143">
        <v>2</v>
      </c>
      <c r="C35" s="144" t="s">
        <v>258</v>
      </c>
      <c r="D35" s="151">
        <v>17</v>
      </c>
      <c r="E35" s="146" t="str">
        <f t="shared" ref="E35:E39" si="2">IF(D35&gt;=18,"A1",IF(D35&gt;=16,"A2",IF(D35&gt;=14,"B1",IF(D35&gt;=12,"B2",IF(D35&gt;=10,"C1",IF(D35&gt;=8,"C2",IF(D35&gt;=6.5,"D","E")))))))</f>
        <v>A2</v>
      </c>
      <c r="F35" s="575"/>
      <c r="G35" s="576"/>
    </row>
    <row r="36" spans="2:7" ht="24.95" customHeight="1">
      <c r="B36" s="143">
        <v>3</v>
      </c>
      <c r="C36" s="144" t="s">
        <v>259</v>
      </c>
      <c r="D36" s="151">
        <v>16</v>
      </c>
      <c r="E36" s="146" t="str">
        <f>IF(D36&gt;=18,"A1",IF(D36&gt;=16,"A2",IF(D36&gt;=14,"B1",IF(D36&gt;=12,"B2",IF(D36&gt;=10,"C1",IF(D36=8,"C2",IF(D36&gt;=6.5,"D","E")))))))</f>
        <v>A2</v>
      </c>
      <c r="F36" s="575"/>
      <c r="G36" s="576"/>
    </row>
    <row r="37" spans="2:7" ht="24.95" customHeight="1">
      <c r="B37" s="143">
        <v>4</v>
      </c>
      <c r="C37" s="144" t="s">
        <v>260</v>
      </c>
      <c r="D37" s="151">
        <v>18</v>
      </c>
      <c r="E37" s="146" t="str">
        <f t="shared" si="2"/>
        <v>A1</v>
      </c>
      <c r="F37" s="575"/>
      <c r="G37" s="576"/>
    </row>
    <row r="38" spans="2:7" ht="24.95" customHeight="1">
      <c r="B38" s="143">
        <v>5</v>
      </c>
      <c r="C38" s="147" t="s">
        <v>261</v>
      </c>
      <c r="D38" s="151">
        <v>20</v>
      </c>
      <c r="E38" s="146" t="str">
        <f t="shared" si="2"/>
        <v>A1</v>
      </c>
      <c r="F38" s="575"/>
      <c r="G38" s="576"/>
    </row>
    <row r="39" spans="2:7" ht="24.95" customHeight="1">
      <c r="B39" s="143">
        <v>6</v>
      </c>
      <c r="C39" s="147" t="s">
        <v>648</v>
      </c>
      <c r="D39" s="151">
        <v>18.5</v>
      </c>
      <c r="E39" s="146" t="str">
        <f t="shared" si="2"/>
        <v>A1</v>
      </c>
      <c r="F39" s="575"/>
      <c r="G39" s="576"/>
    </row>
    <row r="40" spans="2:7" ht="24.95" customHeight="1">
      <c r="B40" s="148"/>
      <c r="C40" s="149"/>
      <c r="D40" s="151"/>
      <c r="E40" s="149"/>
      <c r="F40" s="575"/>
      <c r="G40" s="576"/>
    </row>
    <row r="41" spans="2:7" ht="24.95" customHeight="1">
      <c r="B41" s="148"/>
      <c r="C41" s="145" t="s">
        <v>230</v>
      </c>
      <c r="D41" s="145">
        <f>SUM(D34:D38)</f>
        <v>85.5</v>
      </c>
      <c r="E41" s="149"/>
      <c r="F41" s="575"/>
      <c r="G41" s="576"/>
    </row>
    <row r="42" spans="2:7" ht="24.95" customHeight="1" thickBot="1">
      <c r="B42" s="153"/>
      <c r="C42" s="154" t="s">
        <v>263</v>
      </c>
      <c r="D42" s="150">
        <f>D41*100/100</f>
        <v>85.5</v>
      </c>
      <c r="E42" s="155" t="str">
        <f t="shared" ref="E42" si="3">IF(D42&gt;=91,"A1",IF(D42&gt;=81,"A2",IF(D42&gt;=71,"B1",IF(D42&gt;=61,"B2",IF(D42&gt;=51,"C1",IF(D42&gt;=41,"C2",IF(D42&gt;=33,"D","E")))))))</f>
        <v>A2</v>
      </c>
      <c r="F42" s="606"/>
      <c r="G42" s="607"/>
    </row>
    <row r="43" spans="2:7" ht="24.95" customHeight="1">
      <c r="B43" s="604" t="s">
        <v>264</v>
      </c>
      <c r="C43" s="604" t="s">
        <v>222</v>
      </c>
      <c r="D43" s="604"/>
      <c r="E43" s="608" t="s">
        <v>265</v>
      </c>
      <c r="F43" s="609"/>
      <c r="G43" s="616"/>
    </row>
    <row r="44" spans="2:7" ht="58.5" customHeight="1">
      <c r="B44" s="581"/>
      <c r="C44" s="581"/>
      <c r="D44" s="581"/>
      <c r="E44" s="617"/>
      <c r="F44" s="618"/>
      <c r="G44" s="619"/>
    </row>
    <row r="45" spans="2:7" ht="24.95" customHeight="1" thickBot="1"/>
    <row r="46" spans="2:7" ht="24.95" customHeight="1">
      <c r="B46" s="589" t="s">
        <v>649</v>
      </c>
      <c r="C46" s="590"/>
      <c r="D46" s="590"/>
      <c r="E46" s="590"/>
      <c r="F46" s="590"/>
      <c r="G46" s="591"/>
    </row>
    <row r="47" spans="2:7" ht="24.95" customHeight="1">
      <c r="B47" s="592" t="s">
        <v>236</v>
      </c>
      <c r="C47" s="593"/>
      <c r="D47" s="593"/>
      <c r="E47" s="593"/>
      <c r="F47" s="593"/>
      <c r="G47" s="594"/>
    </row>
    <row r="48" spans="2:7" ht="24.95" customHeight="1">
      <c r="B48" s="592" t="s">
        <v>237</v>
      </c>
      <c r="C48" s="593"/>
      <c r="D48" s="593"/>
      <c r="E48" s="593"/>
      <c r="F48" s="593"/>
      <c r="G48" s="594"/>
    </row>
    <row r="49" spans="2:7" ht="24.95" customHeight="1">
      <c r="B49" s="592" t="s">
        <v>295</v>
      </c>
      <c r="C49" s="593"/>
      <c r="D49" s="593"/>
      <c r="E49" s="593"/>
      <c r="F49" s="593"/>
      <c r="G49" s="594"/>
    </row>
    <row r="50" spans="2:7" ht="24.95" customHeight="1">
      <c r="B50" s="592" t="s">
        <v>647</v>
      </c>
      <c r="C50" s="593"/>
      <c r="D50" s="593"/>
      <c r="E50" s="593"/>
      <c r="F50" s="593"/>
      <c r="G50" s="594"/>
    </row>
    <row r="51" spans="2:7" ht="24.95" customHeight="1">
      <c r="B51" s="595" t="s">
        <v>650</v>
      </c>
      <c r="C51" s="596"/>
      <c r="D51" s="596"/>
      <c r="E51" s="596"/>
      <c r="F51" s="596"/>
      <c r="G51" s="597"/>
    </row>
    <row r="52" spans="2:7" ht="24.95" customHeight="1">
      <c r="B52" s="133" t="s">
        <v>241</v>
      </c>
      <c r="C52" s="598" t="s">
        <v>242</v>
      </c>
      <c r="D52" s="598"/>
      <c r="E52" s="134" t="s">
        <v>243</v>
      </c>
      <c r="F52" s="599">
        <v>1292</v>
      </c>
      <c r="G52" s="600"/>
    </row>
    <row r="53" spans="2:7" ht="24.95" customHeight="1">
      <c r="B53" s="135" t="s">
        <v>244</v>
      </c>
      <c r="C53" s="601" t="s">
        <v>273</v>
      </c>
      <c r="D53" s="601"/>
      <c r="E53" s="132" t="s">
        <v>246</v>
      </c>
      <c r="F53" s="602">
        <v>4</v>
      </c>
      <c r="G53" s="603"/>
    </row>
    <row r="54" spans="2:7" ht="24.95" customHeight="1">
      <c r="B54" s="136" t="s">
        <v>247</v>
      </c>
      <c r="C54" s="137" t="s">
        <v>274</v>
      </c>
      <c r="D54" s="137"/>
      <c r="E54" s="138" t="s">
        <v>249</v>
      </c>
      <c r="F54" s="139"/>
      <c r="G54" s="140" t="s">
        <v>275</v>
      </c>
    </row>
    <row r="55" spans="2:7" ht="24.95" customHeight="1">
      <c r="B55" s="141" t="s">
        <v>251</v>
      </c>
      <c r="C55" s="142" t="s">
        <v>252</v>
      </c>
      <c r="D55" s="142" t="s">
        <v>253</v>
      </c>
      <c r="E55" s="142" t="s">
        <v>254</v>
      </c>
      <c r="F55" s="614" t="s">
        <v>255</v>
      </c>
      <c r="G55" s="615"/>
    </row>
    <row r="56" spans="2:7" ht="24.95" customHeight="1">
      <c r="B56" s="143">
        <v>1</v>
      </c>
      <c r="C56" s="144" t="s">
        <v>256</v>
      </c>
      <c r="D56" s="145">
        <v>19</v>
      </c>
      <c r="E56" s="146" t="str">
        <f>IF(D56&gt;=18,"A1",IF(D56&gt;=16,"A2",IF(D56&gt;=14,"B1",IF(D56&gt;=12,"B2",IF(D56&gt;=10,"C1",IF(D56&gt;=8,"C2",IF(D56&gt;=6.5,"D","E")))))))</f>
        <v>A1</v>
      </c>
      <c r="F56" s="573" t="s">
        <v>276</v>
      </c>
      <c r="G56" s="574"/>
    </row>
    <row r="57" spans="2:7" ht="24.95" customHeight="1">
      <c r="B57" s="143">
        <v>2</v>
      </c>
      <c r="C57" s="144" t="s">
        <v>258</v>
      </c>
      <c r="D57" s="145">
        <v>17</v>
      </c>
      <c r="E57" s="146" t="str">
        <f t="shared" ref="E57:E61" si="4">IF(D57&gt;=18,"A1",IF(D57&gt;=16,"A2",IF(D57&gt;=14,"B1",IF(D57&gt;=12,"B2",IF(D57&gt;=10,"C1",IF(D57&gt;=8,"C2",IF(D57&gt;=6.5,"D","E")))))))</f>
        <v>A2</v>
      </c>
      <c r="F57" s="575"/>
      <c r="G57" s="576"/>
    </row>
    <row r="58" spans="2:7" ht="24.95" customHeight="1">
      <c r="B58" s="143">
        <v>3</v>
      </c>
      <c r="C58" s="144" t="s">
        <v>259</v>
      </c>
      <c r="D58" s="145">
        <v>20</v>
      </c>
      <c r="E58" s="146" t="str">
        <f t="shared" si="4"/>
        <v>A1</v>
      </c>
      <c r="F58" s="575"/>
      <c r="G58" s="576"/>
    </row>
    <row r="59" spans="2:7" ht="24.95" customHeight="1">
      <c r="B59" s="143">
        <v>4</v>
      </c>
      <c r="C59" s="144" t="s">
        <v>260</v>
      </c>
      <c r="D59" s="145">
        <v>19.5</v>
      </c>
      <c r="E59" s="146" t="str">
        <f t="shared" si="4"/>
        <v>A1</v>
      </c>
      <c r="F59" s="575"/>
      <c r="G59" s="576"/>
    </row>
    <row r="60" spans="2:7" ht="24.95" customHeight="1">
      <c r="B60" s="143">
        <v>5</v>
      </c>
      <c r="C60" s="147" t="s">
        <v>261</v>
      </c>
      <c r="D60" s="145">
        <v>20</v>
      </c>
      <c r="E60" s="146" t="str">
        <f t="shared" si="4"/>
        <v>A1</v>
      </c>
      <c r="F60" s="575"/>
      <c r="G60" s="576"/>
    </row>
    <row r="61" spans="2:7" ht="24.95" customHeight="1">
      <c r="B61" s="143">
        <v>6</v>
      </c>
      <c r="C61" s="147" t="s">
        <v>648</v>
      </c>
      <c r="D61" s="145">
        <v>20</v>
      </c>
      <c r="E61" s="146" t="str">
        <f t="shared" si="4"/>
        <v>A1</v>
      </c>
      <c r="F61" s="575"/>
      <c r="G61" s="576"/>
    </row>
    <row r="62" spans="2:7" ht="24.95" customHeight="1">
      <c r="B62" s="148"/>
      <c r="C62" s="149"/>
      <c r="D62" s="145"/>
      <c r="E62" s="149"/>
      <c r="F62" s="575"/>
      <c r="G62" s="576"/>
    </row>
    <row r="63" spans="2:7" ht="24.95" customHeight="1">
      <c r="B63" s="148"/>
      <c r="C63" s="145" t="s">
        <v>230</v>
      </c>
      <c r="D63" s="145">
        <f>SUM(D56:D60)</f>
        <v>95.5</v>
      </c>
      <c r="E63" s="149"/>
      <c r="F63" s="575"/>
      <c r="G63" s="576"/>
    </row>
    <row r="64" spans="2:7" ht="24.95" customHeight="1" thickBot="1">
      <c r="B64" s="153"/>
      <c r="C64" s="154" t="s">
        <v>263</v>
      </c>
      <c r="D64" s="156">
        <f>D63*100/100</f>
        <v>95.5</v>
      </c>
      <c r="E64" s="155" t="str">
        <f t="shared" ref="E64" si="5">IF(D64&gt;=91,"A1",IF(D64&gt;=81,"A2",IF(D64&gt;=71,"B1",IF(D64&gt;=61,"B2",IF(D64&gt;=51,"C1",IF(D64&gt;=41,"C2",IF(D64&gt;=33,"D","E")))))))</f>
        <v>A1</v>
      </c>
      <c r="F64" s="606"/>
      <c r="G64" s="607"/>
    </row>
    <row r="65" spans="2:7" ht="24.95" customHeight="1">
      <c r="B65" s="604" t="s">
        <v>264</v>
      </c>
      <c r="C65" s="604" t="s">
        <v>222</v>
      </c>
      <c r="D65" s="604"/>
      <c r="E65" s="608" t="s">
        <v>265</v>
      </c>
      <c r="F65" s="609"/>
      <c r="G65" s="616"/>
    </row>
    <row r="66" spans="2:7" ht="24.95" customHeight="1">
      <c r="B66" s="581"/>
      <c r="C66" s="581"/>
      <c r="D66" s="581"/>
      <c r="E66" s="617"/>
      <c r="F66" s="618"/>
      <c r="G66" s="619"/>
    </row>
    <row r="67" spans="2:7" ht="24.95" customHeight="1" thickBot="1"/>
    <row r="68" spans="2:7" ht="24.95" customHeight="1">
      <c r="B68" s="589" t="s">
        <v>649</v>
      </c>
      <c r="C68" s="590"/>
      <c r="D68" s="590"/>
      <c r="E68" s="590"/>
      <c r="F68" s="590"/>
      <c r="G68" s="591"/>
    </row>
    <row r="69" spans="2:7" ht="24.95" customHeight="1">
      <c r="B69" s="592" t="s">
        <v>236</v>
      </c>
      <c r="C69" s="593"/>
      <c r="D69" s="593"/>
      <c r="E69" s="593"/>
      <c r="F69" s="593"/>
      <c r="G69" s="594"/>
    </row>
    <row r="70" spans="2:7" ht="24.95" customHeight="1">
      <c r="B70" s="592" t="s">
        <v>237</v>
      </c>
      <c r="C70" s="593"/>
      <c r="D70" s="593"/>
      <c r="E70" s="593"/>
      <c r="F70" s="593"/>
      <c r="G70" s="594"/>
    </row>
    <row r="71" spans="2:7" ht="24.95" customHeight="1">
      <c r="B71" s="592" t="s">
        <v>295</v>
      </c>
      <c r="C71" s="593"/>
      <c r="D71" s="593"/>
      <c r="E71" s="593"/>
      <c r="F71" s="593"/>
      <c r="G71" s="594"/>
    </row>
    <row r="72" spans="2:7" ht="24.95" customHeight="1">
      <c r="B72" s="592" t="s">
        <v>647</v>
      </c>
      <c r="C72" s="593"/>
      <c r="D72" s="593"/>
      <c r="E72" s="593"/>
      <c r="F72" s="593"/>
      <c r="G72" s="594"/>
    </row>
    <row r="73" spans="2:7" ht="24.95" customHeight="1">
      <c r="B73" s="595" t="s">
        <v>650</v>
      </c>
      <c r="C73" s="596"/>
      <c r="D73" s="596"/>
      <c r="E73" s="596"/>
      <c r="F73" s="596"/>
      <c r="G73" s="597"/>
    </row>
    <row r="74" spans="2:7" ht="24.95" customHeight="1">
      <c r="B74" s="133" t="s">
        <v>241</v>
      </c>
      <c r="C74" s="598" t="s">
        <v>242</v>
      </c>
      <c r="D74" s="598"/>
      <c r="E74" s="134" t="s">
        <v>243</v>
      </c>
      <c r="F74" s="599">
        <v>1288</v>
      </c>
      <c r="G74" s="600"/>
    </row>
    <row r="75" spans="2:7" ht="24.95" customHeight="1">
      <c r="B75" s="135" t="s">
        <v>244</v>
      </c>
      <c r="C75" s="601" t="s">
        <v>278</v>
      </c>
      <c r="D75" s="601"/>
      <c r="E75" s="132" t="s">
        <v>246</v>
      </c>
      <c r="F75" s="602">
        <v>5</v>
      </c>
      <c r="G75" s="603"/>
    </row>
    <row r="76" spans="2:7" ht="24.95" customHeight="1">
      <c r="B76" s="136" t="s">
        <v>247</v>
      </c>
      <c r="C76" s="137" t="s">
        <v>279</v>
      </c>
      <c r="D76" s="137"/>
      <c r="E76" s="138" t="s">
        <v>249</v>
      </c>
      <c r="F76" s="139"/>
      <c r="G76" s="140" t="s">
        <v>280</v>
      </c>
    </row>
    <row r="77" spans="2:7" ht="24.95" customHeight="1">
      <c r="B77" s="157" t="s">
        <v>251</v>
      </c>
      <c r="C77" s="158" t="s">
        <v>252</v>
      </c>
      <c r="D77" s="158" t="s">
        <v>253</v>
      </c>
      <c r="E77" s="158" t="s">
        <v>254</v>
      </c>
      <c r="F77" s="612" t="s">
        <v>255</v>
      </c>
      <c r="G77" s="613"/>
    </row>
    <row r="78" spans="2:7" ht="24.95" customHeight="1">
      <c r="B78" s="143">
        <v>1</v>
      </c>
      <c r="C78" s="144" t="s">
        <v>256</v>
      </c>
      <c r="D78" s="145">
        <v>19.5</v>
      </c>
      <c r="E78" s="146" t="str">
        <f>IF(D78&gt;=18,"A1",IF(D78&gt;=16,"A2",IF(D78&gt;=14,"B1",IF(D78&gt;=12,"B2",IF(D78&gt;=10,"C1",IF(D78&gt;=8,"C2",IF(D78&gt;=6.5,"D","E")))))))</f>
        <v>A1</v>
      </c>
      <c r="F78" s="573" t="s">
        <v>276</v>
      </c>
      <c r="G78" s="574"/>
    </row>
    <row r="79" spans="2:7" ht="24.95" customHeight="1">
      <c r="B79" s="143">
        <v>2</v>
      </c>
      <c r="C79" s="144" t="s">
        <v>258</v>
      </c>
      <c r="D79" s="145">
        <v>15.5</v>
      </c>
      <c r="E79" s="146" t="str">
        <f t="shared" ref="E79:E83" si="6">IF(D79&gt;=18,"A1",IF(D79&gt;=16,"A2",IF(D79&gt;=14,"B1",IF(D79&gt;=12,"B2",IF(D79&gt;=10,"C1",IF(D79&gt;=8,"C2",IF(D79&gt;=6.5,"D","E")))))))</f>
        <v>B1</v>
      </c>
      <c r="F79" s="575"/>
      <c r="G79" s="576"/>
    </row>
    <row r="80" spans="2:7" ht="24.95" customHeight="1">
      <c r="B80" s="143">
        <v>3</v>
      </c>
      <c r="C80" s="144" t="s">
        <v>259</v>
      </c>
      <c r="D80" s="145">
        <v>15.5</v>
      </c>
      <c r="E80" s="146" t="str">
        <f t="shared" si="6"/>
        <v>B1</v>
      </c>
      <c r="F80" s="575"/>
      <c r="G80" s="576"/>
    </row>
    <row r="81" spans="2:7" ht="24.95" customHeight="1">
      <c r="B81" s="143">
        <v>4</v>
      </c>
      <c r="C81" s="144" t="s">
        <v>260</v>
      </c>
      <c r="D81" s="145">
        <v>18.5</v>
      </c>
      <c r="E81" s="146" t="str">
        <f t="shared" si="6"/>
        <v>A1</v>
      </c>
      <c r="F81" s="575"/>
      <c r="G81" s="576"/>
    </row>
    <row r="82" spans="2:7" ht="24.95" customHeight="1">
      <c r="B82" s="143">
        <v>5</v>
      </c>
      <c r="C82" s="147" t="s">
        <v>261</v>
      </c>
      <c r="D82" s="145">
        <v>20</v>
      </c>
      <c r="E82" s="146" t="str">
        <f t="shared" si="6"/>
        <v>A1</v>
      </c>
      <c r="F82" s="575"/>
      <c r="G82" s="576"/>
    </row>
    <row r="83" spans="2:7" ht="24.95" customHeight="1">
      <c r="B83" s="143">
        <v>6</v>
      </c>
      <c r="C83" s="147" t="s">
        <v>648</v>
      </c>
      <c r="D83" s="145">
        <v>20</v>
      </c>
      <c r="E83" s="146" t="str">
        <f t="shared" si="6"/>
        <v>A1</v>
      </c>
      <c r="F83" s="575"/>
      <c r="G83" s="576"/>
    </row>
    <row r="84" spans="2:7" ht="24.95" customHeight="1">
      <c r="B84" s="148"/>
      <c r="C84" s="149"/>
      <c r="D84" s="145"/>
      <c r="E84" s="149"/>
      <c r="F84" s="575"/>
      <c r="G84" s="576"/>
    </row>
    <row r="85" spans="2:7" ht="24.95" customHeight="1">
      <c r="B85" s="148"/>
      <c r="C85" s="145" t="s">
        <v>230</v>
      </c>
      <c r="D85" s="145">
        <f>SUM(D78:D82)</f>
        <v>89</v>
      </c>
      <c r="E85" s="149"/>
      <c r="F85" s="575"/>
      <c r="G85" s="576"/>
    </row>
    <row r="86" spans="2:7" ht="24.95" customHeight="1">
      <c r="B86" s="148"/>
      <c r="C86" s="142" t="s">
        <v>263</v>
      </c>
      <c r="D86" s="150">
        <f>D85*100/100</f>
        <v>89</v>
      </c>
      <c r="E86" s="151" t="str">
        <f t="shared" ref="E86" si="7">IF(D86&gt;=91,"A1",IF(D86&gt;=81,"A2",IF(D86&gt;=71,"B1",IF(D86&gt;=61,"B2",IF(D86&gt;=51,"C1",IF(D86&gt;=41,"C2",IF(D86&gt;=33,"D","E")))))))</f>
        <v>A2</v>
      </c>
      <c r="F86" s="577"/>
      <c r="G86" s="578"/>
    </row>
    <row r="87" spans="2:7" ht="24.95" customHeight="1">
      <c r="B87" s="579" t="s">
        <v>264</v>
      </c>
      <c r="C87" s="581" t="s">
        <v>222</v>
      </c>
      <c r="D87" s="581"/>
      <c r="E87" s="583" t="s">
        <v>265</v>
      </c>
      <c r="F87" s="584"/>
      <c r="G87" s="585"/>
    </row>
    <row r="88" spans="2:7" ht="52.5" customHeight="1" thickBot="1">
      <c r="B88" s="580"/>
      <c r="C88" s="582"/>
      <c r="D88" s="582"/>
      <c r="E88" s="586"/>
      <c r="F88" s="587"/>
      <c r="G88" s="588"/>
    </row>
    <row r="89" spans="2:7" ht="24.95" customHeight="1" thickBot="1"/>
    <row r="90" spans="2:7" ht="24.95" customHeight="1">
      <c r="B90" s="589" t="s">
        <v>649</v>
      </c>
      <c r="C90" s="590"/>
      <c r="D90" s="590"/>
      <c r="E90" s="590"/>
      <c r="F90" s="590"/>
      <c r="G90" s="591"/>
    </row>
    <row r="91" spans="2:7" ht="24.95" customHeight="1">
      <c r="B91" s="592" t="s">
        <v>236</v>
      </c>
      <c r="C91" s="593"/>
      <c r="D91" s="593"/>
      <c r="E91" s="593"/>
      <c r="F91" s="593"/>
      <c r="G91" s="594"/>
    </row>
    <row r="92" spans="2:7" ht="24.95" customHeight="1">
      <c r="B92" s="592" t="s">
        <v>237</v>
      </c>
      <c r="C92" s="593"/>
      <c r="D92" s="593"/>
      <c r="E92" s="593"/>
      <c r="F92" s="593"/>
      <c r="G92" s="594"/>
    </row>
    <row r="93" spans="2:7" ht="24.95" customHeight="1">
      <c r="B93" s="592" t="s">
        <v>295</v>
      </c>
      <c r="C93" s="593"/>
      <c r="D93" s="593"/>
      <c r="E93" s="593"/>
      <c r="F93" s="593"/>
      <c r="G93" s="594"/>
    </row>
    <row r="94" spans="2:7" ht="24.95" customHeight="1">
      <c r="B94" s="592" t="s">
        <v>647</v>
      </c>
      <c r="C94" s="593"/>
      <c r="D94" s="593"/>
      <c r="E94" s="593"/>
      <c r="F94" s="593"/>
      <c r="G94" s="594"/>
    </row>
    <row r="95" spans="2:7" ht="24.95" customHeight="1">
      <c r="B95" s="595" t="s">
        <v>650</v>
      </c>
      <c r="C95" s="596"/>
      <c r="D95" s="596"/>
      <c r="E95" s="596"/>
      <c r="F95" s="596"/>
      <c r="G95" s="597"/>
    </row>
    <row r="96" spans="2:7" ht="24.95" customHeight="1">
      <c r="B96" s="133" t="s">
        <v>241</v>
      </c>
      <c r="C96" s="598" t="s">
        <v>242</v>
      </c>
      <c r="D96" s="598"/>
      <c r="E96" s="134" t="s">
        <v>243</v>
      </c>
      <c r="F96" s="599">
        <v>1435</v>
      </c>
      <c r="G96" s="600"/>
    </row>
    <row r="97" spans="2:7" ht="24.95" customHeight="1">
      <c r="B97" s="135" t="s">
        <v>244</v>
      </c>
      <c r="C97" s="601" t="s">
        <v>282</v>
      </c>
      <c r="D97" s="601"/>
      <c r="E97" s="132" t="s">
        <v>246</v>
      </c>
      <c r="F97" s="602">
        <v>6</v>
      </c>
      <c r="G97" s="603"/>
    </row>
    <row r="98" spans="2:7" ht="24.95" customHeight="1">
      <c r="B98" s="136" t="s">
        <v>247</v>
      </c>
      <c r="C98" s="137" t="s">
        <v>283</v>
      </c>
      <c r="D98" s="137"/>
      <c r="E98" s="138" t="s">
        <v>249</v>
      </c>
      <c r="F98" s="139"/>
      <c r="G98" s="140" t="s">
        <v>284</v>
      </c>
    </row>
    <row r="99" spans="2:7" ht="24.95" customHeight="1">
      <c r="B99" s="157" t="s">
        <v>251</v>
      </c>
      <c r="C99" s="158" t="s">
        <v>252</v>
      </c>
      <c r="D99" s="158" t="s">
        <v>253</v>
      </c>
      <c r="E99" s="158" t="s">
        <v>254</v>
      </c>
      <c r="F99" s="612" t="s">
        <v>255</v>
      </c>
      <c r="G99" s="613"/>
    </row>
    <row r="100" spans="2:7" ht="24.95" customHeight="1">
      <c r="B100" s="143">
        <v>1</v>
      </c>
      <c r="C100" s="144" t="s">
        <v>256</v>
      </c>
      <c r="D100" s="145">
        <v>18.5</v>
      </c>
      <c r="E100" s="146" t="str">
        <f>IF(D100&gt;=18,"A1",IF(D100&gt;=16,"A2",IF(D100&gt;=14,"B1",IF(D100&gt;=12,"B2",IF(D100&gt;=10,"C1",IF(D100&gt;=8,"C2",IF(D100&gt;=6.5,"D","E")))))))</f>
        <v>A1</v>
      </c>
      <c r="F100" s="573" t="s">
        <v>281</v>
      </c>
      <c r="G100" s="574"/>
    </row>
    <row r="101" spans="2:7" ht="24.95" customHeight="1">
      <c r="B101" s="143">
        <v>2</v>
      </c>
      <c r="C101" s="144" t="s">
        <v>258</v>
      </c>
      <c r="D101" s="145">
        <v>18</v>
      </c>
      <c r="E101" s="146" t="str">
        <f t="shared" ref="E101:E105" si="8">IF(D101&gt;=18,"A1",IF(D101&gt;=16,"A2",IF(D101&gt;=14,"B1",IF(D101&gt;=12,"B2",IF(D101&gt;=10,"C1",IF(D101&gt;=8,"C2",IF(D101&gt;=6.5,"D","E")))))))</f>
        <v>A1</v>
      </c>
      <c r="F101" s="575"/>
      <c r="G101" s="576"/>
    </row>
    <row r="102" spans="2:7" ht="24.95" customHeight="1">
      <c r="B102" s="143">
        <v>3</v>
      </c>
      <c r="C102" s="144" t="s">
        <v>259</v>
      </c>
      <c r="D102" s="145">
        <v>20</v>
      </c>
      <c r="E102" s="146" t="str">
        <f t="shared" si="8"/>
        <v>A1</v>
      </c>
      <c r="F102" s="575"/>
      <c r="G102" s="576"/>
    </row>
    <row r="103" spans="2:7" ht="24.95" customHeight="1">
      <c r="B103" s="143">
        <v>4</v>
      </c>
      <c r="C103" s="144" t="s">
        <v>260</v>
      </c>
      <c r="D103" s="145">
        <v>19.5</v>
      </c>
      <c r="E103" s="146" t="str">
        <f t="shared" si="8"/>
        <v>A1</v>
      </c>
      <c r="F103" s="575"/>
      <c r="G103" s="576"/>
    </row>
    <row r="104" spans="2:7" ht="24.95" customHeight="1">
      <c r="B104" s="143">
        <v>5</v>
      </c>
      <c r="C104" s="147" t="s">
        <v>261</v>
      </c>
      <c r="D104" s="145">
        <v>19</v>
      </c>
      <c r="E104" s="146" t="str">
        <f t="shared" si="8"/>
        <v>A1</v>
      </c>
      <c r="F104" s="575"/>
      <c r="G104" s="576"/>
    </row>
    <row r="105" spans="2:7" ht="24.95" customHeight="1">
      <c r="B105" s="143">
        <v>6</v>
      </c>
      <c r="C105" s="147" t="s">
        <v>648</v>
      </c>
      <c r="D105" s="145">
        <v>17</v>
      </c>
      <c r="E105" s="146" t="str">
        <f t="shared" si="8"/>
        <v>A2</v>
      </c>
      <c r="F105" s="575"/>
      <c r="G105" s="576"/>
    </row>
    <row r="106" spans="2:7" ht="24.95" customHeight="1">
      <c r="B106" s="148"/>
      <c r="C106" s="149"/>
      <c r="D106" s="145"/>
      <c r="E106" s="149"/>
      <c r="F106" s="575"/>
      <c r="G106" s="576"/>
    </row>
    <row r="107" spans="2:7" ht="24.95" customHeight="1">
      <c r="B107" s="148"/>
      <c r="C107" s="145" t="s">
        <v>230</v>
      </c>
      <c r="D107" s="145">
        <f>SUM(D100:D104)</f>
        <v>95</v>
      </c>
      <c r="E107" s="149"/>
      <c r="F107" s="575"/>
      <c r="G107" s="576"/>
    </row>
    <row r="108" spans="2:7" ht="24.95" customHeight="1">
      <c r="B108" s="148"/>
      <c r="C108" s="142" t="s">
        <v>263</v>
      </c>
      <c r="D108" s="150">
        <f>D107*100/100</f>
        <v>95</v>
      </c>
      <c r="E108" s="151" t="str">
        <f t="shared" ref="E108" si="9">IF(D108&gt;=91,"A1",IF(D108&gt;=81,"A2",IF(D108&gt;=71,"B1",IF(D108&gt;=61,"B2",IF(D108&gt;=51,"C1",IF(D108&gt;=41,"C2",IF(D108&gt;=33,"D","E")))))))</f>
        <v>A1</v>
      </c>
      <c r="F108" s="577"/>
      <c r="G108" s="578"/>
    </row>
    <row r="109" spans="2:7" ht="24.95" customHeight="1">
      <c r="B109" s="579" t="s">
        <v>264</v>
      </c>
      <c r="C109" s="581" t="s">
        <v>222</v>
      </c>
      <c r="D109" s="581"/>
      <c r="E109" s="583" t="s">
        <v>265</v>
      </c>
      <c r="F109" s="584"/>
      <c r="G109" s="585"/>
    </row>
    <row r="110" spans="2:7" ht="24.95" customHeight="1" thickBot="1">
      <c r="B110" s="580"/>
      <c r="C110" s="582"/>
      <c r="D110" s="582"/>
      <c r="E110" s="586"/>
      <c r="F110" s="587"/>
      <c r="G110" s="588"/>
    </row>
    <row r="111" spans="2:7" ht="24.95" customHeight="1" thickBot="1"/>
    <row r="112" spans="2:7" ht="24.95" customHeight="1">
      <c r="B112" s="589" t="s">
        <v>649</v>
      </c>
      <c r="C112" s="590"/>
      <c r="D112" s="590"/>
      <c r="E112" s="590"/>
      <c r="F112" s="590"/>
      <c r="G112" s="591"/>
    </row>
    <row r="113" spans="2:7" ht="24.95" customHeight="1">
      <c r="B113" s="592" t="s">
        <v>236</v>
      </c>
      <c r="C113" s="593"/>
      <c r="D113" s="593"/>
      <c r="E113" s="593"/>
      <c r="F113" s="593"/>
      <c r="G113" s="594"/>
    </row>
    <row r="114" spans="2:7" ht="24.95" customHeight="1">
      <c r="B114" s="592" t="s">
        <v>237</v>
      </c>
      <c r="C114" s="593"/>
      <c r="D114" s="593"/>
      <c r="E114" s="593"/>
      <c r="F114" s="593"/>
      <c r="G114" s="594"/>
    </row>
    <row r="115" spans="2:7" ht="24.95" customHeight="1">
      <c r="B115" s="592" t="s">
        <v>295</v>
      </c>
      <c r="C115" s="593"/>
      <c r="D115" s="593"/>
      <c r="E115" s="593"/>
      <c r="F115" s="593"/>
      <c r="G115" s="594"/>
    </row>
    <row r="116" spans="2:7" ht="24.95" customHeight="1">
      <c r="B116" s="592" t="s">
        <v>647</v>
      </c>
      <c r="C116" s="593"/>
      <c r="D116" s="593"/>
      <c r="E116" s="593"/>
      <c r="F116" s="593"/>
      <c r="G116" s="594"/>
    </row>
    <row r="117" spans="2:7" ht="24.95" customHeight="1">
      <c r="B117" s="595" t="s">
        <v>650</v>
      </c>
      <c r="C117" s="596"/>
      <c r="D117" s="596"/>
      <c r="E117" s="596"/>
      <c r="F117" s="596"/>
      <c r="G117" s="597"/>
    </row>
    <row r="118" spans="2:7" ht="24.95" customHeight="1">
      <c r="B118" s="133" t="s">
        <v>241</v>
      </c>
      <c r="C118" s="598" t="s">
        <v>242</v>
      </c>
      <c r="D118" s="598"/>
      <c r="E118" s="134" t="s">
        <v>243</v>
      </c>
      <c r="F118" s="599">
        <v>1075</v>
      </c>
      <c r="G118" s="600"/>
    </row>
    <row r="119" spans="2:7" ht="24.95" customHeight="1">
      <c r="B119" s="135" t="s">
        <v>244</v>
      </c>
      <c r="C119" s="601" t="s">
        <v>287</v>
      </c>
      <c r="D119" s="601"/>
      <c r="E119" s="132" t="s">
        <v>246</v>
      </c>
      <c r="F119" s="602">
        <v>7</v>
      </c>
      <c r="G119" s="603"/>
    </row>
    <row r="120" spans="2:7" ht="24.95" customHeight="1">
      <c r="B120" s="136" t="s">
        <v>247</v>
      </c>
      <c r="C120" s="137" t="s">
        <v>288</v>
      </c>
      <c r="D120" s="137"/>
      <c r="E120" s="138" t="s">
        <v>249</v>
      </c>
      <c r="F120" s="139"/>
      <c r="G120" s="140" t="s">
        <v>289</v>
      </c>
    </row>
    <row r="121" spans="2:7" ht="24.95" customHeight="1">
      <c r="B121" s="157" t="s">
        <v>251</v>
      </c>
      <c r="C121" s="158" t="s">
        <v>252</v>
      </c>
      <c r="D121" s="158" t="s">
        <v>253</v>
      </c>
      <c r="E121" s="158" t="s">
        <v>254</v>
      </c>
      <c r="F121" s="571" t="s">
        <v>255</v>
      </c>
      <c r="G121" s="572"/>
    </row>
    <row r="122" spans="2:7" ht="24.95" customHeight="1">
      <c r="B122" s="143">
        <v>1</v>
      </c>
      <c r="C122" s="144" t="s">
        <v>256</v>
      </c>
      <c r="D122" s="145">
        <v>12.5</v>
      </c>
      <c r="E122" s="146" t="str">
        <f>IF(D122&gt;=18,"A1",IF(D122&gt;=16,"A2",IF(D122&gt;=14,"B1",IF(D122&gt;=12,"B2",IF(D122&gt;=10,"C1",IF(D122&gt;=8,"C2",IF(D122&gt;=6.5,"D","E")))))))</f>
        <v>B2</v>
      </c>
      <c r="F122" s="573" t="s">
        <v>290</v>
      </c>
      <c r="G122" s="574"/>
    </row>
    <row r="123" spans="2:7" ht="24.95" customHeight="1">
      <c r="B123" s="143">
        <v>2</v>
      </c>
      <c r="C123" s="144" t="s">
        <v>258</v>
      </c>
      <c r="D123" s="145">
        <v>14</v>
      </c>
      <c r="E123" s="146" t="str">
        <f t="shared" ref="E123:E127" si="10">IF(D123&gt;=18,"A1",IF(D123&gt;=16,"A2",IF(D123&gt;=14,"B1",IF(D123&gt;=12,"B2",IF(D123&gt;=10,"C1",IF(D123&gt;=8,"C2",IF(D123&gt;=6.5,"D","E")))))))</f>
        <v>B1</v>
      </c>
      <c r="F123" s="575"/>
      <c r="G123" s="576"/>
    </row>
    <row r="124" spans="2:7" ht="24.95" customHeight="1">
      <c r="B124" s="143">
        <v>3</v>
      </c>
      <c r="C124" s="144" t="s">
        <v>259</v>
      </c>
      <c r="D124" s="145">
        <v>14.5</v>
      </c>
      <c r="E124" s="146" t="str">
        <f t="shared" si="10"/>
        <v>B1</v>
      </c>
      <c r="F124" s="575"/>
      <c r="G124" s="576"/>
    </row>
    <row r="125" spans="2:7" ht="24.95" customHeight="1">
      <c r="B125" s="143">
        <v>4</v>
      </c>
      <c r="C125" s="144" t="s">
        <v>260</v>
      </c>
      <c r="D125" s="145">
        <v>17</v>
      </c>
      <c r="E125" s="146" t="str">
        <f t="shared" si="10"/>
        <v>A2</v>
      </c>
      <c r="F125" s="575"/>
      <c r="G125" s="576"/>
    </row>
    <row r="126" spans="2:7" ht="24.95" customHeight="1">
      <c r="B126" s="143">
        <v>5</v>
      </c>
      <c r="C126" s="147" t="s">
        <v>261</v>
      </c>
      <c r="D126" s="145">
        <v>14</v>
      </c>
      <c r="E126" s="146" t="str">
        <f t="shared" si="10"/>
        <v>B1</v>
      </c>
      <c r="F126" s="575"/>
      <c r="G126" s="576"/>
    </row>
    <row r="127" spans="2:7" ht="24.95" customHeight="1">
      <c r="B127" s="143">
        <v>6</v>
      </c>
      <c r="C127" s="147" t="s">
        <v>648</v>
      </c>
      <c r="D127" s="145">
        <v>18.5</v>
      </c>
      <c r="E127" s="146" t="str">
        <f t="shared" si="10"/>
        <v>A1</v>
      </c>
      <c r="F127" s="575"/>
      <c r="G127" s="576"/>
    </row>
    <row r="128" spans="2:7" ht="24.95" customHeight="1">
      <c r="B128" s="148"/>
      <c r="C128" s="149"/>
      <c r="D128" s="145"/>
      <c r="E128" s="149"/>
      <c r="F128" s="575"/>
      <c r="G128" s="576"/>
    </row>
    <row r="129" spans="2:7" ht="24.95" customHeight="1">
      <c r="B129" s="148"/>
      <c r="C129" s="145" t="s">
        <v>230</v>
      </c>
      <c r="D129" s="145">
        <f>SUM(D122:D126)</f>
        <v>72</v>
      </c>
      <c r="E129" s="149"/>
      <c r="F129" s="575"/>
      <c r="G129" s="576"/>
    </row>
    <row r="130" spans="2:7" ht="24.95" customHeight="1">
      <c r="B130" s="148"/>
      <c r="C130" s="142" t="s">
        <v>263</v>
      </c>
      <c r="D130" s="150">
        <f>D129*100/100</f>
        <v>72</v>
      </c>
      <c r="E130" s="151" t="str">
        <f t="shared" ref="E130" si="11">IF(D130&gt;=91,"A1",IF(D130&gt;=81,"A2",IF(D130&gt;=71,"B1",IF(D130&gt;=61,"B2",IF(D130&gt;=51,"C1",IF(D130&gt;=41,"C2",IF(D130&gt;=33,"D","E")))))))</f>
        <v>B1</v>
      </c>
      <c r="F130" s="577"/>
      <c r="G130" s="578"/>
    </row>
    <row r="131" spans="2:7" ht="24.95" customHeight="1">
      <c r="B131" s="579" t="s">
        <v>264</v>
      </c>
      <c r="C131" s="581" t="s">
        <v>222</v>
      </c>
      <c r="D131" s="581"/>
      <c r="E131" s="583" t="s">
        <v>265</v>
      </c>
      <c r="F131" s="584"/>
      <c r="G131" s="585"/>
    </row>
    <row r="132" spans="2:7" ht="44.25" customHeight="1" thickBot="1">
      <c r="B132" s="580"/>
      <c r="C132" s="582"/>
      <c r="D132" s="582"/>
      <c r="E132" s="586"/>
      <c r="F132" s="587"/>
      <c r="G132" s="588"/>
    </row>
    <row r="133" spans="2:7" ht="24.95" customHeight="1" thickBot="1"/>
    <row r="134" spans="2:7" ht="24.95" customHeight="1">
      <c r="B134" s="589" t="s">
        <v>649</v>
      </c>
      <c r="C134" s="590"/>
      <c r="D134" s="590"/>
      <c r="E134" s="590"/>
      <c r="F134" s="590"/>
      <c r="G134" s="591"/>
    </row>
    <row r="135" spans="2:7" ht="24.95" customHeight="1">
      <c r="B135" s="592" t="s">
        <v>236</v>
      </c>
      <c r="C135" s="593"/>
      <c r="D135" s="593"/>
      <c r="E135" s="593"/>
      <c r="F135" s="593"/>
      <c r="G135" s="594"/>
    </row>
    <row r="136" spans="2:7" ht="24.95" customHeight="1">
      <c r="B136" s="592" t="s">
        <v>237</v>
      </c>
      <c r="C136" s="593"/>
      <c r="D136" s="593"/>
      <c r="E136" s="593"/>
      <c r="F136" s="593"/>
      <c r="G136" s="594"/>
    </row>
    <row r="137" spans="2:7" ht="24.95" customHeight="1">
      <c r="B137" s="592" t="s">
        <v>295</v>
      </c>
      <c r="C137" s="593"/>
      <c r="D137" s="593"/>
      <c r="E137" s="593"/>
      <c r="F137" s="593"/>
      <c r="G137" s="594"/>
    </row>
    <row r="138" spans="2:7" ht="24.95" customHeight="1">
      <c r="B138" s="592" t="s">
        <v>647</v>
      </c>
      <c r="C138" s="593"/>
      <c r="D138" s="593"/>
      <c r="E138" s="593"/>
      <c r="F138" s="593"/>
      <c r="G138" s="594"/>
    </row>
    <row r="139" spans="2:7" ht="24.95" customHeight="1">
      <c r="B139" s="595" t="s">
        <v>650</v>
      </c>
      <c r="C139" s="596"/>
      <c r="D139" s="596"/>
      <c r="E139" s="596"/>
      <c r="F139" s="596"/>
      <c r="G139" s="597"/>
    </row>
    <row r="140" spans="2:7" ht="24.95" customHeight="1">
      <c r="B140" s="133" t="s">
        <v>241</v>
      </c>
      <c r="C140" s="598" t="s">
        <v>242</v>
      </c>
      <c r="D140" s="598"/>
      <c r="E140" s="134" t="s">
        <v>243</v>
      </c>
      <c r="F140" s="599">
        <v>1518</v>
      </c>
      <c r="G140" s="600"/>
    </row>
    <row r="141" spans="2:7" ht="24.95" customHeight="1">
      <c r="B141" s="135" t="s">
        <v>244</v>
      </c>
      <c r="C141" s="601" t="s">
        <v>292</v>
      </c>
      <c r="D141" s="601"/>
      <c r="E141" s="132" t="s">
        <v>246</v>
      </c>
      <c r="F141" s="602">
        <v>8</v>
      </c>
      <c r="G141" s="603"/>
    </row>
    <row r="142" spans="2:7" ht="24.95" customHeight="1">
      <c r="B142" s="136" t="s">
        <v>247</v>
      </c>
      <c r="C142" s="137" t="s">
        <v>293</v>
      </c>
      <c r="D142" s="137"/>
      <c r="E142" s="138" t="s">
        <v>249</v>
      </c>
      <c r="F142" s="139"/>
      <c r="G142" s="140" t="s">
        <v>294</v>
      </c>
    </row>
    <row r="143" spans="2:7" ht="24.95" customHeight="1">
      <c r="B143" s="157" t="s">
        <v>251</v>
      </c>
      <c r="C143" s="158" t="s">
        <v>252</v>
      </c>
      <c r="D143" s="158" t="s">
        <v>253</v>
      </c>
      <c r="E143" s="158" t="s">
        <v>254</v>
      </c>
      <c r="F143" s="571" t="s">
        <v>255</v>
      </c>
      <c r="G143" s="572"/>
    </row>
    <row r="144" spans="2:7" ht="24.95" customHeight="1">
      <c r="B144" s="143">
        <v>1</v>
      </c>
      <c r="C144" s="144" t="s">
        <v>256</v>
      </c>
      <c r="D144" s="145">
        <v>14.5</v>
      </c>
      <c r="E144" s="146" t="str">
        <f>IF(D144&gt;=18,"A1",IF(D144&gt;=16,"A2",IF(D144&gt;=14,"B1",IF(D144&gt;=12,"B2",IF(D144&gt;=10,"C1",IF(D144&gt;=8,"C2",IF(D144&gt;=6.5,"D","E")))))))</f>
        <v>B1</v>
      </c>
      <c r="F144" s="573" t="s">
        <v>651</v>
      </c>
      <c r="G144" s="574"/>
    </row>
    <row r="145" spans="2:7" ht="24.95" customHeight="1">
      <c r="B145" s="143">
        <v>2</v>
      </c>
      <c r="C145" s="144" t="s">
        <v>258</v>
      </c>
      <c r="D145" s="145">
        <v>17</v>
      </c>
      <c r="E145" s="146" t="str">
        <f t="shared" ref="E145:E149" si="12">IF(D145&gt;=18,"A1",IF(D145&gt;=16,"A2",IF(D145&gt;=14,"B1",IF(D145&gt;=12,"B2",IF(D145&gt;=10,"C1",IF(D145&gt;=8,"C2",IF(D145&gt;=6.5,"D","E")))))))</f>
        <v>A2</v>
      </c>
      <c r="F145" s="575"/>
      <c r="G145" s="576"/>
    </row>
    <row r="146" spans="2:7" ht="24.95" customHeight="1">
      <c r="B146" s="143">
        <v>3</v>
      </c>
      <c r="C146" s="144" t="s">
        <v>259</v>
      </c>
      <c r="D146" s="145">
        <v>13</v>
      </c>
      <c r="E146" s="146" t="str">
        <f t="shared" si="12"/>
        <v>B2</v>
      </c>
      <c r="F146" s="575"/>
      <c r="G146" s="576"/>
    </row>
    <row r="147" spans="2:7" ht="24.95" customHeight="1">
      <c r="B147" s="143">
        <v>4</v>
      </c>
      <c r="C147" s="144" t="s">
        <v>260</v>
      </c>
      <c r="D147" s="145">
        <v>19</v>
      </c>
      <c r="E147" s="146" t="str">
        <f t="shared" si="12"/>
        <v>A1</v>
      </c>
      <c r="F147" s="575"/>
      <c r="G147" s="576"/>
    </row>
    <row r="148" spans="2:7" ht="24.95" customHeight="1">
      <c r="B148" s="143">
        <v>5</v>
      </c>
      <c r="C148" s="147" t="s">
        <v>261</v>
      </c>
      <c r="D148" s="145">
        <v>15.5</v>
      </c>
      <c r="E148" s="146" t="str">
        <f t="shared" si="12"/>
        <v>B1</v>
      </c>
      <c r="F148" s="575"/>
      <c r="G148" s="576"/>
    </row>
    <row r="149" spans="2:7" ht="24.95" customHeight="1">
      <c r="B149" s="143">
        <v>6</v>
      </c>
      <c r="C149" s="147" t="s">
        <v>648</v>
      </c>
      <c r="D149" s="145">
        <v>16</v>
      </c>
      <c r="E149" s="146" t="str">
        <f t="shared" si="12"/>
        <v>A2</v>
      </c>
      <c r="F149" s="575"/>
      <c r="G149" s="576"/>
    </row>
    <row r="150" spans="2:7" ht="24.95" customHeight="1">
      <c r="B150" s="148"/>
      <c r="C150" s="149"/>
      <c r="D150" s="145"/>
      <c r="E150" s="149"/>
      <c r="F150" s="575"/>
      <c r="G150" s="576"/>
    </row>
    <row r="151" spans="2:7" ht="24.95" customHeight="1">
      <c r="B151" s="148"/>
      <c r="C151" s="145" t="s">
        <v>230</v>
      </c>
      <c r="D151" s="145">
        <f>SUM(D144:D148)</f>
        <v>79</v>
      </c>
      <c r="E151" s="149"/>
      <c r="F151" s="575"/>
      <c r="G151" s="576"/>
    </row>
    <row r="152" spans="2:7" ht="24.95" customHeight="1">
      <c r="B152" s="148"/>
      <c r="C152" s="142" t="s">
        <v>263</v>
      </c>
      <c r="D152" s="150">
        <f>D151*100/100</f>
        <v>79</v>
      </c>
      <c r="E152" s="151" t="str">
        <f t="shared" ref="E152" si="13">IF(D152&gt;=91,"A1",IF(D152&gt;=81,"A2",IF(D152&gt;=71,"B1",IF(D152&gt;=61,"B2",IF(D152&gt;=51,"C1",IF(D152&gt;=41,"C2",IF(D152&gt;=33,"D","E")))))))</f>
        <v>B1</v>
      </c>
      <c r="F152" s="577"/>
      <c r="G152" s="578"/>
    </row>
    <row r="153" spans="2:7" ht="24.95" customHeight="1">
      <c r="B153" s="579" t="s">
        <v>264</v>
      </c>
      <c r="C153" s="581" t="s">
        <v>222</v>
      </c>
      <c r="D153" s="581"/>
      <c r="E153" s="583" t="s">
        <v>265</v>
      </c>
      <c r="F153" s="584"/>
      <c r="G153" s="585"/>
    </row>
    <row r="154" spans="2:7" ht="38.25" customHeight="1" thickBot="1">
      <c r="B154" s="580"/>
      <c r="C154" s="582"/>
      <c r="D154" s="582"/>
      <c r="E154" s="586"/>
      <c r="F154" s="587"/>
      <c r="G154" s="588"/>
    </row>
    <row r="155" spans="2:7" ht="24.95" customHeight="1" thickBot="1"/>
    <row r="156" spans="2:7" ht="24.95" customHeight="1">
      <c r="B156" s="589" t="s">
        <v>649</v>
      </c>
      <c r="C156" s="590"/>
      <c r="D156" s="590"/>
      <c r="E156" s="590"/>
      <c r="F156" s="590"/>
      <c r="G156" s="591"/>
    </row>
    <row r="157" spans="2:7" ht="24.95" customHeight="1">
      <c r="B157" s="592" t="s">
        <v>236</v>
      </c>
      <c r="C157" s="593"/>
      <c r="D157" s="593"/>
      <c r="E157" s="593"/>
      <c r="F157" s="593"/>
      <c r="G157" s="594"/>
    </row>
    <row r="158" spans="2:7" ht="24.95" customHeight="1">
      <c r="B158" s="592" t="s">
        <v>237</v>
      </c>
      <c r="C158" s="593"/>
      <c r="D158" s="593"/>
      <c r="E158" s="593"/>
      <c r="F158" s="593"/>
      <c r="G158" s="594"/>
    </row>
    <row r="159" spans="2:7" ht="24.95" customHeight="1">
      <c r="B159" s="592" t="s">
        <v>295</v>
      </c>
      <c r="C159" s="593"/>
      <c r="D159" s="593"/>
      <c r="E159" s="593"/>
      <c r="F159" s="593"/>
      <c r="G159" s="594"/>
    </row>
    <row r="160" spans="2:7" ht="24.95" customHeight="1">
      <c r="B160" s="592" t="s">
        <v>647</v>
      </c>
      <c r="C160" s="593"/>
      <c r="D160" s="593"/>
      <c r="E160" s="593"/>
      <c r="F160" s="593"/>
      <c r="G160" s="594"/>
    </row>
    <row r="161" spans="2:12" ht="24.95" customHeight="1">
      <c r="B161" s="595" t="s">
        <v>650</v>
      </c>
      <c r="C161" s="596"/>
      <c r="D161" s="596"/>
      <c r="E161" s="596"/>
      <c r="F161" s="596"/>
      <c r="G161" s="597"/>
    </row>
    <row r="162" spans="2:12" ht="24.95" customHeight="1">
      <c r="B162" s="133" t="s">
        <v>241</v>
      </c>
      <c r="C162" s="598" t="s">
        <v>242</v>
      </c>
      <c r="D162" s="598"/>
      <c r="E162" s="134" t="s">
        <v>243</v>
      </c>
      <c r="F162" s="599">
        <v>1279</v>
      </c>
      <c r="G162" s="600"/>
    </row>
    <row r="163" spans="2:12" ht="24.95" customHeight="1">
      <c r="B163" s="135" t="s">
        <v>244</v>
      </c>
      <c r="C163" s="601" t="s">
        <v>296</v>
      </c>
      <c r="D163" s="601"/>
      <c r="E163" s="132" t="s">
        <v>246</v>
      </c>
      <c r="F163" s="602">
        <v>9</v>
      </c>
      <c r="G163" s="603"/>
    </row>
    <row r="164" spans="2:12" ht="24.95" customHeight="1">
      <c r="B164" s="136" t="s">
        <v>247</v>
      </c>
      <c r="C164" s="137" t="s">
        <v>297</v>
      </c>
      <c r="D164" s="137"/>
      <c r="E164" s="138" t="s">
        <v>249</v>
      </c>
      <c r="F164" s="139"/>
      <c r="G164" s="140" t="s">
        <v>298</v>
      </c>
    </row>
    <row r="165" spans="2:12" ht="24.95" customHeight="1">
      <c r="B165" s="157" t="s">
        <v>251</v>
      </c>
      <c r="C165" s="158" t="s">
        <v>252</v>
      </c>
      <c r="D165" s="158" t="s">
        <v>253</v>
      </c>
      <c r="E165" s="158" t="s">
        <v>254</v>
      </c>
      <c r="F165" s="612" t="s">
        <v>255</v>
      </c>
      <c r="G165" s="613"/>
    </row>
    <row r="166" spans="2:12" ht="24.95" customHeight="1">
      <c r="B166" s="143">
        <v>1</v>
      </c>
      <c r="C166" s="144" t="s">
        <v>256</v>
      </c>
      <c r="D166" s="145">
        <v>18.5</v>
      </c>
      <c r="E166" s="146" t="str">
        <f>IF(D166&gt;=18,"A1",IF(D166&gt;=16,"A2",IF(D166&gt;=14,"B1",IF(D166&gt;=12,"B2",IF(D166&gt;=10,"C1",IF(D166&gt;=8,"C2",IF(D166&gt;=6.5,"D","E")))))))</f>
        <v>A1</v>
      </c>
      <c r="F166" s="573" t="s">
        <v>276</v>
      </c>
      <c r="G166" s="574"/>
    </row>
    <row r="167" spans="2:12" ht="24.95" customHeight="1">
      <c r="B167" s="143">
        <v>2</v>
      </c>
      <c r="C167" s="144" t="s">
        <v>258</v>
      </c>
      <c r="D167" s="145">
        <v>17</v>
      </c>
      <c r="E167" s="146" t="str">
        <f t="shared" ref="E167:E171" si="14">IF(D167&gt;=18,"A1",IF(D167&gt;=16,"A2",IF(D167&gt;=14,"B1",IF(D167&gt;=12,"B2",IF(D167&gt;=10,"C1",IF(D167&gt;=8,"C2",IF(D167&gt;=6.5,"D","E")))))))</f>
        <v>A2</v>
      </c>
      <c r="F167" s="575"/>
      <c r="G167" s="576"/>
    </row>
    <row r="168" spans="2:12" ht="24.95" customHeight="1">
      <c r="B168" s="143">
        <v>3</v>
      </c>
      <c r="C168" s="144" t="s">
        <v>259</v>
      </c>
      <c r="D168" s="145">
        <v>16.5</v>
      </c>
      <c r="E168" s="146" t="str">
        <f t="shared" si="14"/>
        <v>A2</v>
      </c>
      <c r="F168" s="575"/>
      <c r="G168" s="576"/>
    </row>
    <row r="169" spans="2:12" ht="24.95" customHeight="1">
      <c r="B169" s="143">
        <v>4</v>
      </c>
      <c r="C169" s="144" t="s">
        <v>260</v>
      </c>
      <c r="D169" s="145">
        <v>19</v>
      </c>
      <c r="E169" s="146" t="str">
        <f t="shared" si="14"/>
        <v>A1</v>
      </c>
      <c r="F169" s="575"/>
      <c r="G169" s="576"/>
      <c r="L169" s="159"/>
    </row>
    <row r="170" spans="2:12" ht="24.95" customHeight="1">
      <c r="B170" s="143">
        <v>5</v>
      </c>
      <c r="C170" s="147" t="s">
        <v>261</v>
      </c>
      <c r="D170" s="145">
        <v>19</v>
      </c>
      <c r="E170" s="146" t="str">
        <f t="shared" si="14"/>
        <v>A1</v>
      </c>
      <c r="F170" s="575"/>
      <c r="G170" s="576"/>
    </row>
    <row r="171" spans="2:12" ht="24.95" customHeight="1">
      <c r="B171" s="143">
        <v>6</v>
      </c>
      <c r="C171" s="147" t="s">
        <v>648</v>
      </c>
      <c r="D171" s="145">
        <v>20</v>
      </c>
      <c r="E171" s="146" t="str">
        <f t="shared" si="14"/>
        <v>A1</v>
      </c>
      <c r="F171" s="575"/>
      <c r="G171" s="576"/>
    </row>
    <row r="172" spans="2:12" ht="24.95" customHeight="1">
      <c r="B172" s="148"/>
      <c r="C172" s="149"/>
      <c r="D172" s="145"/>
      <c r="E172" s="149"/>
      <c r="F172" s="575"/>
      <c r="G172" s="576"/>
    </row>
    <row r="173" spans="2:12" ht="24.95" customHeight="1">
      <c r="B173" s="148"/>
      <c r="C173" s="145" t="s">
        <v>230</v>
      </c>
      <c r="D173" s="145">
        <f>SUM(D166:D170)</f>
        <v>90</v>
      </c>
      <c r="E173" s="149"/>
      <c r="F173" s="575"/>
      <c r="G173" s="576"/>
    </row>
    <row r="174" spans="2:12" ht="24.95" customHeight="1">
      <c r="B174" s="148"/>
      <c r="C174" s="142" t="s">
        <v>263</v>
      </c>
      <c r="D174" s="150">
        <f>D173*100/100</f>
        <v>90</v>
      </c>
      <c r="E174" s="151" t="str">
        <f t="shared" ref="E174" si="15">IF(D174&gt;=91,"A1",IF(D174&gt;=81,"A2",IF(D174&gt;=71,"B1",IF(D174&gt;=61,"B2",IF(D174&gt;=51,"C1",IF(D174&gt;=41,"C2",IF(D174&gt;=33,"D","E")))))))</f>
        <v>A2</v>
      </c>
      <c r="F174" s="577"/>
      <c r="G174" s="578"/>
    </row>
    <row r="175" spans="2:12" ht="24.95" customHeight="1">
      <c r="B175" s="579" t="s">
        <v>264</v>
      </c>
      <c r="C175" s="581" t="s">
        <v>222</v>
      </c>
      <c r="D175" s="581"/>
      <c r="E175" s="583" t="s">
        <v>265</v>
      </c>
      <c r="F175" s="584"/>
      <c r="G175" s="585"/>
    </row>
    <row r="176" spans="2:12" ht="24.95" customHeight="1" thickBot="1">
      <c r="B176" s="580"/>
      <c r="C176" s="582"/>
      <c r="D176" s="582"/>
      <c r="E176" s="586"/>
      <c r="F176" s="587"/>
      <c r="G176" s="588"/>
    </row>
    <row r="177" spans="2:7" ht="24.95" customHeight="1" thickBot="1"/>
    <row r="178" spans="2:7" ht="24.95" customHeight="1">
      <c r="B178" s="589" t="s">
        <v>649</v>
      </c>
      <c r="C178" s="590"/>
      <c r="D178" s="590"/>
      <c r="E178" s="590"/>
      <c r="F178" s="590"/>
      <c r="G178" s="591"/>
    </row>
    <row r="179" spans="2:7" ht="24.95" customHeight="1">
      <c r="B179" s="592" t="s">
        <v>236</v>
      </c>
      <c r="C179" s="593"/>
      <c r="D179" s="593"/>
      <c r="E179" s="593"/>
      <c r="F179" s="593"/>
      <c r="G179" s="594"/>
    </row>
    <row r="180" spans="2:7" ht="24.95" customHeight="1">
      <c r="B180" s="592" t="s">
        <v>237</v>
      </c>
      <c r="C180" s="593"/>
      <c r="D180" s="593"/>
      <c r="E180" s="593"/>
      <c r="F180" s="593"/>
      <c r="G180" s="594"/>
    </row>
    <row r="181" spans="2:7" ht="24.95" customHeight="1">
      <c r="B181" s="592" t="s">
        <v>295</v>
      </c>
      <c r="C181" s="593"/>
      <c r="D181" s="593"/>
      <c r="E181" s="593"/>
      <c r="F181" s="593"/>
      <c r="G181" s="594"/>
    </row>
    <row r="182" spans="2:7" ht="24.95" customHeight="1">
      <c r="B182" s="592" t="s">
        <v>647</v>
      </c>
      <c r="C182" s="593"/>
      <c r="D182" s="593"/>
      <c r="E182" s="593"/>
      <c r="F182" s="593"/>
      <c r="G182" s="594"/>
    </row>
    <row r="183" spans="2:7" ht="24.95" customHeight="1">
      <c r="B183" s="595" t="s">
        <v>650</v>
      </c>
      <c r="C183" s="596"/>
      <c r="D183" s="596"/>
      <c r="E183" s="596"/>
      <c r="F183" s="596"/>
      <c r="G183" s="597"/>
    </row>
    <row r="184" spans="2:7" ht="24.95" customHeight="1">
      <c r="B184" s="133" t="s">
        <v>241</v>
      </c>
      <c r="C184" s="598" t="s">
        <v>242</v>
      </c>
      <c r="D184" s="598"/>
      <c r="E184" s="134" t="s">
        <v>243</v>
      </c>
      <c r="F184" s="599">
        <v>1303</v>
      </c>
      <c r="G184" s="600"/>
    </row>
    <row r="185" spans="2:7" ht="24.95" customHeight="1">
      <c r="B185" s="135" t="s">
        <v>244</v>
      </c>
      <c r="C185" s="601" t="s">
        <v>299</v>
      </c>
      <c r="D185" s="601"/>
      <c r="E185" s="132" t="s">
        <v>246</v>
      </c>
      <c r="F185" s="602">
        <v>10</v>
      </c>
      <c r="G185" s="603"/>
    </row>
    <row r="186" spans="2:7" ht="24.95" customHeight="1">
      <c r="B186" s="136" t="s">
        <v>247</v>
      </c>
      <c r="C186" s="137" t="s">
        <v>300</v>
      </c>
      <c r="D186" s="137"/>
      <c r="E186" s="138" t="s">
        <v>249</v>
      </c>
      <c r="F186" s="139"/>
      <c r="G186" s="140" t="s">
        <v>301</v>
      </c>
    </row>
    <row r="187" spans="2:7" ht="24.95" customHeight="1">
      <c r="B187" s="157" t="s">
        <v>251</v>
      </c>
      <c r="C187" s="158" t="s">
        <v>252</v>
      </c>
      <c r="D187" s="158" t="s">
        <v>253</v>
      </c>
      <c r="E187" s="158" t="s">
        <v>254</v>
      </c>
      <c r="F187" s="571" t="s">
        <v>255</v>
      </c>
      <c r="G187" s="572"/>
    </row>
    <row r="188" spans="2:7" ht="24.95" customHeight="1">
      <c r="B188" s="143">
        <v>1</v>
      </c>
      <c r="C188" s="144" t="s">
        <v>256</v>
      </c>
      <c r="D188" s="145">
        <v>18.5</v>
      </c>
      <c r="E188" s="146" t="str">
        <f>IF(D188&gt;=18,"A1",IF(D188&gt;=16,"A2",IF(D188&gt;=14,"B1",IF(D188&gt;=12,"B2",IF(D188&gt;=10,"C1",IF(D188&gt;=8,"C2",IF(D188&gt;=6.5,"D","E")))))))</f>
        <v>A1</v>
      </c>
      <c r="F188" s="573" t="s">
        <v>290</v>
      </c>
      <c r="G188" s="574"/>
    </row>
    <row r="189" spans="2:7" ht="24.95" customHeight="1">
      <c r="B189" s="143">
        <v>2</v>
      </c>
      <c r="C189" s="144" t="s">
        <v>258</v>
      </c>
      <c r="D189" s="145">
        <v>17</v>
      </c>
      <c r="E189" s="146" t="str">
        <f t="shared" ref="E189:E193" si="16">IF(D189&gt;=18,"A1",IF(D189&gt;=16,"A2",IF(D189&gt;=14,"B1",IF(D189&gt;=12,"B2",IF(D189&gt;=10,"C1",IF(D189&gt;=8,"C2",IF(D189&gt;=6.5,"D","E")))))))</f>
        <v>A2</v>
      </c>
      <c r="F189" s="575"/>
      <c r="G189" s="576"/>
    </row>
    <row r="190" spans="2:7" ht="24.95" customHeight="1">
      <c r="B190" s="143">
        <v>3</v>
      </c>
      <c r="C190" s="144" t="s">
        <v>259</v>
      </c>
      <c r="D190" s="145">
        <v>18.5</v>
      </c>
      <c r="E190" s="146" t="str">
        <f t="shared" si="16"/>
        <v>A1</v>
      </c>
      <c r="F190" s="575"/>
      <c r="G190" s="576"/>
    </row>
    <row r="191" spans="2:7" ht="24.95" customHeight="1">
      <c r="B191" s="143">
        <v>4</v>
      </c>
      <c r="C191" s="144" t="s">
        <v>260</v>
      </c>
      <c r="D191" s="145">
        <v>19</v>
      </c>
      <c r="E191" s="146" t="str">
        <f t="shared" si="16"/>
        <v>A1</v>
      </c>
      <c r="F191" s="575"/>
      <c r="G191" s="576"/>
    </row>
    <row r="192" spans="2:7" ht="24.95" customHeight="1">
      <c r="B192" s="143">
        <v>5</v>
      </c>
      <c r="C192" s="147" t="s">
        <v>261</v>
      </c>
      <c r="D192" s="145">
        <v>15.5</v>
      </c>
      <c r="E192" s="146" t="str">
        <f t="shared" si="16"/>
        <v>B1</v>
      </c>
      <c r="F192" s="575"/>
      <c r="G192" s="576"/>
    </row>
    <row r="193" spans="2:7" ht="24.95" customHeight="1">
      <c r="B193" s="143">
        <v>6</v>
      </c>
      <c r="C193" s="147" t="s">
        <v>648</v>
      </c>
      <c r="D193" s="145">
        <v>19</v>
      </c>
      <c r="E193" s="146" t="str">
        <f t="shared" si="16"/>
        <v>A1</v>
      </c>
      <c r="F193" s="575"/>
      <c r="G193" s="576"/>
    </row>
    <row r="194" spans="2:7" ht="24.95" customHeight="1">
      <c r="B194" s="148"/>
      <c r="C194" s="149"/>
      <c r="D194" s="145"/>
      <c r="E194" s="149"/>
      <c r="F194" s="575"/>
      <c r="G194" s="576"/>
    </row>
    <row r="195" spans="2:7" ht="24.95" customHeight="1">
      <c r="B195" s="148"/>
      <c r="C195" s="145" t="s">
        <v>230</v>
      </c>
      <c r="D195" s="145">
        <f>SUM(D188:D192)</f>
        <v>88.5</v>
      </c>
      <c r="E195" s="149"/>
      <c r="F195" s="575"/>
      <c r="G195" s="576"/>
    </row>
    <row r="196" spans="2:7" ht="24.95" customHeight="1">
      <c r="B196" s="148"/>
      <c r="C196" s="142" t="s">
        <v>263</v>
      </c>
      <c r="D196" s="150">
        <f>D195*100/100</f>
        <v>88.5</v>
      </c>
      <c r="E196" s="151" t="str">
        <f t="shared" ref="E196" si="17">IF(D196&gt;=91,"A1",IF(D196&gt;=81,"A2",IF(D196&gt;=71,"B1",IF(D196&gt;=61,"B2",IF(D196&gt;=51,"C1",IF(D196&gt;=41,"C2",IF(D196&gt;=33,"D","E")))))))</f>
        <v>A2</v>
      </c>
      <c r="F196" s="577"/>
      <c r="G196" s="578"/>
    </row>
    <row r="197" spans="2:7" ht="24.95" customHeight="1">
      <c r="B197" s="579" t="s">
        <v>264</v>
      </c>
      <c r="C197" s="581" t="s">
        <v>222</v>
      </c>
      <c r="D197" s="581"/>
      <c r="E197" s="583" t="s">
        <v>265</v>
      </c>
      <c r="F197" s="584"/>
      <c r="G197" s="585"/>
    </row>
    <row r="198" spans="2:7" ht="24.95" customHeight="1" thickBot="1">
      <c r="B198" s="580"/>
      <c r="C198" s="582"/>
      <c r="D198" s="582"/>
      <c r="E198" s="586"/>
      <c r="F198" s="587"/>
      <c r="G198" s="588"/>
    </row>
    <row r="199" spans="2:7" ht="24.95" customHeight="1" thickBot="1"/>
    <row r="200" spans="2:7" ht="24.95" customHeight="1">
      <c r="B200" s="589" t="s">
        <v>649</v>
      </c>
      <c r="C200" s="590"/>
      <c r="D200" s="590"/>
      <c r="E200" s="590"/>
      <c r="F200" s="590"/>
      <c r="G200" s="591"/>
    </row>
    <row r="201" spans="2:7" ht="24.95" customHeight="1">
      <c r="B201" s="592" t="s">
        <v>236</v>
      </c>
      <c r="C201" s="593"/>
      <c r="D201" s="593"/>
      <c r="E201" s="593"/>
      <c r="F201" s="593"/>
      <c r="G201" s="594"/>
    </row>
    <row r="202" spans="2:7" ht="24.95" customHeight="1">
      <c r="B202" s="592" t="s">
        <v>237</v>
      </c>
      <c r="C202" s="593"/>
      <c r="D202" s="593"/>
      <c r="E202" s="593"/>
      <c r="F202" s="593"/>
      <c r="G202" s="594"/>
    </row>
    <row r="203" spans="2:7" ht="24.95" customHeight="1">
      <c r="B203" s="592" t="s">
        <v>295</v>
      </c>
      <c r="C203" s="593"/>
      <c r="D203" s="593"/>
      <c r="E203" s="593"/>
      <c r="F203" s="593"/>
      <c r="G203" s="594"/>
    </row>
    <row r="204" spans="2:7" ht="24.95" customHeight="1">
      <c r="B204" s="592" t="s">
        <v>647</v>
      </c>
      <c r="C204" s="593"/>
      <c r="D204" s="593"/>
      <c r="E204" s="593"/>
      <c r="F204" s="593"/>
      <c r="G204" s="594"/>
    </row>
    <row r="205" spans="2:7" ht="24.95" customHeight="1">
      <c r="B205" s="595" t="s">
        <v>650</v>
      </c>
      <c r="C205" s="596"/>
      <c r="D205" s="596"/>
      <c r="E205" s="596"/>
      <c r="F205" s="596"/>
      <c r="G205" s="597"/>
    </row>
    <row r="206" spans="2:7" ht="24.95" customHeight="1">
      <c r="B206" s="133" t="s">
        <v>241</v>
      </c>
      <c r="C206" s="598" t="s">
        <v>242</v>
      </c>
      <c r="D206" s="598"/>
      <c r="E206" s="134" t="s">
        <v>243</v>
      </c>
      <c r="F206" s="599">
        <v>1287</v>
      </c>
      <c r="G206" s="600"/>
    </row>
    <row r="207" spans="2:7" ht="24.95" customHeight="1">
      <c r="B207" s="135" t="s">
        <v>244</v>
      </c>
      <c r="C207" s="601" t="s">
        <v>302</v>
      </c>
      <c r="D207" s="601"/>
      <c r="E207" s="132" t="s">
        <v>246</v>
      </c>
      <c r="F207" s="602">
        <v>11</v>
      </c>
      <c r="G207" s="603"/>
    </row>
    <row r="208" spans="2:7" ht="24.95" customHeight="1">
      <c r="B208" s="136" t="s">
        <v>247</v>
      </c>
      <c r="C208" s="137" t="s">
        <v>303</v>
      </c>
      <c r="D208" s="137"/>
      <c r="E208" s="138" t="s">
        <v>249</v>
      </c>
      <c r="F208" s="139"/>
      <c r="G208" s="140" t="s">
        <v>304</v>
      </c>
    </row>
    <row r="209" spans="2:7" ht="24.95" customHeight="1">
      <c r="B209" s="157" t="s">
        <v>251</v>
      </c>
      <c r="C209" s="158" t="s">
        <v>252</v>
      </c>
      <c r="D209" s="158" t="s">
        <v>253</v>
      </c>
      <c r="E209" s="158" t="s">
        <v>254</v>
      </c>
      <c r="F209" s="571" t="s">
        <v>255</v>
      </c>
      <c r="G209" s="572"/>
    </row>
    <row r="210" spans="2:7" ht="24.95" customHeight="1">
      <c r="B210" s="143">
        <v>1</v>
      </c>
      <c r="C210" s="144" t="s">
        <v>256</v>
      </c>
      <c r="D210" s="145">
        <v>19.5</v>
      </c>
      <c r="E210" s="146" t="str">
        <f>IF(D210&gt;=18,"A1",IF(D210&gt;=16,"A2",IF(D210&gt;=14,"B1",IF(D210&gt;=12,"B2",IF(D210&gt;=10,"C1",IF(D210&gt;=8,"C2",IF(D210&gt;=6.5,"D","E")))))))</f>
        <v>A1</v>
      </c>
      <c r="F210" s="573" t="s">
        <v>281</v>
      </c>
      <c r="G210" s="574"/>
    </row>
    <row r="211" spans="2:7" ht="24.95" customHeight="1">
      <c r="B211" s="143">
        <v>2</v>
      </c>
      <c r="C211" s="144" t="s">
        <v>258</v>
      </c>
      <c r="D211" s="145">
        <v>18.5</v>
      </c>
      <c r="E211" s="146" t="str">
        <f t="shared" ref="E211:E215" si="18">IF(D211&gt;=18,"A1",IF(D211&gt;=16,"A2",IF(D211&gt;=14,"B1",IF(D211&gt;=12,"B2",IF(D211&gt;=10,"C1",IF(D211&gt;=8,"C2",IF(D211&gt;=6.5,"D","E")))))))</f>
        <v>A1</v>
      </c>
      <c r="F211" s="575"/>
      <c r="G211" s="576"/>
    </row>
    <row r="212" spans="2:7" ht="24.95" customHeight="1">
      <c r="B212" s="143">
        <v>3</v>
      </c>
      <c r="C212" s="144" t="s">
        <v>259</v>
      </c>
      <c r="D212" s="145">
        <v>19.5</v>
      </c>
      <c r="E212" s="146" t="str">
        <f t="shared" si="18"/>
        <v>A1</v>
      </c>
      <c r="F212" s="575"/>
      <c r="G212" s="576"/>
    </row>
    <row r="213" spans="2:7" ht="24.95" customHeight="1">
      <c r="B213" s="143">
        <v>4</v>
      </c>
      <c r="C213" s="144" t="s">
        <v>260</v>
      </c>
      <c r="D213" s="145">
        <v>19</v>
      </c>
      <c r="E213" s="146" t="str">
        <f t="shared" si="18"/>
        <v>A1</v>
      </c>
      <c r="F213" s="575"/>
      <c r="G213" s="576"/>
    </row>
    <row r="214" spans="2:7" ht="24.95" customHeight="1">
      <c r="B214" s="143">
        <v>5</v>
      </c>
      <c r="C214" s="147" t="s">
        <v>261</v>
      </c>
      <c r="D214" s="145">
        <v>19.5</v>
      </c>
      <c r="E214" s="146" t="str">
        <f t="shared" si="18"/>
        <v>A1</v>
      </c>
      <c r="F214" s="575"/>
      <c r="G214" s="576"/>
    </row>
    <row r="215" spans="2:7" ht="24.95" customHeight="1">
      <c r="B215" s="143">
        <v>6</v>
      </c>
      <c r="C215" s="147" t="s">
        <v>648</v>
      </c>
      <c r="D215" s="145">
        <v>19</v>
      </c>
      <c r="E215" s="146" t="str">
        <f t="shared" si="18"/>
        <v>A1</v>
      </c>
      <c r="F215" s="575"/>
      <c r="G215" s="576"/>
    </row>
    <row r="216" spans="2:7" ht="24.95" customHeight="1">
      <c r="B216" s="148"/>
      <c r="C216" s="149"/>
      <c r="D216" s="145"/>
      <c r="E216" s="149"/>
      <c r="F216" s="575"/>
      <c r="G216" s="576"/>
    </row>
    <row r="217" spans="2:7" ht="24.95" customHeight="1">
      <c r="B217" s="148"/>
      <c r="C217" s="145" t="s">
        <v>230</v>
      </c>
      <c r="D217" s="145">
        <f>SUM(D210:D214)</f>
        <v>96</v>
      </c>
      <c r="E217" s="149"/>
      <c r="F217" s="575"/>
      <c r="G217" s="576"/>
    </row>
    <row r="218" spans="2:7" ht="24.95" customHeight="1">
      <c r="B218" s="148"/>
      <c r="C218" s="142" t="s">
        <v>263</v>
      </c>
      <c r="D218" s="150">
        <f>D217*100/100</f>
        <v>96</v>
      </c>
      <c r="E218" s="151" t="str">
        <f t="shared" ref="E218" si="19">IF(D218&gt;=91,"A1",IF(D218&gt;=81,"A2",IF(D218&gt;=71,"B1",IF(D218&gt;=61,"B2",IF(D218&gt;=51,"C1",IF(D218&gt;=41,"C2",IF(D218&gt;=33,"D","E")))))))</f>
        <v>A1</v>
      </c>
      <c r="F218" s="577"/>
      <c r="G218" s="578"/>
    </row>
    <row r="219" spans="2:7" ht="24.95" customHeight="1">
      <c r="B219" s="579" t="s">
        <v>264</v>
      </c>
      <c r="C219" s="581" t="s">
        <v>222</v>
      </c>
      <c r="D219" s="581"/>
      <c r="E219" s="583" t="s">
        <v>265</v>
      </c>
      <c r="F219" s="584"/>
      <c r="G219" s="585"/>
    </row>
    <row r="220" spans="2:7" ht="24.95" customHeight="1" thickBot="1">
      <c r="B220" s="580"/>
      <c r="C220" s="582"/>
      <c r="D220" s="582"/>
      <c r="E220" s="586"/>
      <c r="F220" s="587"/>
      <c r="G220" s="588"/>
    </row>
    <row r="221" spans="2:7" ht="24.95" customHeight="1" thickBot="1"/>
    <row r="222" spans="2:7" ht="24.95" customHeight="1">
      <c r="B222" s="589" t="s">
        <v>649</v>
      </c>
      <c r="C222" s="590"/>
      <c r="D222" s="590"/>
      <c r="E222" s="590"/>
      <c r="F222" s="590"/>
      <c r="G222" s="591"/>
    </row>
    <row r="223" spans="2:7" ht="24.95" customHeight="1">
      <c r="B223" s="592" t="s">
        <v>236</v>
      </c>
      <c r="C223" s="593"/>
      <c r="D223" s="593"/>
      <c r="E223" s="593"/>
      <c r="F223" s="593"/>
      <c r="G223" s="594"/>
    </row>
    <row r="224" spans="2:7" ht="24.95" customHeight="1">
      <c r="B224" s="592" t="s">
        <v>237</v>
      </c>
      <c r="C224" s="593"/>
      <c r="D224" s="593"/>
      <c r="E224" s="593"/>
      <c r="F224" s="593"/>
      <c r="G224" s="594"/>
    </row>
    <row r="225" spans="2:7" ht="24.95" customHeight="1">
      <c r="B225" s="592" t="s">
        <v>295</v>
      </c>
      <c r="C225" s="593"/>
      <c r="D225" s="593"/>
      <c r="E225" s="593"/>
      <c r="F225" s="593"/>
      <c r="G225" s="594"/>
    </row>
    <row r="226" spans="2:7" ht="24.95" customHeight="1">
      <c r="B226" s="592" t="s">
        <v>647</v>
      </c>
      <c r="C226" s="593"/>
      <c r="D226" s="593"/>
      <c r="E226" s="593"/>
      <c r="F226" s="593"/>
      <c r="G226" s="594"/>
    </row>
    <row r="227" spans="2:7" ht="24.95" customHeight="1">
      <c r="B227" s="595" t="s">
        <v>650</v>
      </c>
      <c r="C227" s="596"/>
      <c r="D227" s="596"/>
      <c r="E227" s="596"/>
      <c r="F227" s="596"/>
      <c r="G227" s="597"/>
    </row>
    <row r="228" spans="2:7" ht="24.95" customHeight="1">
      <c r="B228" s="133" t="s">
        <v>241</v>
      </c>
      <c r="C228" s="598" t="s">
        <v>242</v>
      </c>
      <c r="D228" s="598"/>
      <c r="E228" s="134" t="s">
        <v>243</v>
      </c>
      <c r="F228" s="599">
        <v>1553</v>
      </c>
      <c r="G228" s="600"/>
    </row>
    <row r="229" spans="2:7" ht="24.95" customHeight="1">
      <c r="B229" s="135" t="s">
        <v>244</v>
      </c>
      <c r="C229" s="601" t="s">
        <v>305</v>
      </c>
      <c r="D229" s="601"/>
      <c r="E229" s="132" t="s">
        <v>246</v>
      </c>
      <c r="F229" s="602">
        <v>12</v>
      </c>
      <c r="G229" s="603"/>
    </row>
    <row r="230" spans="2:7" ht="24.95" customHeight="1">
      <c r="B230" s="136" t="s">
        <v>247</v>
      </c>
      <c r="C230" s="137" t="s">
        <v>306</v>
      </c>
      <c r="D230" s="137"/>
      <c r="E230" s="138" t="s">
        <v>249</v>
      </c>
      <c r="F230" s="139"/>
      <c r="G230" s="140" t="s">
        <v>307</v>
      </c>
    </row>
    <row r="231" spans="2:7" ht="24.95" customHeight="1">
      <c r="B231" s="157" t="s">
        <v>251</v>
      </c>
      <c r="C231" s="158" t="s">
        <v>252</v>
      </c>
      <c r="D231" s="158" t="s">
        <v>253</v>
      </c>
      <c r="E231" s="158" t="s">
        <v>254</v>
      </c>
      <c r="F231" s="571" t="s">
        <v>255</v>
      </c>
      <c r="G231" s="572"/>
    </row>
    <row r="232" spans="2:7" ht="24.95" customHeight="1">
      <c r="B232" s="143">
        <v>1</v>
      </c>
      <c r="C232" s="144" t="s">
        <v>256</v>
      </c>
      <c r="D232" s="145">
        <v>17</v>
      </c>
      <c r="E232" s="146" t="str">
        <f>IF(D232&gt;=18,"A1",IF(D232&gt;=16,"A2",IF(D232&gt;=14,"B1",IF(D232&gt;=12,"B2",IF(D232&gt;=10,"C1",IF(D232&gt;=8,"C2",IF(D232&gt;=6.5,"D","E")))))))</f>
        <v>A2</v>
      </c>
      <c r="F232" s="573" t="s">
        <v>651</v>
      </c>
      <c r="G232" s="574"/>
    </row>
    <row r="233" spans="2:7" ht="24.95" customHeight="1">
      <c r="B233" s="143">
        <v>2</v>
      </c>
      <c r="C233" s="144" t="s">
        <v>258</v>
      </c>
      <c r="D233" s="145">
        <v>17</v>
      </c>
      <c r="E233" s="146" t="str">
        <f t="shared" ref="E233:E237" si="20">IF(D233&gt;=18,"A1",IF(D233&gt;=16,"A2",IF(D233&gt;=14,"B1",IF(D233&gt;=12,"B2",IF(D233&gt;=10,"C1",IF(D233&gt;=8,"C2",IF(D233&gt;=6.5,"D","E")))))))</f>
        <v>A2</v>
      </c>
      <c r="F233" s="575"/>
      <c r="G233" s="576"/>
    </row>
    <row r="234" spans="2:7" ht="24.95" customHeight="1">
      <c r="B234" s="143">
        <v>3</v>
      </c>
      <c r="C234" s="144" t="s">
        <v>259</v>
      </c>
      <c r="D234" s="145">
        <v>16.5</v>
      </c>
      <c r="E234" s="146" t="str">
        <f t="shared" si="20"/>
        <v>A2</v>
      </c>
      <c r="F234" s="575"/>
      <c r="G234" s="576"/>
    </row>
    <row r="235" spans="2:7" ht="24.95" customHeight="1">
      <c r="B235" s="143">
        <v>4</v>
      </c>
      <c r="C235" s="144" t="s">
        <v>260</v>
      </c>
      <c r="D235" s="145">
        <v>18.5</v>
      </c>
      <c r="E235" s="146" t="str">
        <f t="shared" si="20"/>
        <v>A1</v>
      </c>
      <c r="F235" s="575"/>
      <c r="G235" s="576"/>
    </row>
    <row r="236" spans="2:7" ht="24.95" customHeight="1">
      <c r="B236" s="143">
        <v>5</v>
      </c>
      <c r="C236" s="147" t="s">
        <v>261</v>
      </c>
      <c r="D236" s="145">
        <v>19.5</v>
      </c>
      <c r="E236" s="146" t="str">
        <f t="shared" si="20"/>
        <v>A1</v>
      </c>
      <c r="F236" s="575"/>
      <c r="G236" s="576"/>
    </row>
    <row r="237" spans="2:7" ht="24.95" customHeight="1">
      <c r="B237" s="143">
        <v>6</v>
      </c>
      <c r="C237" s="147" t="s">
        <v>648</v>
      </c>
      <c r="D237" s="145">
        <v>19.5</v>
      </c>
      <c r="E237" s="146" t="str">
        <f t="shared" si="20"/>
        <v>A1</v>
      </c>
      <c r="F237" s="575"/>
      <c r="G237" s="576"/>
    </row>
    <row r="238" spans="2:7" ht="24.95" customHeight="1">
      <c r="B238" s="148"/>
      <c r="C238" s="149"/>
      <c r="D238" s="145"/>
      <c r="E238" s="149"/>
      <c r="F238" s="575"/>
      <c r="G238" s="576"/>
    </row>
    <row r="239" spans="2:7" ht="24.95" customHeight="1">
      <c r="B239" s="148"/>
      <c r="C239" s="145" t="s">
        <v>230</v>
      </c>
      <c r="D239" s="145">
        <f>SUM(D232:D236)</f>
        <v>88.5</v>
      </c>
      <c r="E239" s="149"/>
      <c r="F239" s="575"/>
      <c r="G239" s="576"/>
    </row>
    <row r="240" spans="2:7" ht="24.95" customHeight="1" thickBot="1">
      <c r="B240" s="153"/>
      <c r="C240" s="154" t="s">
        <v>263</v>
      </c>
      <c r="D240" s="156">
        <f>D239*100/100</f>
        <v>88.5</v>
      </c>
      <c r="E240" s="155" t="str">
        <f t="shared" ref="E240" si="21">IF(D240&gt;=91,"A1",IF(D240&gt;=81,"A2",IF(D240&gt;=71,"B1",IF(D240&gt;=61,"B2",IF(D240&gt;=51,"C1",IF(D240&gt;=41,"C2",IF(D240&gt;=33,"D","E")))))))</f>
        <v>A2</v>
      </c>
      <c r="F240" s="606"/>
      <c r="G240" s="607"/>
    </row>
    <row r="241" spans="2:7" ht="24.95" customHeight="1">
      <c r="B241" s="605" t="s">
        <v>264</v>
      </c>
      <c r="C241" s="604" t="s">
        <v>222</v>
      </c>
      <c r="D241" s="604"/>
      <c r="E241" s="608" t="s">
        <v>265</v>
      </c>
      <c r="F241" s="609"/>
      <c r="G241" s="610"/>
    </row>
    <row r="242" spans="2:7" ht="24.95" customHeight="1" thickBot="1">
      <c r="B242" s="580"/>
      <c r="C242" s="582"/>
      <c r="D242" s="582"/>
      <c r="E242" s="586"/>
      <c r="F242" s="587"/>
      <c r="G242" s="588"/>
    </row>
    <row r="243" spans="2:7" ht="24.95" customHeight="1" thickBot="1"/>
    <row r="244" spans="2:7" ht="24.95" customHeight="1">
      <c r="B244" s="589" t="s">
        <v>649</v>
      </c>
      <c r="C244" s="590"/>
      <c r="D244" s="590"/>
      <c r="E244" s="590"/>
      <c r="F244" s="590"/>
      <c r="G244" s="591"/>
    </row>
    <row r="245" spans="2:7" ht="24.95" customHeight="1">
      <c r="B245" s="592" t="s">
        <v>236</v>
      </c>
      <c r="C245" s="593"/>
      <c r="D245" s="593"/>
      <c r="E245" s="593"/>
      <c r="F245" s="593"/>
      <c r="G245" s="594"/>
    </row>
    <row r="246" spans="2:7" ht="24.95" customHeight="1">
      <c r="B246" s="592" t="s">
        <v>237</v>
      </c>
      <c r="C246" s="593"/>
      <c r="D246" s="593"/>
      <c r="E246" s="593"/>
      <c r="F246" s="593"/>
      <c r="G246" s="594"/>
    </row>
    <row r="247" spans="2:7" ht="24.95" customHeight="1">
      <c r="B247" s="592" t="s">
        <v>295</v>
      </c>
      <c r="C247" s="593"/>
      <c r="D247" s="593"/>
      <c r="E247" s="593"/>
      <c r="F247" s="593"/>
      <c r="G247" s="594"/>
    </row>
    <row r="248" spans="2:7" ht="24.95" customHeight="1">
      <c r="B248" s="592" t="s">
        <v>647</v>
      </c>
      <c r="C248" s="593"/>
      <c r="D248" s="593"/>
      <c r="E248" s="593"/>
      <c r="F248" s="593"/>
      <c r="G248" s="594"/>
    </row>
    <row r="249" spans="2:7" ht="24.95" customHeight="1">
      <c r="B249" s="595" t="s">
        <v>650</v>
      </c>
      <c r="C249" s="596"/>
      <c r="D249" s="596"/>
      <c r="E249" s="596"/>
      <c r="F249" s="596"/>
      <c r="G249" s="597"/>
    </row>
    <row r="250" spans="2:7" ht="24.95" customHeight="1">
      <c r="B250" s="133" t="s">
        <v>241</v>
      </c>
      <c r="C250" s="598" t="s">
        <v>242</v>
      </c>
      <c r="D250" s="598"/>
      <c r="E250" s="134" t="s">
        <v>243</v>
      </c>
      <c r="F250" s="599">
        <v>1067</v>
      </c>
      <c r="G250" s="600"/>
    </row>
    <row r="251" spans="2:7" ht="24.95" customHeight="1">
      <c r="B251" s="135" t="s">
        <v>244</v>
      </c>
      <c r="C251" s="601" t="s">
        <v>308</v>
      </c>
      <c r="D251" s="601"/>
      <c r="E251" s="132" t="s">
        <v>246</v>
      </c>
      <c r="F251" s="602">
        <v>13</v>
      </c>
      <c r="G251" s="603"/>
    </row>
    <row r="252" spans="2:7" ht="24.95" customHeight="1">
      <c r="B252" s="136" t="s">
        <v>247</v>
      </c>
      <c r="C252" s="137" t="s">
        <v>309</v>
      </c>
      <c r="D252" s="137"/>
      <c r="E252" s="138" t="s">
        <v>249</v>
      </c>
      <c r="F252" s="139"/>
      <c r="G252" s="140" t="s">
        <v>310</v>
      </c>
    </row>
    <row r="253" spans="2:7" ht="24.95" customHeight="1">
      <c r="B253" s="157" t="s">
        <v>251</v>
      </c>
      <c r="C253" s="158" t="s">
        <v>252</v>
      </c>
      <c r="D253" s="158" t="s">
        <v>253</v>
      </c>
      <c r="E253" s="158" t="s">
        <v>254</v>
      </c>
      <c r="F253" s="571" t="s">
        <v>255</v>
      </c>
      <c r="G253" s="572"/>
    </row>
    <row r="254" spans="2:7" ht="24.95" customHeight="1">
      <c r="B254" s="143">
        <v>1</v>
      </c>
      <c r="C254" s="144" t="s">
        <v>256</v>
      </c>
      <c r="D254" s="145">
        <v>10</v>
      </c>
      <c r="E254" s="146" t="str">
        <f>IF(D254&gt;=18,"A1",IF(D254&gt;=16,"A2",IF(D254&gt;=14,"B1",IF(D254&gt;=12,"B2",IF(D254&gt;=10,"C1",IF(D254&gt;=8,"C2",IF(D254&gt;=6.5,"D","E")))))))</f>
        <v>C1</v>
      </c>
      <c r="F254" s="573" t="s">
        <v>319</v>
      </c>
      <c r="G254" s="574"/>
    </row>
    <row r="255" spans="2:7" ht="24.95" customHeight="1">
      <c r="B255" s="143">
        <v>2</v>
      </c>
      <c r="C255" s="144" t="s">
        <v>258</v>
      </c>
      <c r="D255" s="145">
        <v>11.5</v>
      </c>
      <c r="E255" s="146" t="str">
        <f t="shared" ref="E255:E259" si="22">IF(D255&gt;=18,"A1",IF(D255&gt;=16,"A2",IF(D255&gt;=14,"B1",IF(D255&gt;=12,"B2",IF(D255&gt;=10,"C1",IF(D255&gt;=8,"C2",IF(D255&gt;=6.5,"D","E")))))))</f>
        <v>C1</v>
      </c>
      <c r="F255" s="575"/>
      <c r="G255" s="576"/>
    </row>
    <row r="256" spans="2:7" ht="24.95" customHeight="1">
      <c r="B256" s="143">
        <v>3</v>
      </c>
      <c r="C256" s="144" t="s">
        <v>259</v>
      </c>
      <c r="D256" s="145">
        <v>6</v>
      </c>
      <c r="E256" s="146" t="str">
        <f t="shared" si="22"/>
        <v>E</v>
      </c>
      <c r="F256" s="575"/>
      <c r="G256" s="576"/>
    </row>
    <row r="257" spans="2:7" ht="24.95" customHeight="1">
      <c r="B257" s="143">
        <v>4</v>
      </c>
      <c r="C257" s="144" t="s">
        <v>260</v>
      </c>
      <c r="D257" s="145">
        <v>13.5</v>
      </c>
      <c r="E257" s="146" t="str">
        <f t="shared" si="22"/>
        <v>B2</v>
      </c>
      <c r="F257" s="575"/>
      <c r="G257" s="576"/>
    </row>
    <row r="258" spans="2:7" ht="24.95" customHeight="1">
      <c r="B258" s="143">
        <v>5</v>
      </c>
      <c r="C258" s="147" t="s">
        <v>261</v>
      </c>
      <c r="D258" s="145">
        <v>4</v>
      </c>
      <c r="E258" s="146" t="str">
        <f t="shared" si="22"/>
        <v>E</v>
      </c>
      <c r="F258" s="575"/>
      <c r="G258" s="576"/>
    </row>
    <row r="259" spans="2:7" ht="24.95" customHeight="1">
      <c r="B259" s="143">
        <v>6</v>
      </c>
      <c r="C259" s="147" t="s">
        <v>648</v>
      </c>
      <c r="D259" s="145">
        <v>4.5</v>
      </c>
      <c r="E259" s="146" t="str">
        <f t="shared" si="22"/>
        <v>E</v>
      </c>
      <c r="F259" s="575"/>
      <c r="G259" s="576"/>
    </row>
    <row r="260" spans="2:7" ht="24.95" customHeight="1">
      <c r="B260" s="148"/>
      <c r="C260" s="149"/>
      <c r="D260" s="145"/>
      <c r="E260" s="149"/>
      <c r="F260" s="575"/>
      <c r="G260" s="576"/>
    </row>
    <row r="261" spans="2:7" ht="24.95" customHeight="1">
      <c r="B261" s="148"/>
      <c r="C261" s="145" t="s">
        <v>230</v>
      </c>
      <c r="D261" s="145">
        <f>SUM(D254:D258)</f>
        <v>45</v>
      </c>
      <c r="E261" s="149"/>
      <c r="F261" s="575"/>
      <c r="G261" s="576"/>
    </row>
    <row r="262" spans="2:7" ht="24.95" customHeight="1">
      <c r="B262" s="148"/>
      <c r="C262" s="142" t="s">
        <v>263</v>
      </c>
      <c r="D262" s="150">
        <f>D261*100/100</f>
        <v>45</v>
      </c>
      <c r="E262" s="151" t="str">
        <f t="shared" ref="E262" si="23">IF(D262&gt;=91,"A1",IF(D262&gt;=81,"A2",IF(D262&gt;=71,"B1",IF(D262&gt;=61,"B2",IF(D262&gt;=51,"C1",IF(D262&gt;=41,"C2",IF(D262&gt;=33,"D","E")))))))</f>
        <v>C2</v>
      </c>
      <c r="F262" s="577"/>
      <c r="G262" s="578"/>
    </row>
    <row r="263" spans="2:7" ht="24.95" customHeight="1">
      <c r="B263" s="579" t="s">
        <v>264</v>
      </c>
      <c r="C263" s="581" t="s">
        <v>222</v>
      </c>
      <c r="D263" s="581"/>
      <c r="E263" s="583" t="s">
        <v>265</v>
      </c>
      <c r="F263" s="584"/>
      <c r="G263" s="585"/>
    </row>
    <row r="264" spans="2:7" ht="24.95" customHeight="1" thickBot="1">
      <c r="B264" s="580"/>
      <c r="C264" s="582"/>
      <c r="D264" s="582"/>
      <c r="E264" s="586"/>
      <c r="F264" s="587"/>
      <c r="G264" s="588"/>
    </row>
    <row r="265" spans="2:7" ht="24.95" customHeight="1" thickBot="1"/>
    <row r="266" spans="2:7" ht="24.95" customHeight="1">
      <c r="B266" s="589" t="s">
        <v>649</v>
      </c>
      <c r="C266" s="590"/>
      <c r="D266" s="590"/>
      <c r="E266" s="590"/>
      <c r="F266" s="590"/>
      <c r="G266" s="591"/>
    </row>
    <row r="267" spans="2:7" ht="24.95" customHeight="1">
      <c r="B267" s="592" t="s">
        <v>236</v>
      </c>
      <c r="C267" s="593"/>
      <c r="D267" s="593"/>
      <c r="E267" s="593"/>
      <c r="F267" s="593"/>
      <c r="G267" s="594"/>
    </row>
    <row r="268" spans="2:7" ht="24.95" customHeight="1">
      <c r="B268" s="592" t="s">
        <v>237</v>
      </c>
      <c r="C268" s="593"/>
      <c r="D268" s="593"/>
      <c r="E268" s="593"/>
      <c r="F268" s="593"/>
      <c r="G268" s="594"/>
    </row>
    <row r="269" spans="2:7" ht="24.95" customHeight="1">
      <c r="B269" s="592" t="s">
        <v>295</v>
      </c>
      <c r="C269" s="593"/>
      <c r="D269" s="593"/>
      <c r="E269" s="593"/>
      <c r="F269" s="593"/>
      <c r="G269" s="594"/>
    </row>
    <row r="270" spans="2:7" ht="24.95" customHeight="1">
      <c r="B270" s="592" t="s">
        <v>647</v>
      </c>
      <c r="C270" s="593"/>
      <c r="D270" s="593"/>
      <c r="E270" s="593"/>
      <c r="F270" s="593"/>
      <c r="G270" s="594"/>
    </row>
    <row r="271" spans="2:7" ht="24.95" customHeight="1">
      <c r="B271" s="595" t="s">
        <v>650</v>
      </c>
      <c r="C271" s="596"/>
      <c r="D271" s="596"/>
      <c r="E271" s="596"/>
      <c r="F271" s="596"/>
      <c r="G271" s="597"/>
    </row>
    <row r="272" spans="2:7" ht="24.95" customHeight="1">
      <c r="B272" s="133" t="s">
        <v>241</v>
      </c>
      <c r="C272" s="598" t="s">
        <v>242</v>
      </c>
      <c r="D272" s="598"/>
      <c r="E272" s="134" t="s">
        <v>243</v>
      </c>
      <c r="F272" s="599">
        <v>1305</v>
      </c>
      <c r="G272" s="600"/>
    </row>
    <row r="273" spans="2:7" ht="24.95" customHeight="1">
      <c r="B273" s="135" t="s">
        <v>244</v>
      </c>
      <c r="C273" s="601" t="s">
        <v>312</v>
      </c>
      <c r="D273" s="601"/>
      <c r="E273" s="132" t="s">
        <v>246</v>
      </c>
      <c r="F273" s="602">
        <v>14</v>
      </c>
      <c r="G273" s="603"/>
    </row>
    <row r="274" spans="2:7" ht="24.95" customHeight="1">
      <c r="B274" s="136" t="s">
        <v>247</v>
      </c>
      <c r="C274" s="137" t="s">
        <v>313</v>
      </c>
      <c r="D274" s="137"/>
      <c r="E274" s="138" t="s">
        <v>249</v>
      </c>
      <c r="F274" s="139"/>
      <c r="G274" s="140" t="s">
        <v>314</v>
      </c>
    </row>
    <row r="275" spans="2:7" ht="24.95" customHeight="1">
      <c r="B275" s="157" t="s">
        <v>251</v>
      </c>
      <c r="C275" s="158" t="s">
        <v>252</v>
      </c>
      <c r="D275" s="158" t="s">
        <v>253</v>
      </c>
      <c r="E275" s="158" t="s">
        <v>254</v>
      </c>
      <c r="F275" s="571" t="s">
        <v>255</v>
      </c>
      <c r="G275" s="572"/>
    </row>
    <row r="276" spans="2:7" ht="24.95" customHeight="1">
      <c r="B276" s="143">
        <v>1</v>
      </c>
      <c r="C276" s="144" t="s">
        <v>256</v>
      </c>
      <c r="D276" s="145">
        <v>14.5</v>
      </c>
      <c r="E276" s="146" t="str">
        <f>IF(D276&gt;=18,"A1",IF(D276&gt;=16,"A2",IF(D276&gt;=14,"B1",IF(D276&gt;=12,"B2",IF(D276&gt;=10,"C1",IF(D276&gt;=8,"C2",IF(D276&gt;=6.5,"D","E")))))))</f>
        <v>B1</v>
      </c>
      <c r="F276" s="573" t="s">
        <v>290</v>
      </c>
      <c r="G276" s="574"/>
    </row>
    <row r="277" spans="2:7" ht="24.95" customHeight="1">
      <c r="B277" s="143">
        <v>2</v>
      </c>
      <c r="C277" s="144" t="s">
        <v>258</v>
      </c>
      <c r="D277" s="145">
        <v>17</v>
      </c>
      <c r="E277" s="146" t="str">
        <f t="shared" ref="E277:E281" si="24">IF(D277&gt;=18,"A1",IF(D277&gt;=16,"A2",IF(D277&gt;=14,"B1",IF(D277&gt;=12,"B2",IF(D277&gt;=10,"C1",IF(D277&gt;=8,"C2",IF(D277&gt;=6.5,"D","E")))))))</f>
        <v>A2</v>
      </c>
      <c r="F277" s="575"/>
      <c r="G277" s="576"/>
    </row>
    <row r="278" spans="2:7" ht="24.95" customHeight="1">
      <c r="B278" s="143">
        <v>3</v>
      </c>
      <c r="C278" s="144" t="s">
        <v>259</v>
      </c>
      <c r="D278" s="145">
        <v>15</v>
      </c>
      <c r="E278" s="146" t="str">
        <f t="shared" si="24"/>
        <v>B1</v>
      </c>
      <c r="F278" s="575"/>
      <c r="G278" s="576"/>
    </row>
    <row r="279" spans="2:7" ht="24.95" customHeight="1">
      <c r="B279" s="143">
        <v>4</v>
      </c>
      <c r="C279" s="144" t="s">
        <v>260</v>
      </c>
      <c r="D279" s="145">
        <v>16.5</v>
      </c>
      <c r="E279" s="146" t="str">
        <f t="shared" si="24"/>
        <v>A2</v>
      </c>
      <c r="F279" s="575"/>
      <c r="G279" s="576"/>
    </row>
    <row r="280" spans="2:7" ht="24.95" customHeight="1">
      <c r="B280" s="143">
        <v>5</v>
      </c>
      <c r="C280" s="147" t="s">
        <v>261</v>
      </c>
      <c r="D280" s="145">
        <v>18.5</v>
      </c>
      <c r="E280" s="146" t="str">
        <f t="shared" si="24"/>
        <v>A1</v>
      </c>
      <c r="F280" s="575"/>
      <c r="G280" s="576"/>
    </row>
    <row r="281" spans="2:7" ht="24.95" customHeight="1">
      <c r="B281" s="143">
        <v>6</v>
      </c>
      <c r="C281" s="147" t="s">
        <v>648</v>
      </c>
      <c r="D281" s="145">
        <v>17</v>
      </c>
      <c r="E281" s="146" t="str">
        <f t="shared" si="24"/>
        <v>A2</v>
      </c>
      <c r="F281" s="575"/>
      <c r="G281" s="576"/>
    </row>
    <row r="282" spans="2:7" ht="24.95" customHeight="1">
      <c r="B282" s="148"/>
      <c r="C282" s="149"/>
      <c r="D282" s="145"/>
      <c r="E282" s="149"/>
      <c r="F282" s="575"/>
      <c r="G282" s="576"/>
    </row>
    <row r="283" spans="2:7" ht="24.95" customHeight="1">
      <c r="B283" s="148"/>
      <c r="C283" s="145" t="s">
        <v>230</v>
      </c>
      <c r="D283" s="145">
        <f>SUM(D276:D280)</f>
        <v>81.5</v>
      </c>
      <c r="E283" s="149"/>
      <c r="F283" s="575"/>
      <c r="G283" s="576"/>
    </row>
    <row r="284" spans="2:7" ht="24.95" customHeight="1" thickBot="1">
      <c r="B284" s="153"/>
      <c r="C284" s="154" t="s">
        <v>263</v>
      </c>
      <c r="D284" s="156">
        <f>D283*100/100</f>
        <v>81.5</v>
      </c>
      <c r="E284" s="155" t="str">
        <f t="shared" ref="E284" si="25">IF(D284&gt;=91,"A1",IF(D284&gt;=81,"A2",IF(D284&gt;=71,"B1",IF(D284&gt;=61,"B2",IF(D284&gt;=51,"C1",IF(D284&gt;=41,"C2",IF(D284&gt;=33,"D","E")))))))</f>
        <v>A2</v>
      </c>
      <c r="F284" s="606"/>
      <c r="G284" s="607"/>
    </row>
    <row r="285" spans="2:7" ht="24.95" customHeight="1">
      <c r="B285" s="605" t="s">
        <v>264</v>
      </c>
      <c r="C285" s="604" t="s">
        <v>222</v>
      </c>
      <c r="D285" s="604"/>
      <c r="E285" s="608" t="s">
        <v>265</v>
      </c>
      <c r="F285" s="609"/>
      <c r="G285" s="610"/>
    </row>
    <row r="286" spans="2:7" ht="24.95" customHeight="1" thickBot="1">
      <c r="B286" s="580"/>
      <c r="C286" s="582"/>
      <c r="D286" s="582"/>
      <c r="E286" s="586"/>
      <c r="F286" s="587"/>
      <c r="G286" s="588"/>
    </row>
    <row r="287" spans="2:7" ht="24.95" customHeight="1" thickBot="1"/>
    <row r="288" spans="2:7" ht="24.95" customHeight="1">
      <c r="B288" s="589" t="s">
        <v>649</v>
      </c>
      <c r="C288" s="590"/>
      <c r="D288" s="590"/>
      <c r="E288" s="590"/>
      <c r="F288" s="590"/>
      <c r="G288" s="591"/>
    </row>
    <row r="289" spans="2:7" ht="24.95" customHeight="1">
      <c r="B289" s="592" t="s">
        <v>236</v>
      </c>
      <c r="C289" s="593"/>
      <c r="D289" s="593"/>
      <c r="E289" s="593"/>
      <c r="F289" s="593"/>
      <c r="G289" s="594"/>
    </row>
    <row r="290" spans="2:7" ht="24.95" customHeight="1">
      <c r="B290" s="592" t="s">
        <v>237</v>
      </c>
      <c r="C290" s="593"/>
      <c r="D290" s="593"/>
      <c r="E290" s="593"/>
      <c r="F290" s="593"/>
      <c r="G290" s="594"/>
    </row>
    <row r="291" spans="2:7" ht="24.95" customHeight="1">
      <c r="B291" s="592" t="s">
        <v>295</v>
      </c>
      <c r="C291" s="593"/>
      <c r="D291" s="593"/>
      <c r="E291" s="593"/>
      <c r="F291" s="593"/>
      <c r="G291" s="594"/>
    </row>
    <row r="292" spans="2:7" ht="24.95" customHeight="1">
      <c r="B292" s="592" t="s">
        <v>647</v>
      </c>
      <c r="C292" s="593"/>
      <c r="D292" s="593"/>
      <c r="E292" s="593"/>
      <c r="F292" s="593"/>
      <c r="G292" s="594"/>
    </row>
    <row r="293" spans="2:7" ht="24.95" customHeight="1">
      <c r="B293" s="595" t="s">
        <v>650</v>
      </c>
      <c r="C293" s="596"/>
      <c r="D293" s="596"/>
      <c r="E293" s="596"/>
      <c r="F293" s="596"/>
      <c r="G293" s="597"/>
    </row>
    <row r="294" spans="2:7" ht="24.95" customHeight="1">
      <c r="B294" s="133" t="s">
        <v>241</v>
      </c>
      <c r="C294" s="598" t="s">
        <v>242</v>
      </c>
      <c r="D294" s="598"/>
      <c r="E294" s="134" t="s">
        <v>243</v>
      </c>
      <c r="F294" s="599">
        <v>1513</v>
      </c>
      <c r="G294" s="600"/>
    </row>
    <row r="295" spans="2:7" ht="24.95" customHeight="1">
      <c r="B295" s="135" t="s">
        <v>244</v>
      </c>
      <c r="C295" s="601" t="s">
        <v>316</v>
      </c>
      <c r="D295" s="601"/>
      <c r="E295" s="132" t="s">
        <v>246</v>
      </c>
      <c r="F295" s="602">
        <v>15</v>
      </c>
      <c r="G295" s="603"/>
    </row>
    <row r="296" spans="2:7" ht="24.95" customHeight="1">
      <c r="B296" s="136" t="s">
        <v>247</v>
      </c>
      <c r="C296" s="137" t="s">
        <v>317</v>
      </c>
      <c r="D296" s="137"/>
      <c r="E296" s="138" t="s">
        <v>249</v>
      </c>
      <c r="F296" s="139"/>
      <c r="G296" s="140" t="s">
        <v>318</v>
      </c>
    </row>
    <row r="297" spans="2:7" ht="24.95" customHeight="1">
      <c r="B297" s="157" t="s">
        <v>251</v>
      </c>
      <c r="C297" s="158" t="s">
        <v>252</v>
      </c>
      <c r="D297" s="158" t="s">
        <v>253</v>
      </c>
      <c r="E297" s="158" t="s">
        <v>254</v>
      </c>
      <c r="F297" s="571" t="s">
        <v>255</v>
      </c>
      <c r="G297" s="572"/>
    </row>
    <row r="298" spans="2:7" ht="24.95" customHeight="1">
      <c r="B298" s="143">
        <v>1</v>
      </c>
      <c r="C298" s="144" t="s">
        <v>256</v>
      </c>
      <c r="D298" s="145">
        <v>9.5</v>
      </c>
      <c r="E298" s="146" t="str">
        <f>IF(D298&gt;=18,"A1",IF(D298&gt;=16,"A2",IF(D298&gt;=14,"B1",IF(D298&gt;=12,"B2",IF(D298&gt;=10,"C1",IF(D298&gt;=8,"C2",IF(D298&gt;=6.5,"D","E")))))))</f>
        <v>C2</v>
      </c>
      <c r="F298" s="573" t="s">
        <v>319</v>
      </c>
      <c r="G298" s="574"/>
    </row>
    <row r="299" spans="2:7" ht="24.95" customHeight="1">
      <c r="B299" s="143">
        <v>2</v>
      </c>
      <c r="C299" s="144" t="s">
        <v>258</v>
      </c>
      <c r="D299" s="145">
        <v>11</v>
      </c>
      <c r="E299" s="146" t="str">
        <f t="shared" ref="E299:E303" si="26">IF(D299&gt;=18,"A1",IF(D299&gt;=16,"A2",IF(D299&gt;=14,"B1",IF(D299&gt;=12,"B2",IF(D299&gt;=10,"C1",IF(D299&gt;=8,"C2",IF(D299&gt;=6.5,"D","E")))))))</f>
        <v>C1</v>
      </c>
      <c r="F299" s="575"/>
      <c r="G299" s="576"/>
    </row>
    <row r="300" spans="2:7" ht="24.95" customHeight="1">
      <c r="B300" s="143">
        <v>3</v>
      </c>
      <c r="C300" s="144" t="s">
        <v>259</v>
      </c>
      <c r="D300" s="145">
        <v>5.5</v>
      </c>
      <c r="E300" s="146" t="str">
        <f t="shared" si="26"/>
        <v>E</v>
      </c>
      <c r="F300" s="575"/>
      <c r="G300" s="576"/>
    </row>
    <row r="301" spans="2:7" ht="24.95" customHeight="1">
      <c r="B301" s="143">
        <v>4</v>
      </c>
      <c r="C301" s="144" t="s">
        <v>260</v>
      </c>
      <c r="D301" s="145">
        <v>10</v>
      </c>
      <c r="E301" s="146" t="str">
        <f t="shared" si="26"/>
        <v>C1</v>
      </c>
      <c r="F301" s="575"/>
      <c r="G301" s="576"/>
    </row>
    <row r="302" spans="2:7" ht="24.95" customHeight="1">
      <c r="B302" s="143">
        <v>5</v>
      </c>
      <c r="C302" s="147" t="s">
        <v>261</v>
      </c>
      <c r="D302" s="145">
        <v>4.5</v>
      </c>
      <c r="E302" s="146" t="str">
        <f t="shared" si="26"/>
        <v>E</v>
      </c>
      <c r="F302" s="575"/>
      <c r="G302" s="576"/>
    </row>
    <row r="303" spans="2:7" ht="24.95" customHeight="1">
      <c r="B303" s="143">
        <v>6</v>
      </c>
      <c r="C303" s="147" t="s">
        <v>648</v>
      </c>
      <c r="D303" s="145">
        <v>7</v>
      </c>
      <c r="E303" s="146" t="str">
        <f t="shared" si="26"/>
        <v>D</v>
      </c>
      <c r="F303" s="575"/>
      <c r="G303" s="576"/>
    </row>
    <row r="304" spans="2:7" ht="24.95" customHeight="1">
      <c r="B304" s="148"/>
      <c r="C304" s="149"/>
      <c r="D304" s="145"/>
      <c r="E304" s="149"/>
      <c r="F304" s="575"/>
      <c r="G304" s="576"/>
    </row>
    <row r="305" spans="2:7" ht="24.95" customHeight="1">
      <c r="B305" s="148"/>
      <c r="C305" s="145" t="s">
        <v>230</v>
      </c>
      <c r="D305" s="145">
        <f>SUM(D298:D302)</f>
        <v>40.5</v>
      </c>
      <c r="E305" s="149"/>
      <c r="F305" s="575"/>
      <c r="G305" s="576"/>
    </row>
    <row r="306" spans="2:7" ht="24.95" customHeight="1">
      <c r="B306" s="148"/>
      <c r="C306" s="142" t="s">
        <v>263</v>
      </c>
      <c r="D306" s="150">
        <f>D305*100/100</f>
        <v>40.5</v>
      </c>
      <c r="E306" s="151" t="str">
        <f t="shared" ref="E306" si="27">IF(D306&gt;=91,"A1",IF(D306&gt;=81,"A2",IF(D306&gt;=71,"B1",IF(D306&gt;=61,"B2",IF(D306&gt;=51,"C1",IF(D306&gt;=41,"C2",IF(D306&gt;=33,"D","E")))))))</f>
        <v>D</v>
      </c>
      <c r="F306" s="577"/>
      <c r="G306" s="578"/>
    </row>
    <row r="307" spans="2:7" ht="24.95" customHeight="1">
      <c r="B307" s="579" t="s">
        <v>264</v>
      </c>
      <c r="C307" s="581" t="s">
        <v>222</v>
      </c>
      <c r="D307" s="581"/>
      <c r="E307" s="583" t="s">
        <v>265</v>
      </c>
      <c r="F307" s="584"/>
      <c r="G307" s="585"/>
    </row>
    <row r="308" spans="2:7" ht="24.95" customHeight="1" thickBot="1">
      <c r="B308" s="580"/>
      <c r="C308" s="582"/>
      <c r="D308" s="582"/>
      <c r="E308" s="586"/>
      <c r="F308" s="587"/>
      <c r="G308" s="588"/>
    </row>
    <row r="309" spans="2:7" ht="24.95" customHeight="1" thickBot="1"/>
    <row r="310" spans="2:7" ht="24.95" customHeight="1">
      <c r="B310" s="589" t="s">
        <v>649</v>
      </c>
      <c r="C310" s="590"/>
      <c r="D310" s="590"/>
      <c r="E310" s="590"/>
      <c r="F310" s="590"/>
      <c r="G310" s="591"/>
    </row>
    <row r="311" spans="2:7" ht="24.95" customHeight="1">
      <c r="B311" s="592" t="s">
        <v>236</v>
      </c>
      <c r="C311" s="593"/>
      <c r="D311" s="593"/>
      <c r="E311" s="593"/>
      <c r="F311" s="593"/>
      <c r="G311" s="594"/>
    </row>
    <row r="312" spans="2:7" ht="24.95" customHeight="1">
      <c r="B312" s="592" t="s">
        <v>237</v>
      </c>
      <c r="C312" s="593"/>
      <c r="D312" s="593"/>
      <c r="E312" s="593"/>
      <c r="F312" s="593"/>
      <c r="G312" s="594"/>
    </row>
    <row r="313" spans="2:7" ht="24.95" customHeight="1">
      <c r="B313" s="592" t="s">
        <v>295</v>
      </c>
      <c r="C313" s="593"/>
      <c r="D313" s="593"/>
      <c r="E313" s="593"/>
      <c r="F313" s="593"/>
      <c r="G313" s="594"/>
    </row>
    <row r="314" spans="2:7" ht="24.95" customHeight="1">
      <c r="B314" s="592" t="s">
        <v>647</v>
      </c>
      <c r="C314" s="593"/>
      <c r="D314" s="593"/>
      <c r="E314" s="593"/>
      <c r="F314" s="593"/>
      <c r="G314" s="594"/>
    </row>
    <row r="315" spans="2:7" ht="24.95" customHeight="1">
      <c r="B315" s="595" t="s">
        <v>650</v>
      </c>
      <c r="C315" s="596"/>
      <c r="D315" s="596"/>
      <c r="E315" s="596"/>
      <c r="F315" s="596"/>
      <c r="G315" s="597"/>
    </row>
    <row r="316" spans="2:7" ht="24.95" customHeight="1">
      <c r="B316" s="133" t="s">
        <v>241</v>
      </c>
      <c r="C316" s="598" t="s">
        <v>242</v>
      </c>
      <c r="D316" s="598"/>
      <c r="E316" s="134" t="s">
        <v>243</v>
      </c>
      <c r="F316" s="599">
        <v>1298</v>
      </c>
      <c r="G316" s="600"/>
    </row>
    <row r="317" spans="2:7" ht="24.95" customHeight="1">
      <c r="B317" s="135" t="s">
        <v>244</v>
      </c>
      <c r="C317" s="601" t="s">
        <v>320</v>
      </c>
      <c r="D317" s="601"/>
      <c r="E317" s="132" t="s">
        <v>246</v>
      </c>
      <c r="F317" s="602">
        <v>16</v>
      </c>
      <c r="G317" s="603"/>
    </row>
    <row r="318" spans="2:7" ht="24.95" customHeight="1">
      <c r="B318" s="136" t="s">
        <v>247</v>
      </c>
      <c r="C318" s="137" t="s">
        <v>321</v>
      </c>
      <c r="D318" s="137"/>
      <c r="E318" s="138" t="s">
        <v>249</v>
      </c>
      <c r="F318" s="139"/>
      <c r="G318" s="140" t="s">
        <v>322</v>
      </c>
    </row>
    <row r="319" spans="2:7" ht="24.95" customHeight="1">
      <c r="B319" s="157" t="s">
        <v>251</v>
      </c>
      <c r="C319" s="158" t="s">
        <v>252</v>
      </c>
      <c r="D319" s="158" t="s">
        <v>253</v>
      </c>
      <c r="E319" s="158" t="s">
        <v>254</v>
      </c>
      <c r="F319" s="571" t="s">
        <v>255</v>
      </c>
      <c r="G319" s="572"/>
    </row>
    <row r="320" spans="2:7" ht="24.95" customHeight="1">
      <c r="B320" s="143">
        <v>1</v>
      </c>
      <c r="C320" s="144" t="s">
        <v>256</v>
      </c>
      <c r="D320" s="145">
        <v>16</v>
      </c>
      <c r="E320" s="146" t="str">
        <f>IF(D320&gt;=18,"A1",IF(D320&gt;=16,"A2",IF(D320&gt;=14,"B1",IF(D320&gt;=12,"B2",IF(D320&gt;=10,"C1",IF(D320&gt;=8,"C2",IF(D320&gt;=6.5,"D","E")))))))</f>
        <v>A2</v>
      </c>
      <c r="F320" s="573" t="s">
        <v>290</v>
      </c>
      <c r="G320" s="574"/>
    </row>
    <row r="321" spans="2:7" ht="24.95" customHeight="1">
      <c r="B321" s="143">
        <v>2</v>
      </c>
      <c r="C321" s="144" t="s">
        <v>258</v>
      </c>
      <c r="D321" s="145">
        <v>15</v>
      </c>
      <c r="E321" s="146" t="str">
        <f t="shared" ref="E321:E325" si="28">IF(D321&gt;=18,"A1",IF(D321&gt;=16,"A2",IF(D321&gt;=14,"B1",IF(D321&gt;=12,"B2",IF(D321&gt;=10,"C1",IF(D321&gt;=8,"C2",IF(D321&gt;=6.5,"D","E")))))))</f>
        <v>B1</v>
      </c>
      <c r="F321" s="575"/>
      <c r="G321" s="576"/>
    </row>
    <row r="322" spans="2:7" ht="24.95" customHeight="1">
      <c r="B322" s="143">
        <v>3</v>
      </c>
      <c r="C322" s="144" t="s">
        <v>259</v>
      </c>
      <c r="D322" s="145">
        <v>11.5</v>
      </c>
      <c r="E322" s="146" t="str">
        <f t="shared" si="28"/>
        <v>C1</v>
      </c>
      <c r="F322" s="575"/>
      <c r="G322" s="576"/>
    </row>
    <row r="323" spans="2:7" ht="24.95" customHeight="1">
      <c r="B323" s="143">
        <v>4</v>
      </c>
      <c r="C323" s="144" t="s">
        <v>260</v>
      </c>
      <c r="D323" s="145">
        <v>17.5</v>
      </c>
      <c r="E323" s="146" t="str">
        <f t="shared" si="28"/>
        <v>A2</v>
      </c>
      <c r="F323" s="575"/>
      <c r="G323" s="576"/>
    </row>
    <row r="324" spans="2:7" ht="24.95" customHeight="1">
      <c r="B324" s="143">
        <v>5</v>
      </c>
      <c r="C324" s="147" t="s">
        <v>261</v>
      </c>
      <c r="D324" s="145">
        <v>18.5</v>
      </c>
      <c r="E324" s="146" t="str">
        <f t="shared" si="28"/>
        <v>A1</v>
      </c>
      <c r="F324" s="575"/>
      <c r="G324" s="576"/>
    </row>
    <row r="325" spans="2:7" ht="24.95" customHeight="1">
      <c r="B325" s="143">
        <v>6</v>
      </c>
      <c r="C325" s="147" t="s">
        <v>648</v>
      </c>
      <c r="D325" s="145">
        <v>16</v>
      </c>
      <c r="E325" s="146" t="str">
        <f t="shared" si="28"/>
        <v>A2</v>
      </c>
      <c r="F325" s="575"/>
      <c r="G325" s="576"/>
    </row>
    <row r="326" spans="2:7" ht="24.95" customHeight="1">
      <c r="B326" s="148"/>
      <c r="C326" s="149"/>
      <c r="D326" s="145"/>
      <c r="E326" s="149"/>
      <c r="F326" s="575"/>
      <c r="G326" s="576"/>
    </row>
    <row r="327" spans="2:7" ht="24.95" customHeight="1">
      <c r="B327" s="148"/>
      <c r="C327" s="145" t="s">
        <v>230</v>
      </c>
      <c r="D327" s="145">
        <f>SUM(D320:D324)</f>
        <v>78.5</v>
      </c>
      <c r="E327" s="149"/>
      <c r="F327" s="575"/>
      <c r="G327" s="576"/>
    </row>
    <row r="328" spans="2:7" ht="24.95" customHeight="1" thickBot="1">
      <c r="B328" s="153"/>
      <c r="C328" s="154" t="s">
        <v>263</v>
      </c>
      <c r="D328" s="156">
        <f>D327*100/100</f>
        <v>78.5</v>
      </c>
      <c r="E328" s="155" t="str">
        <f t="shared" ref="E328" si="29">IF(D328&gt;=91,"A1",IF(D328&gt;=81,"A2",IF(D328&gt;=71,"B1",IF(D328&gt;=61,"B2",IF(D328&gt;=51,"C1",IF(D328&gt;=41,"C2",IF(D328&gt;=33,"D","E")))))))</f>
        <v>B1</v>
      </c>
      <c r="F328" s="606"/>
      <c r="G328" s="607"/>
    </row>
    <row r="329" spans="2:7" ht="24.95" customHeight="1">
      <c r="B329" s="605" t="s">
        <v>264</v>
      </c>
      <c r="C329" s="604" t="s">
        <v>222</v>
      </c>
      <c r="D329" s="604"/>
      <c r="E329" s="608" t="s">
        <v>265</v>
      </c>
      <c r="F329" s="609"/>
      <c r="G329" s="610"/>
    </row>
    <row r="330" spans="2:7" ht="24.95" customHeight="1" thickBot="1">
      <c r="B330" s="580"/>
      <c r="C330" s="582"/>
      <c r="D330" s="582"/>
      <c r="E330" s="586"/>
      <c r="F330" s="587"/>
      <c r="G330" s="588"/>
    </row>
    <row r="331" spans="2:7" ht="24.95" customHeight="1" thickBot="1"/>
    <row r="332" spans="2:7" ht="24.95" customHeight="1">
      <c r="B332" s="589" t="s">
        <v>649</v>
      </c>
      <c r="C332" s="590"/>
      <c r="D332" s="590"/>
      <c r="E332" s="590"/>
      <c r="F332" s="590"/>
      <c r="G332" s="591"/>
    </row>
    <row r="333" spans="2:7" ht="24.95" customHeight="1">
      <c r="B333" s="592" t="s">
        <v>236</v>
      </c>
      <c r="C333" s="593"/>
      <c r="D333" s="593"/>
      <c r="E333" s="593"/>
      <c r="F333" s="593"/>
      <c r="G333" s="594"/>
    </row>
    <row r="334" spans="2:7" ht="24.95" customHeight="1">
      <c r="B334" s="592" t="s">
        <v>237</v>
      </c>
      <c r="C334" s="593"/>
      <c r="D334" s="593"/>
      <c r="E334" s="593"/>
      <c r="F334" s="593"/>
      <c r="G334" s="594"/>
    </row>
    <row r="335" spans="2:7" ht="24.95" customHeight="1">
      <c r="B335" s="592" t="s">
        <v>295</v>
      </c>
      <c r="C335" s="593"/>
      <c r="D335" s="593"/>
      <c r="E335" s="593"/>
      <c r="F335" s="593"/>
      <c r="G335" s="594"/>
    </row>
    <row r="336" spans="2:7" ht="24.95" customHeight="1">
      <c r="B336" s="592" t="s">
        <v>647</v>
      </c>
      <c r="C336" s="593"/>
      <c r="D336" s="593"/>
      <c r="E336" s="593"/>
      <c r="F336" s="593"/>
      <c r="G336" s="594"/>
    </row>
    <row r="337" spans="2:7" ht="24.95" customHeight="1">
      <c r="B337" s="595" t="s">
        <v>650</v>
      </c>
      <c r="C337" s="596"/>
      <c r="D337" s="596"/>
      <c r="E337" s="596"/>
      <c r="F337" s="596"/>
      <c r="G337" s="597"/>
    </row>
    <row r="338" spans="2:7" ht="24.95" customHeight="1">
      <c r="B338" s="133" t="s">
        <v>241</v>
      </c>
      <c r="C338" s="598" t="s">
        <v>242</v>
      </c>
      <c r="D338" s="598"/>
      <c r="E338" s="134" t="s">
        <v>243</v>
      </c>
      <c r="F338" s="599">
        <v>1138</v>
      </c>
      <c r="G338" s="600"/>
    </row>
    <row r="339" spans="2:7" ht="24.95" customHeight="1">
      <c r="B339" s="135" t="s">
        <v>244</v>
      </c>
      <c r="C339" s="601" t="s">
        <v>323</v>
      </c>
      <c r="D339" s="601"/>
      <c r="E339" s="132" t="s">
        <v>246</v>
      </c>
      <c r="F339" s="602">
        <v>17</v>
      </c>
      <c r="G339" s="603"/>
    </row>
    <row r="340" spans="2:7" ht="24.95" customHeight="1">
      <c r="B340" s="136" t="s">
        <v>247</v>
      </c>
      <c r="C340" s="137" t="s">
        <v>324</v>
      </c>
      <c r="D340" s="137"/>
      <c r="E340" s="138" t="s">
        <v>249</v>
      </c>
      <c r="F340" s="139"/>
      <c r="G340" s="140" t="s">
        <v>325</v>
      </c>
    </row>
    <row r="341" spans="2:7" ht="24.95" customHeight="1">
      <c r="B341" s="160" t="s">
        <v>251</v>
      </c>
      <c r="C341" s="158" t="s">
        <v>252</v>
      </c>
      <c r="D341" s="158" t="s">
        <v>253</v>
      </c>
      <c r="E341" s="158" t="s">
        <v>254</v>
      </c>
      <c r="F341" s="571" t="s">
        <v>255</v>
      </c>
      <c r="G341" s="572"/>
    </row>
    <row r="342" spans="2:7" ht="24.95" customHeight="1">
      <c r="B342" s="143">
        <v>1</v>
      </c>
      <c r="C342" s="144" t="s">
        <v>256</v>
      </c>
      <c r="D342" s="145">
        <v>18</v>
      </c>
      <c r="E342" s="146" t="str">
        <f>IF(D342&gt;=18,"A1",IF(D342&gt;=16,"A2",IF(D342&gt;=14,"B1",IF(D342&gt;=12,"B2",IF(D342&gt;=10,"C1",IF(D342&gt;=8,"C2",IF(D342&gt;=6.5,"D","E")))))))</f>
        <v>A1</v>
      </c>
      <c r="F342" s="573" t="s">
        <v>290</v>
      </c>
      <c r="G342" s="574"/>
    </row>
    <row r="343" spans="2:7" ht="24.95" customHeight="1">
      <c r="B343" s="143">
        <v>2</v>
      </c>
      <c r="C343" s="144" t="s">
        <v>258</v>
      </c>
      <c r="D343" s="145">
        <v>17.5</v>
      </c>
      <c r="E343" s="146" t="str">
        <f t="shared" ref="E343:E347" si="30">IF(D343&gt;=18,"A1",IF(D343&gt;=16,"A2",IF(D343&gt;=14,"B1",IF(D343&gt;=12,"B2",IF(D343&gt;=10,"C1",IF(D343&gt;=8,"C2",IF(D343&gt;=6.5,"D","E")))))))</f>
        <v>A2</v>
      </c>
      <c r="F343" s="575"/>
      <c r="G343" s="576"/>
    </row>
    <row r="344" spans="2:7" ht="24.95" customHeight="1">
      <c r="B344" s="143">
        <v>3</v>
      </c>
      <c r="C344" s="144" t="s">
        <v>259</v>
      </c>
      <c r="D344" s="145">
        <v>19.5</v>
      </c>
      <c r="E344" s="146" t="str">
        <f t="shared" si="30"/>
        <v>A1</v>
      </c>
      <c r="F344" s="575"/>
      <c r="G344" s="576"/>
    </row>
    <row r="345" spans="2:7" ht="24.95" customHeight="1">
      <c r="B345" s="143">
        <v>4</v>
      </c>
      <c r="C345" s="144" t="s">
        <v>260</v>
      </c>
      <c r="D345" s="145">
        <v>17</v>
      </c>
      <c r="E345" s="146" t="str">
        <f t="shared" si="30"/>
        <v>A2</v>
      </c>
      <c r="F345" s="575"/>
      <c r="G345" s="576"/>
    </row>
    <row r="346" spans="2:7" ht="24.95" customHeight="1">
      <c r="B346" s="143">
        <v>5</v>
      </c>
      <c r="C346" s="147" t="s">
        <v>261</v>
      </c>
      <c r="D346" s="145">
        <v>17.5</v>
      </c>
      <c r="E346" s="146" t="str">
        <f t="shared" si="30"/>
        <v>A2</v>
      </c>
      <c r="F346" s="575"/>
      <c r="G346" s="576"/>
    </row>
    <row r="347" spans="2:7" ht="24.95" customHeight="1">
      <c r="B347" s="143">
        <v>6</v>
      </c>
      <c r="C347" s="147" t="s">
        <v>648</v>
      </c>
      <c r="D347" s="145">
        <v>19</v>
      </c>
      <c r="E347" s="146" t="str">
        <f t="shared" si="30"/>
        <v>A1</v>
      </c>
      <c r="F347" s="575"/>
      <c r="G347" s="576"/>
    </row>
    <row r="348" spans="2:7" ht="24.95" customHeight="1">
      <c r="B348" s="148"/>
      <c r="C348" s="149"/>
      <c r="D348" s="145"/>
      <c r="E348" s="149"/>
      <c r="F348" s="575"/>
      <c r="G348" s="576"/>
    </row>
    <row r="349" spans="2:7" ht="24.95" customHeight="1">
      <c r="B349" s="148"/>
      <c r="C349" s="145" t="s">
        <v>230</v>
      </c>
      <c r="D349" s="145">
        <f>SUM(D342:D346)</f>
        <v>89.5</v>
      </c>
      <c r="E349" s="149"/>
      <c r="F349" s="575"/>
      <c r="G349" s="576"/>
    </row>
    <row r="350" spans="2:7" ht="24.95" customHeight="1">
      <c r="B350" s="148"/>
      <c r="C350" s="142" t="s">
        <v>263</v>
      </c>
      <c r="D350" s="150">
        <f>D349*100/100</f>
        <v>89.5</v>
      </c>
      <c r="E350" s="151" t="str">
        <f t="shared" ref="E350" si="31">IF(D350&gt;=91,"A1",IF(D350&gt;=81,"A2",IF(D350&gt;=71,"B1",IF(D350&gt;=61,"B2",IF(D350&gt;=51,"C1",IF(D350&gt;=41,"C2",IF(D350&gt;=33,"D","E")))))))</f>
        <v>A2</v>
      </c>
      <c r="F350" s="577"/>
      <c r="G350" s="578"/>
    </row>
    <row r="351" spans="2:7" ht="24.95" customHeight="1">
      <c r="B351" s="579" t="s">
        <v>264</v>
      </c>
      <c r="C351" s="581" t="s">
        <v>222</v>
      </c>
      <c r="D351" s="581"/>
      <c r="E351" s="583" t="s">
        <v>265</v>
      </c>
      <c r="F351" s="584"/>
      <c r="G351" s="585"/>
    </row>
    <row r="352" spans="2:7" ht="24.95" customHeight="1" thickBot="1">
      <c r="B352" s="580"/>
      <c r="C352" s="582"/>
      <c r="D352" s="582"/>
      <c r="E352" s="586"/>
      <c r="F352" s="587"/>
      <c r="G352" s="588"/>
    </row>
    <row r="353" spans="2:7" ht="24.95" customHeight="1" thickBot="1"/>
    <row r="354" spans="2:7" ht="24.95" customHeight="1">
      <c r="B354" s="589" t="s">
        <v>649</v>
      </c>
      <c r="C354" s="590"/>
      <c r="D354" s="590"/>
      <c r="E354" s="590"/>
      <c r="F354" s="590"/>
      <c r="G354" s="591"/>
    </row>
    <row r="355" spans="2:7" ht="24.95" customHeight="1">
      <c r="B355" s="592" t="s">
        <v>236</v>
      </c>
      <c r="C355" s="593"/>
      <c r="D355" s="593"/>
      <c r="E355" s="593"/>
      <c r="F355" s="593"/>
      <c r="G355" s="594"/>
    </row>
    <row r="356" spans="2:7" ht="24.95" customHeight="1">
      <c r="B356" s="592" t="s">
        <v>237</v>
      </c>
      <c r="C356" s="593"/>
      <c r="D356" s="593"/>
      <c r="E356" s="593"/>
      <c r="F356" s="593"/>
      <c r="G356" s="594"/>
    </row>
    <row r="357" spans="2:7" ht="24.95" customHeight="1">
      <c r="B357" s="592" t="s">
        <v>295</v>
      </c>
      <c r="C357" s="593"/>
      <c r="D357" s="593"/>
      <c r="E357" s="593"/>
      <c r="F357" s="593"/>
      <c r="G357" s="594"/>
    </row>
    <row r="358" spans="2:7" ht="24.95" customHeight="1">
      <c r="B358" s="592" t="s">
        <v>647</v>
      </c>
      <c r="C358" s="593"/>
      <c r="D358" s="593"/>
      <c r="E358" s="593"/>
      <c r="F358" s="593"/>
      <c r="G358" s="594"/>
    </row>
    <row r="359" spans="2:7" ht="24.95" customHeight="1">
      <c r="B359" s="595" t="s">
        <v>650</v>
      </c>
      <c r="C359" s="596"/>
      <c r="D359" s="596"/>
      <c r="E359" s="596"/>
      <c r="F359" s="596"/>
      <c r="G359" s="597"/>
    </row>
    <row r="360" spans="2:7" ht="24.95" customHeight="1">
      <c r="B360" s="133" t="s">
        <v>241</v>
      </c>
      <c r="C360" s="598" t="s">
        <v>242</v>
      </c>
      <c r="D360" s="598"/>
      <c r="E360" s="134" t="s">
        <v>243</v>
      </c>
      <c r="F360" s="599">
        <v>1506</v>
      </c>
      <c r="G360" s="600"/>
    </row>
    <row r="361" spans="2:7" ht="24.95" customHeight="1">
      <c r="B361" s="135" t="s">
        <v>244</v>
      </c>
      <c r="C361" s="601" t="s">
        <v>327</v>
      </c>
      <c r="D361" s="601"/>
      <c r="E361" s="132" t="s">
        <v>246</v>
      </c>
      <c r="F361" s="602">
        <v>19</v>
      </c>
      <c r="G361" s="603"/>
    </row>
    <row r="362" spans="2:7" ht="24.95" customHeight="1">
      <c r="B362" s="136" t="s">
        <v>247</v>
      </c>
      <c r="C362" s="137" t="s">
        <v>328</v>
      </c>
      <c r="D362" s="137"/>
      <c r="E362" s="138" t="s">
        <v>249</v>
      </c>
      <c r="F362" s="139"/>
      <c r="G362" s="140" t="s">
        <v>329</v>
      </c>
    </row>
    <row r="363" spans="2:7" ht="24.95" customHeight="1">
      <c r="B363" s="160" t="s">
        <v>251</v>
      </c>
      <c r="C363" s="158" t="s">
        <v>252</v>
      </c>
      <c r="D363" s="158" t="s">
        <v>253</v>
      </c>
      <c r="E363" s="158" t="s">
        <v>254</v>
      </c>
      <c r="F363" s="571" t="s">
        <v>255</v>
      </c>
      <c r="G363" s="572"/>
    </row>
    <row r="364" spans="2:7" ht="24.95" customHeight="1">
      <c r="B364" s="143">
        <v>1</v>
      </c>
      <c r="C364" s="144" t="s">
        <v>256</v>
      </c>
      <c r="D364" s="145">
        <v>7</v>
      </c>
      <c r="E364" s="146" t="str">
        <f>IF(D364&gt;=18,"A1",IF(D364&gt;=16,"A2",IF(D364&gt;=14,"B1",IF(D364&gt;=12,"B2",IF(D364&gt;=10,"C1",IF(D364&gt;=8,"C2",IF(D364&gt;=6.5,"D","E")))))))</f>
        <v>D</v>
      </c>
      <c r="F364" s="573" t="s">
        <v>319</v>
      </c>
      <c r="G364" s="574"/>
    </row>
    <row r="365" spans="2:7" ht="24.95" customHeight="1">
      <c r="B365" s="143">
        <v>2</v>
      </c>
      <c r="C365" s="144" t="s">
        <v>258</v>
      </c>
      <c r="D365" s="145">
        <v>9.5</v>
      </c>
      <c r="E365" s="146" t="str">
        <f t="shared" ref="E365:E369" si="32">IF(D365&gt;=18,"A1",IF(D365&gt;=16,"A2",IF(D365&gt;=14,"B1",IF(D365&gt;=12,"B2",IF(D365&gt;=10,"C1",IF(D365&gt;=8,"C2",IF(D365&gt;=6.5,"D","E")))))))</f>
        <v>C2</v>
      </c>
      <c r="F365" s="575"/>
      <c r="G365" s="576"/>
    </row>
    <row r="366" spans="2:7" ht="24.95" customHeight="1">
      <c r="B366" s="143">
        <v>3</v>
      </c>
      <c r="C366" s="144" t="s">
        <v>259</v>
      </c>
      <c r="D366" s="145">
        <v>10</v>
      </c>
      <c r="E366" s="146" t="str">
        <f t="shared" si="32"/>
        <v>C1</v>
      </c>
      <c r="F366" s="575"/>
      <c r="G366" s="576"/>
    </row>
    <row r="367" spans="2:7" ht="24.95" customHeight="1">
      <c r="B367" s="143">
        <v>4</v>
      </c>
      <c r="C367" s="144" t="s">
        <v>260</v>
      </c>
      <c r="D367" s="145">
        <v>9</v>
      </c>
      <c r="E367" s="146" t="str">
        <f t="shared" si="32"/>
        <v>C2</v>
      </c>
      <c r="F367" s="575"/>
      <c r="G367" s="576"/>
    </row>
    <row r="368" spans="2:7" ht="24.95" customHeight="1">
      <c r="B368" s="143">
        <v>5</v>
      </c>
      <c r="C368" s="147" t="s">
        <v>261</v>
      </c>
      <c r="D368" s="145">
        <v>10.5</v>
      </c>
      <c r="E368" s="146" t="str">
        <f t="shared" si="32"/>
        <v>C1</v>
      </c>
      <c r="F368" s="575"/>
      <c r="G368" s="576"/>
    </row>
    <row r="369" spans="2:7" ht="24.95" customHeight="1">
      <c r="B369" s="143">
        <v>6</v>
      </c>
      <c r="C369" s="147" t="s">
        <v>648</v>
      </c>
      <c r="D369" s="145">
        <v>11.5</v>
      </c>
      <c r="E369" s="146" t="str">
        <f t="shared" si="32"/>
        <v>C1</v>
      </c>
      <c r="F369" s="575"/>
      <c r="G369" s="576"/>
    </row>
    <row r="370" spans="2:7" ht="24.95" customHeight="1">
      <c r="B370" s="148"/>
      <c r="C370" s="149"/>
      <c r="D370" s="145"/>
      <c r="E370" s="149"/>
      <c r="F370" s="575"/>
      <c r="G370" s="576"/>
    </row>
    <row r="371" spans="2:7" ht="24.95" customHeight="1">
      <c r="B371" s="148"/>
      <c r="C371" s="145" t="s">
        <v>230</v>
      </c>
      <c r="D371" s="145">
        <f>SUM(D364:D368)</f>
        <v>46</v>
      </c>
      <c r="E371" s="149"/>
      <c r="F371" s="575"/>
      <c r="G371" s="576"/>
    </row>
    <row r="372" spans="2:7" ht="24.95" customHeight="1">
      <c r="B372" s="148"/>
      <c r="C372" s="142" t="s">
        <v>263</v>
      </c>
      <c r="D372" s="150">
        <f>D371*100/100</f>
        <v>46</v>
      </c>
      <c r="E372" s="151" t="str">
        <f t="shared" ref="E372" si="33">IF(D372&gt;=91,"A1",IF(D372&gt;=81,"A2",IF(D372&gt;=71,"B1",IF(D372&gt;=61,"B2",IF(D372&gt;=51,"C1",IF(D372&gt;=41,"C2",IF(D372&gt;=33,"D","E")))))))</f>
        <v>C2</v>
      </c>
      <c r="F372" s="577"/>
      <c r="G372" s="578"/>
    </row>
    <row r="373" spans="2:7" ht="24.95" customHeight="1">
      <c r="B373" s="579" t="s">
        <v>264</v>
      </c>
      <c r="C373" s="581" t="s">
        <v>222</v>
      </c>
      <c r="D373" s="581"/>
      <c r="E373" s="583" t="s">
        <v>265</v>
      </c>
      <c r="F373" s="584"/>
      <c r="G373" s="585"/>
    </row>
    <row r="374" spans="2:7" ht="24.95" customHeight="1" thickBot="1">
      <c r="B374" s="580"/>
      <c r="C374" s="582"/>
      <c r="D374" s="582"/>
      <c r="E374" s="586"/>
      <c r="F374" s="587"/>
      <c r="G374" s="588"/>
    </row>
    <row r="375" spans="2:7" ht="24.95" customHeight="1" thickBot="1"/>
    <row r="376" spans="2:7" ht="24.95" customHeight="1">
      <c r="B376" s="589" t="s">
        <v>649</v>
      </c>
      <c r="C376" s="590"/>
      <c r="D376" s="590"/>
      <c r="E376" s="590"/>
      <c r="F376" s="590"/>
      <c r="G376" s="591"/>
    </row>
    <row r="377" spans="2:7" ht="24.95" customHeight="1">
      <c r="B377" s="592" t="s">
        <v>236</v>
      </c>
      <c r="C377" s="593"/>
      <c r="D377" s="593"/>
      <c r="E377" s="593"/>
      <c r="F377" s="593"/>
      <c r="G377" s="594"/>
    </row>
    <row r="378" spans="2:7" ht="24.95" customHeight="1">
      <c r="B378" s="592" t="s">
        <v>237</v>
      </c>
      <c r="C378" s="593"/>
      <c r="D378" s="593"/>
      <c r="E378" s="593"/>
      <c r="F378" s="593"/>
      <c r="G378" s="594"/>
    </row>
    <row r="379" spans="2:7" ht="24.95" customHeight="1">
      <c r="B379" s="592" t="s">
        <v>295</v>
      </c>
      <c r="C379" s="593"/>
      <c r="D379" s="593"/>
      <c r="E379" s="593"/>
      <c r="F379" s="593"/>
      <c r="G379" s="594"/>
    </row>
    <row r="380" spans="2:7" ht="24.95" customHeight="1">
      <c r="B380" s="592" t="s">
        <v>647</v>
      </c>
      <c r="C380" s="593"/>
      <c r="D380" s="593"/>
      <c r="E380" s="593"/>
      <c r="F380" s="593"/>
      <c r="G380" s="594"/>
    </row>
    <row r="381" spans="2:7" ht="24.95" customHeight="1">
      <c r="B381" s="595" t="s">
        <v>650</v>
      </c>
      <c r="C381" s="596"/>
      <c r="D381" s="596"/>
      <c r="E381" s="596"/>
      <c r="F381" s="596"/>
      <c r="G381" s="597"/>
    </row>
    <row r="382" spans="2:7" ht="24.95" customHeight="1">
      <c r="B382" s="133" t="s">
        <v>241</v>
      </c>
      <c r="C382" s="598" t="s">
        <v>242</v>
      </c>
      <c r="D382" s="598"/>
      <c r="E382" s="134" t="s">
        <v>243</v>
      </c>
      <c r="F382" s="599">
        <v>1307</v>
      </c>
      <c r="G382" s="600"/>
    </row>
    <row r="383" spans="2:7" ht="24.95" customHeight="1">
      <c r="B383" s="135" t="s">
        <v>244</v>
      </c>
      <c r="C383" s="601" t="s">
        <v>330</v>
      </c>
      <c r="D383" s="601"/>
      <c r="E383" s="132" t="s">
        <v>246</v>
      </c>
      <c r="F383" s="602">
        <v>20</v>
      </c>
      <c r="G383" s="603"/>
    </row>
    <row r="384" spans="2:7" ht="24.95" customHeight="1">
      <c r="B384" s="136" t="s">
        <v>247</v>
      </c>
      <c r="C384" s="137" t="s">
        <v>331</v>
      </c>
      <c r="D384" s="137"/>
      <c r="E384" s="138" t="s">
        <v>249</v>
      </c>
      <c r="F384" s="139"/>
      <c r="G384" s="140" t="s">
        <v>332</v>
      </c>
    </row>
    <row r="385" spans="2:7" ht="24.95" customHeight="1">
      <c r="B385" s="160" t="s">
        <v>251</v>
      </c>
      <c r="C385" s="158" t="s">
        <v>252</v>
      </c>
      <c r="D385" s="158" t="s">
        <v>253</v>
      </c>
      <c r="E385" s="158" t="s">
        <v>254</v>
      </c>
      <c r="F385" s="571" t="s">
        <v>255</v>
      </c>
      <c r="G385" s="572"/>
    </row>
    <row r="386" spans="2:7" ht="24.95" customHeight="1">
      <c r="B386" s="143">
        <v>1</v>
      </c>
      <c r="C386" s="144" t="s">
        <v>256</v>
      </c>
      <c r="D386" s="145">
        <v>19</v>
      </c>
      <c r="E386" s="146" t="str">
        <f>IF(D386&gt;=18,"A1",IF(D386&gt;=16,"A2",IF(D386&gt;=14,"B1",IF(D386&gt;=12,"B2",IF(D386&gt;=10,"C1",IF(D386&gt;=8,"C2",IF(D386&gt;=6.5,"D","E")))))))</f>
        <v>A1</v>
      </c>
      <c r="F386" s="573" t="s">
        <v>652</v>
      </c>
      <c r="G386" s="574"/>
    </row>
    <row r="387" spans="2:7" ht="24.95" customHeight="1">
      <c r="B387" s="143">
        <v>2</v>
      </c>
      <c r="C387" s="144" t="s">
        <v>258</v>
      </c>
      <c r="D387" s="145">
        <v>19</v>
      </c>
      <c r="E387" s="146" t="str">
        <f t="shared" ref="E387:E391" si="34">IF(D387&gt;=18,"A1",IF(D387&gt;=16,"A2",IF(D387&gt;=14,"B1",IF(D387&gt;=12,"B2",IF(D387&gt;=10,"C1",IF(D387&gt;=8,"C2",IF(D387&gt;=6.5,"D","E")))))))</f>
        <v>A1</v>
      </c>
      <c r="F387" s="575"/>
      <c r="G387" s="576"/>
    </row>
    <row r="388" spans="2:7" ht="24.95" customHeight="1">
      <c r="B388" s="143">
        <v>3</v>
      </c>
      <c r="C388" s="144" t="s">
        <v>259</v>
      </c>
      <c r="D388" s="145">
        <v>20</v>
      </c>
      <c r="E388" s="146" t="str">
        <f t="shared" si="34"/>
        <v>A1</v>
      </c>
      <c r="F388" s="575"/>
      <c r="G388" s="576"/>
    </row>
    <row r="389" spans="2:7" ht="24.95" customHeight="1">
      <c r="B389" s="143">
        <v>4</v>
      </c>
      <c r="C389" s="144" t="s">
        <v>260</v>
      </c>
      <c r="D389" s="145">
        <v>20</v>
      </c>
      <c r="E389" s="146" t="str">
        <f t="shared" si="34"/>
        <v>A1</v>
      </c>
      <c r="F389" s="575"/>
      <c r="G389" s="576"/>
    </row>
    <row r="390" spans="2:7" ht="24.95" customHeight="1">
      <c r="B390" s="143">
        <v>5</v>
      </c>
      <c r="C390" s="147" t="s">
        <v>261</v>
      </c>
      <c r="D390" s="145">
        <v>20</v>
      </c>
      <c r="E390" s="146" t="str">
        <f t="shared" si="34"/>
        <v>A1</v>
      </c>
      <c r="F390" s="575"/>
      <c r="G390" s="576"/>
    </row>
    <row r="391" spans="2:7" ht="24.95" customHeight="1">
      <c r="B391" s="143">
        <v>6</v>
      </c>
      <c r="C391" s="147" t="s">
        <v>648</v>
      </c>
      <c r="D391" s="145">
        <v>20</v>
      </c>
      <c r="E391" s="146" t="str">
        <f t="shared" si="34"/>
        <v>A1</v>
      </c>
      <c r="F391" s="575"/>
      <c r="G391" s="576"/>
    </row>
    <row r="392" spans="2:7" ht="24.95" customHeight="1">
      <c r="B392" s="148"/>
      <c r="C392" s="149"/>
      <c r="D392" s="145"/>
      <c r="E392" s="149"/>
      <c r="F392" s="575"/>
      <c r="G392" s="576"/>
    </row>
    <row r="393" spans="2:7" ht="24.95" customHeight="1">
      <c r="B393" s="148"/>
      <c r="C393" s="145" t="s">
        <v>230</v>
      </c>
      <c r="D393" s="145">
        <f>SUM(D386:D390)</f>
        <v>98</v>
      </c>
      <c r="E393" s="149"/>
      <c r="F393" s="575"/>
      <c r="G393" s="576"/>
    </row>
    <row r="394" spans="2:7" ht="24.95" customHeight="1" thickBot="1">
      <c r="B394" s="153"/>
      <c r="C394" s="154" t="s">
        <v>263</v>
      </c>
      <c r="D394" s="156">
        <f>D393*100/100</f>
        <v>98</v>
      </c>
      <c r="E394" s="155" t="str">
        <f t="shared" ref="E394" si="35">IF(D394&gt;=91,"A1",IF(D394&gt;=81,"A2",IF(D394&gt;=71,"B1",IF(D394&gt;=61,"B2",IF(D394&gt;=51,"C1",IF(D394&gt;=41,"C2",IF(D394&gt;=33,"D","E")))))))</f>
        <v>A1</v>
      </c>
      <c r="F394" s="606"/>
      <c r="G394" s="607"/>
    </row>
    <row r="395" spans="2:7" ht="24.95" customHeight="1">
      <c r="B395" s="605" t="s">
        <v>264</v>
      </c>
      <c r="C395" s="604" t="s">
        <v>222</v>
      </c>
      <c r="D395" s="604"/>
      <c r="E395" s="608" t="s">
        <v>265</v>
      </c>
      <c r="F395" s="609"/>
      <c r="G395" s="610"/>
    </row>
    <row r="396" spans="2:7" ht="24.95" customHeight="1" thickBot="1">
      <c r="B396" s="580"/>
      <c r="C396" s="582"/>
      <c r="D396" s="582"/>
      <c r="E396" s="586"/>
      <c r="F396" s="587"/>
      <c r="G396" s="588"/>
    </row>
    <row r="397" spans="2:7" ht="24.95" customHeight="1" thickBot="1"/>
    <row r="398" spans="2:7" ht="24.95" customHeight="1">
      <c r="B398" s="589" t="s">
        <v>649</v>
      </c>
      <c r="C398" s="590"/>
      <c r="D398" s="590"/>
      <c r="E398" s="590"/>
      <c r="F398" s="590"/>
      <c r="G398" s="591"/>
    </row>
    <row r="399" spans="2:7" ht="24.95" customHeight="1">
      <c r="B399" s="592" t="s">
        <v>236</v>
      </c>
      <c r="C399" s="593"/>
      <c r="D399" s="593"/>
      <c r="E399" s="593"/>
      <c r="F399" s="593"/>
      <c r="G399" s="594"/>
    </row>
    <row r="400" spans="2:7" ht="24.95" customHeight="1">
      <c r="B400" s="592" t="s">
        <v>237</v>
      </c>
      <c r="C400" s="593"/>
      <c r="D400" s="593"/>
      <c r="E400" s="593"/>
      <c r="F400" s="593"/>
      <c r="G400" s="594"/>
    </row>
    <row r="401" spans="2:7" ht="24.95" customHeight="1">
      <c r="B401" s="592" t="s">
        <v>295</v>
      </c>
      <c r="C401" s="593"/>
      <c r="D401" s="593"/>
      <c r="E401" s="593"/>
      <c r="F401" s="593"/>
      <c r="G401" s="594"/>
    </row>
    <row r="402" spans="2:7" ht="24.95" customHeight="1">
      <c r="B402" s="592" t="s">
        <v>647</v>
      </c>
      <c r="C402" s="593"/>
      <c r="D402" s="593"/>
      <c r="E402" s="593"/>
      <c r="F402" s="593"/>
      <c r="G402" s="594"/>
    </row>
    <row r="403" spans="2:7" ht="24.95" customHeight="1">
      <c r="B403" s="595" t="s">
        <v>650</v>
      </c>
      <c r="C403" s="596"/>
      <c r="D403" s="596"/>
      <c r="E403" s="596"/>
      <c r="F403" s="596"/>
      <c r="G403" s="597"/>
    </row>
    <row r="404" spans="2:7" ht="24.95" customHeight="1">
      <c r="B404" s="133" t="s">
        <v>241</v>
      </c>
      <c r="C404" s="598" t="s">
        <v>242</v>
      </c>
      <c r="D404" s="598"/>
      <c r="E404" s="134" t="s">
        <v>243</v>
      </c>
      <c r="F404" s="599">
        <v>1280</v>
      </c>
      <c r="G404" s="600"/>
    </row>
    <row r="405" spans="2:7" ht="24.95" customHeight="1">
      <c r="B405" s="135" t="s">
        <v>244</v>
      </c>
      <c r="C405" s="601" t="s">
        <v>333</v>
      </c>
      <c r="D405" s="601"/>
      <c r="E405" s="132" t="s">
        <v>246</v>
      </c>
      <c r="F405" s="602">
        <v>21</v>
      </c>
      <c r="G405" s="603"/>
    </row>
    <row r="406" spans="2:7" ht="24.95" customHeight="1">
      <c r="B406" s="136" t="s">
        <v>247</v>
      </c>
      <c r="C406" s="137" t="s">
        <v>334</v>
      </c>
      <c r="D406" s="137"/>
      <c r="E406" s="138" t="s">
        <v>249</v>
      </c>
      <c r="F406" s="139"/>
      <c r="G406" s="140" t="s">
        <v>335</v>
      </c>
    </row>
    <row r="407" spans="2:7" ht="24.95" customHeight="1">
      <c r="B407" s="160" t="s">
        <v>251</v>
      </c>
      <c r="C407" s="158" t="s">
        <v>252</v>
      </c>
      <c r="D407" s="158" t="s">
        <v>253</v>
      </c>
      <c r="E407" s="158" t="s">
        <v>254</v>
      </c>
      <c r="F407" s="571" t="s">
        <v>255</v>
      </c>
      <c r="G407" s="572"/>
    </row>
    <row r="408" spans="2:7" ht="24.95" customHeight="1">
      <c r="B408" s="143">
        <v>1</v>
      </c>
      <c r="C408" s="144" t="s">
        <v>256</v>
      </c>
      <c r="D408" s="145">
        <v>14.5</v>
      </c>
      <c r="E408" s="146" t="str">
        <f>IF(D408&gt;=18,"A1",IF(D408&gt;=16,"A2",IF(D408&gt;=14,"B1",IF(D408&gt;=12,"B2",IF(D408&gt;=10,"C1",IF(D408&gt;=8,"C2",IF(D408&gt;=6.5,"D","E")))))))</f>
        <v>B1</v>
      </c>
      <c r="F408" s="573" t="s">
        <v>653</v>
      </c>
      <c r="G408" s="574"/>
    </row>
    <row r="409" spans="2:7" ht="24.95" customHeight="1">
      <c r="B409" s="143">
        <v>2</v>
      </c>
      <c r="C409" s="144" t="s">
        <v>258</v>
      </c>
      <c r="D409" s="145">
        <v>13.5</v>
      </c>
      <c r="E409" s="146" t="str">
        <f t="shared" ref="E409:E413" si="36">IF(D409&gt;=18,"A1",IF(D409&gt;=16,"A2",IF(D409&gt;=14,"B1",IF(D409&gt;=12,"B2",IF(D409&gt;=10,"C1",IF(D409&gt;=8,"C2",IF(D409&gt;=6.5,"D","E")))))))</f>
        <v>B2</v>
      </c>
      <c r="F409" s="575"/>
      <c r="G409" s="576"/>
    </row>
    <row r="410" spans="2:7" ht="24.95" customHeight="1">
      <c r="B410" s="143">
        <v>3</v>
      </c>
      <c r="C410" s="144" t="s">
        <v>259</v>
      </c>
      <c r="D410" s="145">
        <v>15.5</v>
      </c>
      <c r="E410" s="146" t="str">
        <f t="shared" si="36"/>
        <v>B1</v>
      </c>
      <c r="F410" s="575"/>
      <c r="G410" s="576"/>
    </row>
    <row r="411" spans="2:7" ht="24.95" customHeight="1">
      <c r="B411" s="143">
        <v>4</v>
      </c>
      <c r="C411" s="144" t="s">
        <v>260</v>
      </c>
      <c r="D411" s="145">
        <v>15</v>
      </c>
      <c r="E411" s="146" t="str">
        <f t="shared" si="36"/>
        <v>B1</v>
      </c>
      <c r="F411" s="575"/>
      <c r="G411" s="576"/>
    </row>
    <row r="412" spans="2:7" ht="24.95" customHeight="1">
      <c r="B412" s="143">
        <v>5</v>
      </c>
      <c r="C412" s="147" t="s">
        <v>261</v>
      </c>
      <c r="D412" s="145">
        <v>16.5</v>
      </c>
      <c r="E412" s="146" t="str">
        <f t="shared" si="36"/>
        <v>A2</v>
      </c>
      <c r="F412" s="575"/>
      <c r="G412" s="576"/>
    </row>
    <row r="413" spans="2:7" ht="24.95" customHeight="1">
      <c r="B413" s="143">
        <v>6</v>
      </c>
      <c r="C413" s="147" t="s">
        <v>648</v>
      </c>
      <c r="D413" s="145">
        <v>13.5</v>
      </c>
      <c r="E413" s="146" t="str">
        <f t="shared" si="36"/>
        <v>B2</v>
      </c>
      <c r="F413" s="575"/>
      <c r="G413" s="576"/>
    </row>
    <row r="414" spans="2:7" ht="24.95" customHeight="1">
      <c r="B414" s="148"/>
      <c r="C414" s="149"/>
      <c r="D414" s="145"/>
      <c r="E414" s="149"/>
      <c r="F414" s="575"/>
      <c r="G414" s="576"/>
    </row>
    <row r="415" spans="2:7" ht="24.95" customHeight="1">
      <c r="B415" s="148"/>
      <c r="C415" s="145" t="s">
        <v>230</v>
      </c>
      <c r="D415" s="145">
        <f>SUM(D408:D412)</f>
        <v>75</v>
      </c>
      <c r="E415" s="149"/>
      <c r="F415" s="575"/>
      <c r="G415" s="576"/>
    </row>
    <row r="416" spans="2:7" ht="24.95" customHeight="1">
      <c r="B416" s="148"/>
      <c r="C416" s="142" t="s">
        <v>263</v>
      </c>
      <c r="D416" s="150">
        <f>D415*100/100</f>
        <v>75</v>
      </c>
      <c r="E416" s="151" t="str">
        <f t="shared" ref="E416" si="37">IF(D416&gt;=91,"A1",IF(D416&gt;=81,"A2",IF(D416&gt;=71,"B1",IF(D416&gt;=61,"B2",IF(D416&gt;=51,"C1",IF(D416&gt;=41,"C2",IF(D416&gt;=33,"D","E")))))))</f>
        <v>B1</v>
      </c>
      <c r="F416" s="577"/>
      <c r="G416" s="578"/>
    </row>
    <row r="417" spans="2:7" ht="24.95" customHeight="1">
      <c r="B417" s="579" t="s">
        <v>264</v>
      </c>
      <c r="C417" s="581" t="s">
        <v>222</v>
      </c>
      <c r="D417" s="581"/>
      <c r="E417" s="583" t="s">
        <v>265</v>
      </c>
      <c r="F417" s="584"/>
      <c r="G417" s="585"/>
    </row>
    <row r="418" spans="2:7" ht="24.95" customHeight="1" thickBot="1">
      <c r="B418" s="580"/>
      <c r="C418" s="582"/>
      <c r="D418" s="582"/>
      <c r="E418" s="586"/>
      <c r="F418" s="587"/>
      <c r="G418" s="588"/>
    </row>
    <row r="419" spans="2:7" ht="24.95" customHeight="1" thickBot="1"/>
    <row r="420" spans="2:7" ht="24.95" customHeight="1">
      <c r="B420" s="589" t="s">
        <v>649</v>
      </c>
      <c r="C420" s="590"/>
      <c r="D420" s="590"/>
      <c r="E420" s="590"/>
      <c r="F420" s="590"/>
      <c r="G420" s="591"/>
    </row>
    <row r="421" spans="2:7" ht="24.95" customHeight="1">
      <c r="B421" s="592" t="s">
        <v>236</v>
      </c>
      <c r="C421" s="593"/>
      <c r="D421" s="593"/>
      <c r="E421" s="593"/>
      <c r="F421" s="593"/>
      <c r="G421" s="594"/>
    </row>
    <row r="422" spans="2:7" ht="24.95" customHeight="1">
      <c r="B422" s="592" t="s">
        <v>237</v>
      </c>
      <c r="C422" s="593"/>
      <c r="D422" s="593"/>
      <c r="E422" s="593"/>
      <c r="F422" s="593"/>
      <c r="G422" s="594"/>
    </row>
    <row r="423" spans="2:7" ht="24.95" customHeight="1">
      <c r="B423" s="592" t="s">
        <v>295</v>
      </c>
      <c r="C423" s="593"/>
      <c r="D423" s="593"/>
      <c r="E423" s="593"/>
      <c r="F423" s="593"/>
      <c r="G423" s="594"/>
    </row>
    <row r="424" spans="2:7" ht="24.95" customHeight="1">
      <c r="B424" s="592" t="s">
        <v>647</v>
      </c>
      <c r="C424" s="593"/>
      <c r="D424" s="593"/>
      <c r="E424" s="593"/>
      <c r="F424" s="593"/>
      <c r="G424" s="594"/>
    </row>
    <row r="425" spans="2:7" ht="24.95" customHeight="1">
      <c r="B425" s="595" t="s">
        <v>650</v>
      </c>
      <c r="C425" s="596"/>
      <c r="D425" s="596"/>
      <c r="E425" s="596"/>
      <c r="F425" s="596"/>
      <c r="G425" s="597"/>
    </row>
    <row r="426" spans="2:7" ht="24.95" customHeight="1">
      <c r="B426" s="133" t="s">
        <v>241</v>
      </c>
      <c r="C426" s="598" t="s">
        <v>242</v>
      </c>
      <c r="D426" s="598"/>
      <c r="E426" s="134" t="s">
        <v>243</v>
      </c>
      <c r="F426" s="599">
        <v>1300</v>
      </c>
      <c r="G426" s="600"/>
    </row>
    <row r="427" spans="2:7" ht="24.95" customHeight="1">
      <c r="B427" s="135" t="s">
        <v>244</v>
      </c>
      <c r="C427" s="601" t="s">
        <v>336</v>
      </c>
      <c r="D427" s="601"/>
      <c r="E427" s="132" t="s">
        <v>246</v>
      </c>
      <c r="F427" s="602">
        <v>22</v>
      </c>
      <c r="G427" s="603"/>
    </row>
    <row r="428" spans="2:7" ht="24.95" customHeight="1">
      <c r="B428" s="136" t="s">
        <v>247</v>
      </c>
      <c r="C428" s="137" t="s">
        <v>337</v>
      </c>
      <c r="D428" s="137"/>
      <c r="E428" s="138" t="s">
        <v>249</v>
      </c>
      <c r="F428" s="139"/>
      <c r="G428" s="140" t="s">
        <v>338</v>
      </c>
    </row>
    <row r="429" spans="2:7" ht="24.95" customHeight="1">
      <c r="B429" s="160" t="s">
        <v>251</v>
      </c>
      <c r="C429" s="158" t="s">
        <v>252</v>
      </c>
      <c r="D429" s="158" t="s">
        <v>253</v>
      </c>
      <c r="E429" s="158" t="s">
        <v>254</v>
      </c>
      <c r="F429" s="571" t="s">
        <v>255</v>
      </c>
      <c r="G429" s="572"/>
    </row>
    <row r="430" spans="2:7" ht="24.95" customHeight="1">
      <c r="B430" s="143">
        <v>1</v>
      </c>
      <c r="C430" s="144" t="s">
        <v>256</v>
      </c>
      <c r="D430" s="145">
        <v>15.5</v>
      </c>
      <c r="E430" s="146" t="str">
        <f>IF(D430&gt;=18,"A1",IF(D430&gt;=16,"A2",IF(D430&gt;=14,"B1",IF(D430&gt;=12,"B2",IF(D430&gt;=10,"C1",IF(D430&gt;=8,"C2",IF(D430&gt;=6.5,"D","E")))))))</f>
        <v>B1</v>
      </c>
      <c r="F430" s="573" t="s">
        <v>290</v>
      </c>
      <c r="G430" s="574"/>
    </row>
    <row r="431" spans="2:7" ht="24.95" customHeight="1">
      <c r="B431" s="143">
        <v>2</v>
      </c>
      <c r="C431" s="144" t="s">
        <v>258</v>
      </c>
      <c r="D431" s="145">
        <v>14</v>
      </c>
      <c r="E431" s="146" t="str">
        <f t="shared" ref="E431:E435" si="38">IF(D431&gt;=18,"A1",IF(D431&gt;=16,"A2",IF(D431&gt;=14,"B1",IF(D431&gt;=12,"B2",IF(D431&gt;=10,"C1",IF(D431&gt;=8,"C2",IF(D431&gt;=6.5,"D","E")))))))</f>
        <v>B1</v>
      </c>
      <c r="F431" s="575"/>
      <c r="G431" s="576"/>
    </row>
    <row r="432" spans="2:7" ht="24.95" customHeight="1">
      <c r="B432" s="143">
        <v>3</v>
      </c>
      <c r="C432" s="144" t="s">
        <v>259</v>
      </c>
      <c r="D432" s="145">
        <v>17</v>
      </c>
      <c r="E432" s="146" t="str">
        <f t="shared" si="38"/>
        <v>A2</v>
      </c>
      <c r="F432" s="575"/>
      <c r="G432" s="576"/>
    </row>
    <row r="433" spans="2:7" ht="24.95" customHeight="1">
      <c r="B433" s="143">
        <v>4</v>
      </c>
      <c r="C433" s="144" t="s">
        <v>260</v>
      </c>
      <c r="D433" s="145">
        <v>14.5</v>
      </c>
      <c r="E433" s="146" t="str">
        <f t="shared" si="38"/>
        <v>B1</v>
      </c>
      <c r="F433" s="575"/>
      <c r="G433" s="576"/>
    </row>
    <row r="434" spans="2:7" ht="24.95" customHeight="1">
      <c r="B434" s="143">
        <v>5</v>
      </c>
      <c r="C434" s="147" t="s">
        <v>261</v>
      </c>
      <c r="D434" s="145">
        <v>17</v>
      </c>
      <c r="E434" s="146" t="str">
        <f t="shared" si="38"/>
        <v>A2</v>
      </c>
      <c r="F434" s="575"/>
      <c r="G434" s="576"/>
    </row>
    <row r="435" spans="2:7" ht="24.95" customHeight="1">
      <c r="B435" s="143">
        <v>6</v>
      </c>
      <c r="C435" s="147" t="s">
        <v>648</v>
      </c>
      <c r="D435" s="145">
        <v>18</v>
      </c>
      <c r="E435" s="146" t="str">
        <f t="shared" si="38"/>
        <v>A1</v>
      </c>
      <c r="F435" s="575"/>
      <c r="G435" s="576"/>
    </row>
    <row r="436" spans="2:7" ht="24.95" customHeight="1">
      <c r="B436" s="148"/>
      <c r="C436" s="149"/>
      <c r="D436" s="145"/>
      <c r="E436" s="149"/>
      <c r="F436" s="575"/>
      <c r="G436" s="576"/>
    </row>
    <row r="437" spans="2:7" ht="24.95" customHeight="1">
      <c r="B437" s="148"/>
      <c r="C437" s="145" t="s">
        <v>230</v>
      </c>
      <c r="D437" s="145">
        <f>SUM(D430:D434)</f>
        <v>78</v>
      </c>
      <c r="E437" s="149"/>
      <c r="F437" s="575"/>
      <c r="G437" s="576"/>
    </row>
    <row r="438" spans="2:7" ht="24.95" customHeight="1">
      <c r="B438" s="148"/>
      <c r="C438" s="142" t="s">
        <v>263</v>
      </c>
      <c r="D438" s="150">
        <f>D437*100/100</f>
        <v>78</v>
      </c>
      <c r="E438" s="151" t="str">
        <f t="shared" ref="E438" si="39">IF(D438&gt;=91,"A1",IF(D438&gt;=81,"A2",IF(D438&gt;=71,"B1",IF(D438&gt;=61,"B2",IF(D438&gt;=51,"C1",IF(D438&gt;=41,"C2",IF(D438&gt;=33,"D","E")))))))</f>
        <v>B1</v>
      </c>
      <c r="F438" s="577"/>
      <c r="G438" s="578"/>
    </row>
    <row r="439" spans="2:7" ht="24.95" customHeight="1">
      <c r="B439" s="579" t="s">
        <v>264</v>
      </c>
      <c r="C439" s="581" t="s">
        <v>222</v>
      </c>
      <c r="D439" s="581"/>
      <c r="E439" s="583" t="s">
        <v>265</v>
      </c>
      <c r="F439" s="584"/>
      <c r="G439" s="585"/>
    </row>
    <row r="440" spans="2:7" ht="24.95" customHeight="1" thickBot="1">
      <c r="B440" s="580"/>
      <c r="C440" s="582"/>
      <c r="D440" s="582"/>
      <c r="E440" s="586"/>
      <c r="F440" s="587"/>
      <c r="G440" s="588"/>
    </row>
    <row r="441" spans="2:7" ht="24.95" customHeight="1" thickBot="1"/>
    <row r="442" spans="2:7" ht="24.95" customHeight="1">
      <c r="B442" s="589" t="s">
        <v>649</v>
      </c>
      <c r="C442" s="590"/>
      <c r="D442" s="590"/>
      <c r="E442" s="590"/>
      <c r="F442" s="590"/>
      <c r="G442" s="591"/>
    </row>
    <row r="443" spans="2:7" ht="24.95" customHeight="1">
      <c r="B443" s="592" t="s">
        <v>236</v>
      </c>
      <c r="C443" s="593"/>
      <c r="D443" s="593"/>
      <c r="E443" s="593"/>
      <c r="F443" s="593"/>
      <c r="G443" s="594"/>
    </row>
    <row r="444" spans="2:7" ht="24.95" customHeight="1">
      <c r="B444" s="592" t="s">
        <v>237</v>
      </c>
      <c r="C444" s="593"/>
      <c r="D444" s="593"/>
      <c r="E444" s="593"/>
      <c r="F444" s="593"/>
      <c r="G444" s="594"/>
    </row>
    <row r="445" spans="2:7" ht="24.95" customHeight="1">
      <c r="B445" s="592" t="s">
        <v>295</v>
      </c>
      <c r="C445" s="593"/>
      <c r="D445" s="593"/>
      <c r="E445" s="593"/>
      <c r="F445" s="593"/>
      <c r="G445" s="594"/>
    </row>
    <row r="446" spans="2:7" ht="24.95" customHeight="1">
      <c r="B446" s="592" t="s">
        <v>647</v>
      </c>
      <c r="C446" s="593"/>
      <c r="D446" s="593"/>
      <c r="E446" s="593"/>
      <c r="F446" s="593"/>
      <c r="G446" s="594"/>
    </row>
    <row r="447" spans="2:7" ht="24.95" customHeight="1">
      <c r="B447" s="595" t="s">
        <v>650</v>
      </c>
      <c r="C447" s="596"/>
      <c r="D447" s="596"/>
      <c r="E447" s="596"/>
      <c r="F447" s="596"/>
      <c r="G447" s="597"/>
    </row>
    <row r="448" spans="2:7" ht="24.95" customHeight="1">
      <c r="B448" s="133" t="s">
        <v>241</v>
      </c>
      <c r="C448" s="598" t="s">
        <v>242</v>
      </c>
      <c r="D448" s="598"/>
      <c r="E448" s="134" t="s">
        <v>243</v>
      </c>
      <c r="F448" s="599">
        <v>1274</v>
      </c>
      <c r="G448" s="600"/>
    </row>
    <row r="449" spans="2:7" ht="24.95" customHeight="1">
      <c r="B449" s="135" t="s">
        <v>244</v>
      </c>
      <c r="C449" s="601" t="s">
        <v>339</v>
      </c>
      <c r="D449" s="601"/>
      <c r="E449" s="132" t="s">
        <v>246</v>
      </c>
      <c r="F449" s="602">
        <v>23</v>
      </c>
      <c r="G449" s="603"/>
    </row>
    <row r="450" spans="2:7" ht="24.95" customHeight="1">
      <c r="B450" s="136" t="s">
        <v>247</v>
      </c>
      <c r="C450" s="137" t="s">
        <v>340</v>
      </c>
      <c r="D450" s="137"/>
      <c r="E450" s="138" t="s">
        <v>249</v>
      </c>
      <c r="F450" s="139"/>
      <c r="G450" s="140" t="s">
        <v>341</v>
      </c>
    </row>
    <row r="451" spans="2:7" ht="24.95" customHeight="1">
      <c r="B451" s="160" t="s">
        <v>251</v>
      </c>
      <c r="C451" s="158" t="s">
        <v>252</v>
      </c>
      <c r="D451" s="158" t="s">
        <v>253</v>
      </c>
      <c r="E451" s="158" t="s">
        <v>254</v>
      </c>
      <c r="F451" s="571" t="s">
        <v>255</v>
      </c>
      <c r="G451" s="572"/>
    </row>
    <row r="452" spans="2:7" ht="24.95" customHeight="1">
      <c r="B452" s="143">
        <v>1</v>
      </c>
      <c r="C452" s="144" t="s">
        <v>256</v>
      </c>
      <c r="D452" s="145">
        <v>18.5</v>
      </c>
      <c r="E452" s="146" t="str">
        <f>IF(D452&gt;=18,"A1",IF(D452&gt;=16,"A2",IF(D452&gt;=14,"B1",IF(D452&gt;=12,"B2",IF(D452&gt;=10,"C1",IF(D452&gt;=8,"C2",IF(D452&gt;=6.5,"D","E")))))))</f>
        <v>A1</v>
      </c>
      <c r="F452" s="573" t="s">
        <v>290</v>
      </c>
      <c r="G452" s="574"/>
    </row>
    <row r="453" spans="2:7" ht="24.95" customHeight="1">
      <c r="B453" s="143">
        <v>2</v>
      </c>
      <c r="C453" s="144" t="s">
        <v>258</v>
      </c>
      <c r="D453" s="145">
        <v>16</v>
      </c>
      <c r="E453" s="146" t="str">
        <f t="shared" ref="E453:E457" si="40">IF(D453&gt;=18,"A1",IF(D453&gt;=16,"A2",IF(D453&gt;=14,"B1",IF(D453&gt;=12,"B2",IF(D453&gt;=10,"C1",IF(D453&gt;=8,"C2",IF(D453&gt;=6.5,"D","E")))))))</f>
        <v>A2</v>
      </c>
      <c r="F453" s="575"/>
      <c r="G453" s="576"/>
    </row>
    <row r="454" spans="2:7" ht="24.95" customHeight="1">
      <c r="B454" s="143">
        <v>3</v>
      </c>
      <c r="C454" s="144" t="s">
        <v>259</v>
      </c>
      <c r="D454" s="145">
        <v>18.5</v>
      </c>
      <c r="E454" s="146" t="str">
        <f t="shared" si="40"/>
        <v>A1</v>
      </c>
      <c r="F454" s="575"/>
      <c r="G454" s="576"/>
    </row>
    <row r="455" spans="2:7" ht="24.95" customHeight="1">
      <c r="B455" s="143">
        <v>4</v>
      </c>
      <c r="C455" s="144" t="s">
        <v>260</v>
      </c>
      <c r="D455" s="145">
        <v>17</v>
      </c>
      <c r="E455" s="146" t="str">
        <f t="shared" si="40"/>
        <v>A2</v>
      </c>
      <c r="F455" s="575"/>
      <c r="G455" s="576"/>
    </row>
    <row r="456" spans="2:7" ht="24.95" customHeight="1">
      <c r="B456" s="143">
        <v>5</v>
      </c>
      <c r="C456" s="147" t="s">
        <v>261</v>
      </c>
      <c r="D456" s="145">
        <v>14.5</v>
      </c>
      <c r="E456" s="146" t="str">
        <f t="shared" si="40"/>
        <v>B1</v>
      </c>
      <c r="F456" s="575"/>
      <c r="G456" s="576"/>
    </row>
    <row r="457" spans="2:7" ht="24.95" customHeight="1">
      <c r="B457" s="143">
        <v>6</v>
      </c>
      <c r="C457" s="147" t="s">
        <v>648</v>
      </c>
      <c r="D457" s="145">
        <v>16</v>
      </c>
      <c r="E457" s="146" t="str">
        <f t="shared" si="40"/>
        <v>A2</v>
      </c>
      <c r="F457" s="575"/>
      <c r="G457" s="576"/>
    </row>
    <row r="458" spans="2:7" ht="24.95" customHeight="1">
      <c r="B458" s="148"/>
      <c r="C458" s="149"/>
      <c r="D458" s="145"/>
      <c r="E458" s="149"/>
      <c r="F458" s="575"/>
      <c r="G458" s="576"/>
    </row>
    <row r="459" spans="2:7" ht="24.95" customHeight="1">
      <c r="B459" s="148"/>
      <c r="C459" s="145" t="s">
        <v>230</v>
      </c>
      <c r="D459" s="145">
        <f>SUM(D452:D456)</f>
        <v>84.5</v>
      </c>
      <c r="E459" s="149"/>
      <c r="F459" s="575"/>
      <c r="G459" s="576"/>
    </row>
    <row r="460" spans="2:7" ht="24.95" customHeight="1" thickBot="1">
      <c r="B460" s="153"/>
      <c r="C460" s="154" t="s">
        <v>263</v>
      </c>
      <c r="D460" s="156">
        <f>D459*100/100</f>
        <v>84.5</v>
      </c>
      <c r="E460" s="155" t="str">
        <f t="shared" ref="E460" si="41">IF(D460&gt;=91,"A1",IF(D460&gt;=81,"A2",IF(D460&gt;=71,"B1",IF(D460&gt;=61,"B2",IF(D460&gt;=51,"C1",IF(D460&gt;=41,"C2",IF(D460&gt;=33,"D","E")))))))</f>
        <v>A2</v>
      </c>
      <c r="F460" s="606"/>
      <c r="G460" s="607"/>
    </row>
    <row r="461" spans="2:7" ht="24.95" customHeight="1">
      <c r="B461" s="605" t="s">
        <v>264</v>
      </c>
      <c r="C461" s="604" t="s">
        <v>222</v>
      </c>
      <c r="D461" s="604"/>
      <c r="E461" s="608" t="s">
        <v>265</v>
      </c>
      <c r="F461" s="609"/>
      <c r="G461" s="610"/>
    </row>
    <row r="462" spans="2:7" ht="24.95" customHeight="1" thickBot="1">
      <c r="B462" s="580"/>
      <c r="C462" s="582"/>
      <c r="D462" s="582"/>
      <c r="E462" s="586"/>
      <c r="F462" s="587"/>
      <c r="G462" s="588"/>
    </row>
    <row r="463" spans="2:7" ht="24.95" customHeight="1" thickBot="1"/>
    <row r="464" spans="2:7" ht="24.95" customHeight="1">
      <c r="B464" s="589" t="s">
        <v>649</v>
      </c>
      <c r="C464" s="590"/>
      <c r="D464" s="590"/>
      <c r="E464" s="590"/>
      <c r="F464" s="590"/>
      <c r="G464" s="591"/>
    </row>
    <row r="465" spans="2:7" ht="24.95" customHeight="1">
      <c r="B465" s="592" t="s">
        <v>236</v>
      </c>
      <c r="C465" s="593"/>
      <c r="D465" s="593"/>
      <c r="E465" s="593"/>
      <c r="F465" s="593"/>
      <c r="G465" s="594"/>
    </row>
    <row r="466" spans="2:7" ht="24.95" customHeight="1">
      <c r="B466" s="592" t="s">
        <v>237</v>
      </c>
      <c r="C466" s="593"/>
      <c r="D466" s="593"/>
      <c r="E466" s="593"/>
      <c r="F466" s="593"/>
      <c r="G466" s="594"/>
    </row>
    <row r="467" spans="2:7" ht="24.95" customHeight="1">
      <c r="B467" s="592" t="s">
        <v>295</v>
      </c>
      <c r="C467" s="593"/>
      <c r="D467" s="593"/>
      <c r="E467" s="593"/>
      <c r="F467" s="593"/>
      <c r="G467" s="594"/>
    </row>
    <row r="468" spans="2:7" ht="24.95" customHeight="1">
      <c r="B468" s="592" t="s">
        <v>647</v>
      </c>
      <c r="C468" s="593"/>
      <c r="D468" s="593"/>
      <c r="E468" s="593"/>
      <c r="F468" s="593"/>
      <c r="G468" s="594"/>
    </row>
    <row r="469" spans="2:7" ht="24.95" customHeight="1">
      <c r="B469" s="595" t="s">
        <v>650</v>
      </c>
      <c r="C469" s="596"/>
      <c r="D469" s="596"/>
      <c r="E469" s="596"/>
      <c r="F469" s="596"/>
      <c r="G469" s="597"/>
    </row>
    <row r="470" spans="2:7" ht="24.95" customHeight="1">
      <c r="B470" s="133" t="s">
        <v>241</v>
      </c>
      <c r="C470" s="598" t="s">
        <v>242</v>
      </c>
      <c r="D470" s="598"/>
      <c r="E470" s="134" t="s">
        <v>243</v>
      </c>
      <c r="F470" s="599">
        <v>1257</v>
      </c>
      <c r="G470" s="600"/>
    </row>
    <row r="471" spans="2:7" ht="24.95" customHeight="1">
      <c r="B471" s="135" t="s">
        <v>244</v>
      </c>
      <c r="C471" s="601" t="s">
        <v>342</v>
      </c>
      <c r="D471" s="601"/>
      <c r="E471" s="132" t="s">
        <v>246</v>
      </c>
      <c r="F471" s="602">
        <v>24</v>
      </c>
      <c r="G471" s="603"/>
    </row>
    <row r="472" spans="2:7" ht="24.95" customHeight="1">
      <c r="B472" s="136" t="s">
        <v>247</v>
      </c>
      <c r="C472" s="137" t="s">
        <v>343</v>
      </c>
      <c r="D472" s="137"/>
      <c r="E472" s="138" t="s">
        <v>249</v>
      </c>
      <c r="F472" s="139"/>
      <c r="G472" s="140" t="s">
        <v>344</v>
      </c>
    </row>
    <row r="473" spans="2:7" ht="24.95" customHeight="1">
      <c r="B473" s="160" t="s">
        <v>251</v>
      </c>
      <c r="C473" s="158" t="s">
        <v>252</v>
      </c>
      <c r="D473" s="158" t="s">
        <v>253</v>
      </c>
      <c r="E473" s="158" t="s">
        <v>254</v>
      </c>
      <c r="F473" s="571" t="s">
        <v>255</v>
      </c>
      <c r="G473" s="572"/>
    </row>
    <row r="474" spans="2:7" ht="24.95" customHeight="1">
      <c r="B474" s="143">
        <v>1</v>
      </c>
      <c r="C474" s="144" t="s">
        <v>256</v>
      </c>
      <c r="D474" s="145">
        <v>7</v>
      </c>
      <c r="E474" s="146" t="str">
        <f>IF(D474&gt;=18,"A1",IF(D474&gt;=16,"A2",IF(D474&gt;=14,"B1",IF(D474&gt;=12,"B2",IF(D474&gt;=10,"C1",IF(D474&gt;=8,"C2",IF(D474&gt;=6.5,"D","E")))))))</f>
        <v>D</v>
      </c>
      <c r="F474" s="573" t="s">
        <v>319</v>
      </c>
      <c r="G474" s="574"/>
    </row>
    <row r="475" spans="2:7" ht="24.95" customHeight="1">
      <c r="B475" s="143">
        <v>2</v>
      </c>
      <c r="C475" s="144" t="s">
        <v>258</v>
      </c>
      <c r="D475" s="145">
        <v>9.5</v>
      </c>
      <c r="E475" s="146" t="str">
        <f t="shared" ref="E475:E479" si="42">IF(D475&gt;=18,"A1",IF(D475&gt;=16,"A2",IF(D475&gt;=14,"B1",IF(D475&gt;=12,"B2",IF(D475&gt;=10,"C1",IF(D475&gt;=8,"C2",IF(D475&gt;=6.5,"D","E")))))))</f>
        <v>C2</v>
      </c>
      <c r="F475" s="575"/>
      <c r="G475" s="576"/>
    </row>
    <row r="476" spans="2:7" ht="24.95" customHeight="1">
      <c r="B476" s="143">
        <v>3</v>
      </c>
      <c r="C476" s="144" t="s">
        <v>259</v>
      </c>
      <c r="D476" s="145">
        <v>8.5</v>
      </c>
      <c r="E476" s="146" t="str">
        <f t="shared" si="42"/>
        <v>C2</v>
      </c>
      <c r="F476" s="575"/>
      <c r="G476" s="576"/>
    </row>
    <row r="477" spans="2:7" ht="24.95" customHeight="1">
      <c r="B477" s="143">
        <v>4</v>
      </c>
      <c r="C477" s="144" t="s">
        <v>260</v>
      </c>
      <c r="D477" s="145">
        <v>8</v>
      </c>
      <c r="E477" s="146" t="str">
        <f t="shared" si="42"/>
        <v>C2</v>
      </c>
      <c r="F477" s="575"/>
      <c r="G477" s="576"/>
    </row>
    <row r="478" spans="2:7" ht="24.95" customHeight="1">
      <c r="B478" s="143">
        <v>5</v>
      </c>
      <c r="C478" s="147" t="s">
        <v>261</v>
      </c>
      <c r="D478" s="145">
        <v>7.5</v>
      </c>
      <c r="E478" s="146" t="str">
        <f t="shared" si="42"/>
        <v>D</v>
      </c>
      <c r="F478" s="575"/>
      <c r="G478" s="576"/>
    </row>
    <row r="479" spans="2:7" ht="24.95" customHeight="1">
      <c r="B479" s="143">
        <v>6</v>
      </c>
      <c r="C479" s="147" t="s">
        <v>648</v>
      </c>
      <c r="D479" s="145">
        <v>12.5</v>
      </c>
      <c r="E479" s="146" t="str">
        <f t="shared" si="42"/>
        <v>B2</v>
      </c>
      <c r="F479" s="575"/>
      <c r="G479" s="576"/>
    </row>
    <row r="480" spans="2:7" ht="24.95" customHeight="1">
      <c r="B480" s="148"/>
      <c r="C480" s="149"/>
      <c r="D480" s="145"/>
      <c r="E480" s="149"/>
      <c r="F480" s="575"/>
      <c r="G480" s="576"/>
    </row>
    <row r="481" spans="2:7" ht="24.95" customHeight="1">
      <c r="B481" s="148"/>
      <c r="C481" s="145" t="s">
        <v>230</v>
      </c>
      <c r="D481" s="145">
        <f>SUM(D474:D478)</f>
        <v>40.5</v>
      </c>
      <c r="E481" s="149"/>
      <c r="F481" s="575"/>
      <c r="G481" s="576"/>
    </row>
    <row r="482" spans="2:7" ht="24.95" customHeight="1">
      <c r="B482" s="148"/>
      <c r="C482" s="142" t="s">
        <v>263</v>
      </c>
      <c r="D482" s="150">
        <f>D481*100/100</f>
        <v>40.5</v>
      </c>
      <c r="E482" s="151" t="str">
        <f t="shared" ref="E482" si="43">IF(D482&gt;=91,"A1",IF(D482&gt;=81,"A2",IF(D482&gt;=71,"B1",IF(D482&gt;=61,"B2",IF(D482&gt;=51,"C1",IF(D482&gt;=41,"C2",IF(D482&gt;=33,"D","E")))))))</f>
        <v>D</v>
      </c>
      <c r="F482" s="577"/>
      <c r="G482" s="578"/>
    </row>
    <row r="483" spans="2:7" ht="24.95" customHeight="1">
      <c r="B483" s="579" t="s">
        <v>264</v>
      </c>
      <c r="C483" s="581" t="s">
        <v>222</v>
      </c>
      <c r="D483" s="581"/>
      <c r="E483" s="583" t="s">
        <v>265</v>
      </c>
      <c r="F483" s="584"/>
      <c r="G483" s="585"/>
    </row>
    <row r="484" spans="2:7" ht="24.95" customHeight="1" thickBot="1">
      <c r="B484" s="580"/>
      <c r="C484" s="582"/>
      <c r="D484" s="582"/>
      <c r="E484" s="586"/>
      <c r="F484" s="587"/>
      <c r="G484" s="588"/>
    </row>
    <row r="485" spans="2:7" ht="24.95" customHeight="1" thickBot="1"/>
    <row r="486" spans="2:7" ht="24.95" customHeight="1">
      <c r="B486" s="589" t="s">
        <v>649</v>
      </c>
      <c r="C486" s="590"/>
      <c r="D486" s="590"/>
      <c r="E486" s="590"/>
      <c r="F486" s="590"/>
      <c r="G486" s="591"/>
    </row>
    <row r="487" spans="2:7" ht="24.95" customHeight="1">
      <c r="B487" s="592" t="s">
        <v>236</v>
      </c>
      <c r="C487" s="593"/>
      <c r="D487" s="593"/>
      <c r="E487" s="593"/>
      <c r="F487" s="593"/>
      <c r="G487" s="594"/>
    </row>
    <row r="488" spans="2:7" ht="24.95" customHeight="1">
      <c r="B488" s="592" t="s">
        <v>237</v>
      </c>
      <c r="C488" s="593"/>
      <c r="D488" s="593"/>
      <c r="E488" s="593"/>
      <c r="F488" s="593"/>
      <c r="G488" s="594"/>
    </row>
    <row r="489" spans="2:7" ht="24.95" customHeight="1">
      <c r="B489" s="592" t="s">
        <v>295</v>
      </c>
      <c r="C489" s="593"/>
      <c r="D489" s="593"/>
      <c r="E489" s="593"/>
      <c r="F489" s="593"/>
      <c r="G489" s="594"/>
    </row>
    <row r="490" spans="2:7" ht="24.95" customHeight="1">
      <c r="B490" s="592" t="s">
        <v>647</v>
      </c>
      <c r="C490" s="593"/>
      <c r="D490" s="593"/>
      <c r="E490" s="593"/>
      <c r="F490" s="593"/>
      <c r="G490" s="594"/>
    </row>
    <row r="491" spans="2:7" ht="24.95" customHeight="1">
      <c r="B491" s="595" t="s">
        <v>650</v>
      </c>
      <c r="C491" s="596"/>
      <c r="D491" s="596"/>
      <c r="E491" s="596"/>
      <c r="F491" s="596"/>
      <c r="G491" s="597"/>
    </row>
    <row r="492" spans="2:7" ht="24.95" customHeight="1">
      <c r="B492" s="133" t="s">
        <v>241</v>
      </c>
      <c r="C492" s="598" t="s">
        <v>242</v>
      </c>
      <c r="D492" s="598"/>
      <c r="E492" s="134" t="s">
        <v>243</v>
      </c>
      <c r="F492" s="599">
        <v>1309</v>
      </c>
      <c r="G492" s="600"/>
    </row>
    <row r="493" spans="2:7" ht="24.95" customHeight="1">
      <c r="B493" s="135" t="s">
        <v>244</v>
      </c>
      <c r="C493" s="601" t="s">
        <v>345</v>
      </c>
      <c r="D493" s="601"/>
      <c r="E493" s="132" t="s">
        <v>246</v>
      </c>
      <c r="F493" s="602">
        <v>25</v>
      </c>
      <c r="G493" s="603"/>
    </row>
    <row r="494" spans="2:7" ht="24.95" customHeight="1">
      <c r="B494" s="136" t="s">
        <v>247</v>
      </c>
      <c r="C494" s="137" t="s">
        <v>346</v>
      </c>
      <c r="D494" s="137"/>
      <c r="E494" s="138" t="s">
        <v>249</v>
      </c>
      <c r="F494" s="139"/>
      <c r="G494" s="140" t="s">
        <v>347</v>
      </c>
    </row>
    <row r="495" spans="2:7" ht="24.95" customHeight="1">
      <c r="B495" s="160" t="s">
        <v>251</v>
      </c>
      <c r="C495" s="158" t="s">
        <v>252</v>
      </c>
      <c r="D495" s="158" t="s">
        <v>253</v>
      </c>
      <c r="E495" s="158" t="s">
        <v>254</v>
      </c>
      <c r="F495" s="571" t="s">
        <v>255</v>
      </c>
      <c r="G495" s="572"/>
    </row>
    <row r="496" spans="2:7" ht="24.95" customHeight="1">
      <c r="B496" s="143">
        <v>1</v>
      </c>
      <c r="C496" s="144" t="s">
        <v>256</v>
      </c>
      <c r="D496" s="145">
        <v>11</v>
      </c>
      <c r="E496" s="146" t="str">
        <f>IF(D496&gt;=18,"A1",IF(D496&gt;=16,"A2",IF(D496&gt;=14,"B1",IF(D496&gt;=12,"B2",IF(D496&gt;=10,"C1",IF(D496&gt;=8,"C2",IF(D496&gt;=6.5,"D","E")))))))</f>
        <v>C1</v>
      </c>
      <c r="F496" s="573" t="s">
        <v>319</v>
      </c>
      <c r="G496" s="574"/>
    </row>
    <row r="497" spans="2:7" ht="24.95" customHeight="1">
      <c r="B497" s="143">
        <v>2</v>
      </c>
      <c r="C497" s="144" t="s">
        <v>258</v>
      </c>
      <c r="D497" s="145">
        <v>9.5</v>
      </c>
      <c r="E497" s="146" t="str">
        <f t="shared" ref="E497:E501" si="44">IF(D497&gt;=18,"A1",IF(D497&gt;=16,"A2",IF(D497&gt;=14,"B1",IF(D497&gt;=12,"B2",IF(D497&gt;=10,"C1",IF(D497&gt;=8,"C2",IF(D497&gt;=6.5,"D","E")))))))</f>
        <v>C2</v>
      </c>
      <c r="F497" s="575"/>
      <c r="G497" s="576"/>
    </row>
    <row r="498" spans="2:7" ht="24.95" customHeight="1">
      <c r="B498" s="143">
        <v>3</v>
      </c>
      <c r="C498" s="144" t="s">
        <v>259</v>
      </c>
      <c r="D498" s="145">
        <v>9.5</v>
      </c>
      <c r="E498" s="146" t="str">
        <f t="shared" si="44"/>
        <v>C2</v>
      </c>
      <c r="F498" s="575"/>
      <c r="G498" s="576"/>
    </row>
    <row r="499" spans="2:7" ht="24.95" customHeight="1">
      <c r="B499" s="143">
        <v>4</v>
      </c>
      <c r="C499" s="144" t="s">
        <v>260</v>
      </c>
      <c r="D499" s="145">
        <v>13.5</v>
      </c>
      <c r="E499" s="146" t="str">
        <f t="shared" si="44"/>
        <v>B2</v>
      </c>
      <c r="F499" s="575"/>
      <c r="G499" s="576"/>
    </row>
    <row r="500" spans="2:7" ht="24.95" customHeight="1">
      <c r="B500" s="143">
        <v>5</v>
      </c>
      <c r="C500" s="147" t="s">
        <v>261</v>
      </c>
      <c r="D500" s="145">
        <v>8</v>
      </c>
      <c r="E500" s="146" t="str">
        <f t="shared" si="44"/>
        <v>C2</v>
      </c>
      <c r="F500" s="575"/>
      <c r="G500" s="576"/>
    </row>
    <row r="501" spans="2:7" ht="24.95" customHeight="1">
      <c r="B501" s="143">
        <v>6</v>
      </c>
      <c r="C501" s="147" t="s">
        <v>648</v>
      </c>
      <c r="D501" s="145">
        <v>12.5</v>
      </c>
      <c r="E501" s="146" t="str">
        <f t="shared" si="44"/>
        <v>B2</v>
      </c>
      <c r="F501" s="575"/>
      <c r="G501" s="576"/>
    </row>
    <row r="502" spans="2:7" ht="24.95" customHeight="1">
      <c r="B502" s="148"/>
      <c r="C502" s="149"/>
      <c r="D502" s="145"/>
      <c r="E502" s="149"/>
      <c r="F502" s="575"/>
      <c r="G502" s="576"/>
    </row>
    <row r="503" spans="2:7" ht="24.95" customHeight="1">
      <c r="B503" s="148"/>
      <c r="C503" s="145" t="s">
        <v>230</v>
      </c>
      <c r="D503" s="145">
        <f>SUM(D496:D500)</f>
        <v>51.5</v>
      </c>
      <c r="E503" s="149"/>
      <c r="F503" s="575"/>
      <c r="G503" s="576"/>
    </row>
    <row r="504" spans="2:7" ht="24.95" customHeight="1">
      <c r="B504" s="148"/>
      <c r="C504" s="142" t="s">
        <v>263</v>
      </c>
      <c r="D504" s="150">
        <f>D503*100/100</f>
        <v>51.5</v>
      </c>
      <c r="E504" s="151" t="str">
        <f t="shared" ref="E504" si="45">IF(D504&gt;=91,"A1",IF(D504&gt;=81,"A2",IF(D504&gt;=71,"B1",IF(D504&gt;=61,"B2",IF(D504&gt;=51,"C1",IF(D504&gt;=41,"C2",IF(D504&gt;=33,"D","E")))))))</f>
        <v>C1</v>
      </c>
      <c r="F504" s="577"/>
      <c r="G504" s="578"/>
    </row>
    <row r="505" spans="2:7" ht="24.95" customHeight="1">
      <c r="B505" s="579" t="s">
        <v>264</v>
      </c>
      <c r="C505" s="581" t="s">
        <v>222</v>
      </c>
      <c r="D505" s="581"/>
      <c r="E505" s="583" t="s">
        <v>265</v>
      </c>
      <c r="F505" s="584"/>
      <c r="G505" s="585"/>
    </row>
    <row r="506" spans="2:7" ht="24.95" customHeight="1" thickBot="1">
      <c r="B506" s="580"/>
      <c r="C506" s="582"/>
      <c r="D506" s="582"/>
      <c r="E506" s="586"/>
      <c r="F506" s="587"/>
      <c r="G506" s="588"/>
    </row>
    <row r="507" spans="2:7" ht="24.95" customHeight="1" thickBot="1"/>
    <row r="508" spans="2:7" ht="24.95" customHeight="1">
      <c r="B508" s="589" t="s">
        <v>649</v>
      </c>
      <c r="C508" s="590"/>
      <c r="D508" s="590"/>
      <c r="E508" s="590"/>
      <c r="F508" s="590"/>
      <c r="G508" s="591"/>
    </row>
    <row r="509" spans="2:7" ht="24.95" customHeight="1">
      <c r="B509" s="592" t="s">
        <v>236</v>
      </c>
      <c r="C509" s="593"/>
      <c r="D509" s="593"/>
      <c r="E509" s="593"/>
      <c r="F509" s="593"/>
      <c r="G509" s="594"/>
    </row>
    <row r="510" spans="2:7" ht="24.95" customHeight="1">
      <c r="B510" s="592" t="s">
        <v>237</v>
      </c>
      <c r="C510" s="593"/>
      <c r="D510" s="593"/>
      <c r="E510" s="593"/>
      <c r="F510" s="593"/>
      <c r="G510" s="594"/>
    </row>
    <row r="511" spans="2:7" ht="24.95" customHeight="1">
      <c r="B511" s="592" t="s">
        <v>295</v>
      </c>
      <c r="C511" s="593"/>
      <c r="D511" s="593"/>
      <c r="E511" s="593"/>
      <c r="F511" s="593"/>
      <c r="G511" s="594"/>
    </row>
    <row r="512" spans="2:7" ht="24.95" customHeight="1">
      <c r="B512" s="592" t="s">
        <v>647</v>
      </c>
      <c r="C512" s="593"/>
      <c r="D512" s="593"/>
      <c r="E512" s="593"/>
      <c r="F512" s="593"/>
      <c r="G512" s="594"/>
    </row>
    <row r="513" spans="2:7" ht="24.95" customHeight="1">
      <c r="B513" s="595" t="s">
        <v>650</v>
      </c>
      <c r="C513" s="596"/>
      <c r="D513" s="596"/>
      <c r="E513" s="596"/>
      <c r="F513" s="596"/>
      <c r="G513" s="597"/>
    </row>
    <row r="514" spans="2:7" ht="24.95" customHeight="1">
      <c r="B514" s="133" t="s">
        <v>241</v>
      </c>
      <c r="C514" s="598" t="s">
        <v>242</v>
      </c>
      <c r="D514" s="598"/>
      <c r="E514" s="134" t="s">
        <v>243</v>
      </c>
      <c r="F514" s="599">
        <v>1390</v>
      </c>
      <c r="G514" s="600"/>
    </row>
    <row r="515" spans="2:7" ht="24.95" customHeight="1">
      <c r="B515" s="135" t="s">
        <v>244</v>
      </c>
      <c r="C515" s="601" t="s">
        <v>348</v>
      </c>
      <c r="D515" s="601"/>
      <c r="E515" s="132" t="s">
        <v>246</v>
      </c>
      <c r="F515" s="602">
        <v>26</v>
      </c>
      <c r="G515" s="603"/>
    </row>
    <row r="516" spans="2:7" ht="24.95" customHeight="1">
      <c r="B516" s="136" t="s">
        <v>247</v>
      </c>
      <c r="C516" s="137" t="s">
        <v>349</v>
      </c>
      <c r="D516" s="137"/>
      <c r="E516" s="138" t="s">
        <v>249</v>
      </c>
      <c r="F516" s="139"/>
      <c r="G516" s="140" t="s">
        <v>350</v>
      </c>
    </row>
    <row r="517" spans="2:7" ht="24.95" customHeight="1">
      <c r="B517" s="160" t="s">
        <v>251</v>
      </c>
      <c r="C517" s="158" t="s">
        <v>252</v>
      </c>
      <c r="D517" s="158" t="s">
        <v>253</v>
      </c>
      <c r="E517" s="158" t="s">
        <v>254</v>
      </c>
      <c r="F517" s="571" t="s">
        <v>255</v>
      </c>
      <c r="G517" s="572"/>
    </row>
    <row r="518" spans="2:7" ht="24.95" customHeight="1">
      <c r="B518" s="143">
        <v>1</v>
      </c>
      <c r="C518" s="144" t="s">
        <v>256</v>
      </c>
      <c r="D518" s="145">
        <v>9</v>
      </c>
      <c r="E518" s="146" t="str">
        <f>IF(D518&gt;=18,"A1",IF(D518&gt;=16,"A2",IF(D518&gt;=14,"B1",IF(D518&gt;=12,"B2",IF(D518&gt;=10,"C1",IF(D518&gt;=8,"C2",IF(D518&gt;=6.5,"D","E")))))))</f>
        <v>C2</v>
      </c>
      <c r="F518" s="573" t="s">
        <v>319</v>
      </c>
      <c r="G518" s="574"/>
    </row>
    <row r="519" spans="2:7" ht="24.95" customHeight="1">
      <c r="B519" s="143">
        <v>2</v>
      </c>
      <c r="C519" s="144" t="s">
        <v>258</v>
      </c>
      <c r="D519" s="145">
        <v>7.5</v>
      </c>
      <c r="E519" s="146" t="str">
        <f t="shared" ref="E519:E523" si="46">IF(D519&gt;=18,"A1",IF(D519&gt;=16,"A2",IF(D519&gt;=14,"B1",IF(D519&gt;=12,"B2",IF(D519&gt;=10,"C1",IF(D519&gt;=8,"C2",IF(D519&gt;=6.5,"D","E")))))))</f>
        <v>D</v>
      </c>
      <c r="F519" s="575"/>
      <c r="G519" s="576"/>
    </row>
    <row r="520" spans="2:7" ht="24.95" customHeight="1">
      <c r="B520" s="143">
        <v>3</v>
      </c>
      <c r="C520" s="144" t="s">
        <v>259</v>
      </c>
      <c r="D520" s="145">
        <v>8</v>
      </c>
      <c r="E520" s="146" t="str">
        <f t="shared" si="46"/>
        <v>C2</v>
      </c>
      <c r="F520" s="575"/>
      <c r="G520" s="576"/>
    </row>
    <row r="521" spans="2:7" ht="24.95" customHeight="1">
      <c r="B521" s="143">
        <v>4</v>
      </c>
      <c r="C521" s="144" t="s">
        <v>260</v>
      </c>
      <c r="D521" s="145">
        <v>6</v>
      </c>
      <c r="E521" s="146" t="str">
        <f t="shared" si="46"/>
        <v>E</v>
      </c>
      <c r="F521" s="575"/>
      <c r="G521" s="576"/>
    </row>
    <row r="522" spans="2:7" ht="24.95" customHeight="1">
      <c r="B522" s="143">
        <v>5</v>
      </c>
      <c r="C522" s="147" t="s">
        <v>261</v>
      </c>
      <c r="D522" s="145">
        <v>1.5</v>
      </c>
      <c r="E522" s="146" t="str">
        <f t="shared" si="46"/>
        <v>E</v>
      </c>
      <c r="F522" s="575"/>
      <c r="G522" s="576"/>
    </row>
    <row r="523" spans="2:7" ht="24.95" customHeight="1">
      <c r="B523" s="143">
        <v>6</v>
      </c>
      <c r="C523" s="147" t="s">
        <v>648</v>
      </c>
      <c r="D523" s="145">
        <v>4.5</v>
      </c>
      <c r="E523" s="146" t="str">
        <f t="shared" si="46"/>
        <v>E</v>
      </c>
      <c r="F523" s="575"/>
      <c r="G523" s="576"/>
    </row>
    <row r="524" spans="2:7" ht="24.95" customHeight="1">
      <c r="B524" s="148"/>
      <c r="C524" s="149"/>
      <c r="D524" s="145"/>
      <c r="E524" s="149"/>
      <c r="F524" s="575"/>
      <c r="G524" s="576"/>
    </row>
    <row r="525" spans="2:7" ht="24.95" customHeight="1">
      <c r="B525" s="148"/>
      <c r="C525" s="145" t="s">
        <v>230</v>
      </c>
      <c r="D525" s="145">
        <f>SUM(D518:D522)</f>
        <v>32</v>
      </c>
      <c r="E525" s="149"/>
      <c r="F525" s="575"/>
      <c r="G525" s="576"/>
    </row>
    <row r="526" spans="2:7" ht="24.95" customHeight="1">
      <c r="B526" s="148"/>
      <c r="C526" s="142" t="s">
        <v>263</v>
      </c>
      <c r="D526" s="150">
        <f>D525*100/100</f>
        <v>32</v>
      </c>
      <c r="E526" s="151" t="str">
        <f t="shared" ref="E526" si="47">IF(D526&gt;=91,"A1",IF(D526&gt;=81,"A2",IF(D526&gt;=71,"B1",IF(D526&gt;=61,"B2",IF(D526&gt;=51,"C1",IF(D526&gt;=41,"C2",IF(D526&gt;=33,"D","E")))))))</f>
        <v>E</v>
      </c>
      <c r="F526" s="577"/>
      <c r="G526" s="578"/>
    </row>
    <row r="527" spans="2:7" ht="24.95" customHeight="1">
      <c r="B527" s="579" t="s">
        <v>264</v>
      </c>
      <c r="C527" s="581" t="s">
        <v>222</v>
      </c>
      <c r="D527" s="581"/>
      <c r="E527" s="583" t="s">
        <v>265</v>
      </c>
      <c r="F527" s="584"/>
      <c r="G527" s="585"/>
    </row>
    <row r="528" spans="2:7" ht="24.95" customHeight="1" thickBot="1">
      <c r="B528" s="580"/>
      <c r="C528" s="582"/>
      <c r="D528" s="582"/>
      <c r="E528" s="586"/>
      <c r="F528" s="587"/>
      <c r="G528" s="588"/>
    </row>
    <row r="529" spans="2:7" ht="24.95" customHeight="1" thickBot="1"/>
    <row r="530" spans="2:7" ht="24.95" customHeight="1">
      <c r="B530" s="589" t="s">
        <v>649</v>
      </c>
      <c r="C530" s="590"/>
      <c r="D530" s="590"/>
      <c r="E530" s="590"/>
      <c r="F530" s="590"/>
      <c r="G530" s="591"/>
    </row>
    <row r="531" spans="2:7" ht="24.95" customHeight="1">
      <c r="B531" s="592" t="s">
        <v>236</v>
      </c>
      <c r="C531" s="593"/>
      <c r="D531" s="593"/>
      <c r="E531" s="593"/>
      <c r="F531" s="593"/>
      <c r="G531" s="594"/>
    </row>
    <row r="532" spans="2:7" ht="24.95" customHeight="1">
      <c r="B532" s="592" t="s">
        <v>237</v>
      </c>
      <c r="C532" s="593"/>
      <c r="D532" s="593"/>
      <c r="E532" s="593"/>
      <c r="F532" s="593"/>
      <c r="G532" s="594"/>
    </row>
    <row r="533" spans="2:7" ht="24.95" customHeight="1">
      <c r="B533" s="592" t="s">
        <v>295</v>
      </c>
      <c r="C533" s="593"/>
      <c r="D533" s="593"/>
      <c r="E533" s="593"/>
      <c r="F533" s="593"/>
      <c r="G533" s="594"/>
    </row>
    <row r="534" spans="2:7" ht="24.95" customHeight="1">
      <c r="B534" s="592" t="s">
        <v>647</v>
      </c>
      <c r="C534" s="593"/>
      <c r="D534" s="593"/>
      <c r="E534" s="593"/>
      <c r="F534" s="593"/>
      <c r="G534" s="594"/>
    </row>
    <row r="535" spans="2:7" ht="24.95" customHeight="1">
      <c r="B535" s="595" t="s">
        <v>650</v>
      </c>
      <c r="C535" s="596"/>
      <c r="D535" s="596"/>
      <c r="E535" s="596"/>
      <c r="F535" s="596"/>
      <c r="G535" s="597"/>
    </row>
    <row r="536" spans="2:7" ht="24.95" customHeight="1">
      <c r="B536" s="133" t="s">
        <v>241</v>
      </c>
      <c r="C536" s="598" t="s">
        <v>242</v>
      </c>
      <c r="D536" s="598"/>
      <c r="E536" s="134" t="s">
        <v>243</v>
      </c>
      <c r="F536" s="599">
        <v>1246</v>
      </c>
      <c r="G536" s="600"/>
    </row>
    <row r="537" spans="2:7" ht="24.95" customHeight="1">
      <c r="B537" s="135" t="s">
        <v>244</v>
      </c>
      <c r="C537" s="601" t="s">
        <v>351</v>
      </c>
      <c r="D537" s="601"/>
      <c r="E537" s="132" t="s">
        <v>246</v>
      </c>
      <c r="F537" s="602">
        <v>27</v>
      </c>
      <c r="G537" s="603"/>
    </row>
    <row r="538" spans="2:7" ht="24.95" customHeight="1">
      <c r="B538" s="136" t="s">
        <v>247</v>
      </c>
      <c r="C538" s="137" t="s">
        <v>352</v>
      </c>
      <c r="D538" s="137"/>
      <c r="E538" s="138" t="s">
        <v>249</v>
      </c>
      <c r="F538" s="139"/>
      <c r="G538" s="140" t="s">
        <v>353</v>
      </c>
    </row>
    <row r="539" spans="2:7" ht="24.95" customHeight="1">
      <c r="B539" s="160" t="s">
        <v>251</v>
      </c>
      <c r="C539" s="158" t="s">
        <v>252</v>
      </c>
      <c r="D539" s="158" t="s">
        <v>253</v>
      </c>
      <c r="E539" s="158" t="s">
        <v>254</v>
      </c>
      <c r="F539" s="571" t="s">
        <v>255</v>
      </c>
      <c r="G539" s="572"/>
    </row>
    <row r="540" spans="2:7" ht="24.95" customHeight="1">
      <c r="B540" s="143">
        <v>1</v>
      </c>
      <c r="C540" s="144" t="s">
        <v>256</v>
      </c>
      <c r="D540" s="145">
        <v>5</v>
      </c>
      <c r="E540" s="146" t="str">
        <f>IF(D540&gt;=18,"A1",IF(D540&gt;=16,"A2",IF(D540&gt;=14,"B1",IF(D540&gt;=12,"B2",IF(D540&gt;=10,"C1",IF(D540&gt;=8,"C2",IF(D540&gt;=6.5,"D","E")))))))</f>
        <v>E</v>
      </c>
      <c r="F540" s="611" t="s">
        <v>654</v>
      </c>
      <c r="G540" s="574"/>
    </row>
    <row r="541" spans="2:7" ht="24.95" customHeight="1">
      <c r="B541" s="143">
        <v>2</v>
      </c>
      <c r="C541" s="144" t="s">
        <v>258</v>
      </c>
      <c r="D541" s="145">
        <v>10</v>
      </c>
      <c r="E541" s="146" t="str">
        <f t="shared" ref="E541:E545" si="48">IF(D541&gt;=18,"A1",IF(D541&gt;=16,"A2",IF(D541&gt;=14,"B1",IF(D541&gt;=12,"B2",IF(D541&gt;=10,"C1",IF(D541&gt;=8,"C2",IF(D541&gt;=6.5,"D","E")))))))</f>
        <v>C1</v>
      </c>
      <c r="F541" s="575"/>
      <c r="G541" s="576"/>
    </row>
    <row r="542" spans="2:7" ht="24.95" customHeight="1">
      <c r="B542" s="143">
        <v>3</v>
      </c>
      <c r="C542" s="144" t="s">
        <v>259</v>
      </c>
      <c r="D542" s="145">
        <v>5.5</v>
      </c>
      <c r="E542" s="146" t="str">
        <f t="shared" si="48"/>
        <v>E</v>
      </c>
      <c r="F542" s="575"/>
      <c r="G542" s="576"/>
    </row>
    <row r="543" spans="2:7" ht="24.95" customHeight="1">
      <c r="B543" s="143">
        <v>4</v>
      </c>
      <c r="C543" s="144" t="s">
        <v>260</v>
      </c>
      <c r="D543" s="145">
        <v>9</v>
      </c>
      <c r="E543" s="146" t="str">
        <f t="shared" si="48"/>
        <v>C2</v>
      </c>
      <c r="F543" s="575"/>
      <c r="G543" s="576"/>
    </row>
    <row r="544" spans="2:7" ht="24.95" customHeight="1">
      <c r="B544" s="143">
        <v>5</v>
      </c>
      <c r="C544" s="147" t="s">
        <v>261</v>
      </c>
      <c r="D544" s="145">
        <v>1.5</v>
      </c>
      <c r="E544" s="146" t="str">
        <f t="shared" si="48"/>
        <v>E</v>
      </c>
      <c r="F544" s="575"/>
      <c r="G544" s="576"/>
    </row>
    <row r="545" spans="2:7" ht="24.95" customHeight="1">
      <c r="B545" s="143">
        <v>6</v>
      </c>
      <c r="C545" s="147" t="s">
        <v>648</v>
      </c>
      <c r="D545" s="145">
        <v>4.5</v>
      </c>
      <c r="E545" s="146" t="str">
        <f t="shared" si="48"/>
        <v>E</v>
      </c>
      <c r="F545" s="575"/>
      <c r="G545" s="576"/>
    </row>
    <row r="546" spans="2:7" ht="24.95" customHeight="1">
      <c r="B546" s="148"/>
      <c r="C546" s="149"/>
      <c r="D546" s="145"/>
      <c r="E546" s="149"/>
      <c r="F546" s="575"/>
      <c r="G546" s="576"/>
    </row>
    <row r="547" spans="2:7" ht="24.95" customHeight="1">
      <c r="B547" s="148"/>
      <c r="C547" s="145" t="s">
        <v>230</v>
      </c>
      <c r="D547" s="145">
        <f>SUM(D540:D544)</f>
        <v>31</v>
      </c>
      <c r="E547" s="149"/>
      <c r="F547" s="575"/>
      <c r="G547" s="576"/>
    </row>
    <row r="548" spans="2:7" ht="24.95" customHeight="1">
      <c r="B548" s="148"/>
      <c r="C548" s="142" t="s">
        <v>263</v>
      </c>
      <c r="D548" s="150">
        <f>D547*100/100</f>
        <v>31</v>
      </c>
      <c r="E548" s="151" t="str">
        <f t="shared" ref="E548" si="49">IF(D548&gt;=91,"A1",IF(D548&gt;=81,"A2",IF(D548&gt;=71,"B1",IF(D548&gt;=61,"B2",IF(D548&gt;=51,"C1",IF(D548&gt;=41,"C2",IF(D548&gt;=33,"D","E")))))))</f>
        <v>E</v>
      </c>
      <c r="F548" s="577"/>
      <c r="G548" s="578"/>
    </row>
    <row r="549" spans="2:7" ht="24.95" customHeight="1">
      <c r="B549" s="579" t="s">
        <v>264</v>
      </c>
      <c r="C549" s="581" t="s">
        <v>222</v>
      </c>
      <c r="D549" s="581"/>
      <c r="E549" s="583" t="s">
        <v>265</v>
      </c>
      <c r="F549" s="584"/>
      <c r="G549" s="585"/>
    </row>
    <row r="550" spans="2:7" ht="24.95" customHeight="1" thickBot="1">
      <c r="B550" s="580"/>
      <c r="C550" s="582"/>
      <c r="D550" s="582"/>
      <c r="E550" s="586"/>
      <c r="F550" s="587"/>
      <c r="G550" s="588"/>
    </row>
    <row r="551" spans="2:7" ht="24.95" customHeight="1" thickBot="1"/>
    <row r="552" spans="2:7" ht="24.95" customHeight="1">
      <c r="B552" s="589" t="s">
        <v>649</v>
      </c>
      <c r="C552" s="590"/>
      <c r="D552" s="590"/>
      <c r="E552" s="590"/>
      <c r="F552" s="590"/>
      <c r="G552" s="591"/>
    </row>
    <row r="553" spans="2:7" ht="24.95" customHeight="1">
      <c r="B553" s="592" t="s">
        <v>236</v>
      </c>
      <c r="C553" s="593"/>
      <c r="D553" s="593"/>
      <c r="E553" s="593"/>
      <c r="F553" s="593"/>
      <c r="G553" s="594"/>
    </row>
    <row r="554" spans="2:7" ht="24.95" customHeight="1">
      <c r="B554" s="592" t="s">
        <v>237</v>
      </c>
      <c r="C554" s="593"/>
      <c r="D554" s="593"/>
      <c r="E554" s="593"/>
      <c r="F554" s="593"/>
      <c r="G554" s="594"/>
    </row>
    <row r="555" spans="2:7" ht="24.95" customHeight="1">
      <c r="B555" s="592" t="s">
        <v>295</v>
      </c>
      <c r="C555" s="593"/>
      <c r="D555" s="593"/>
      <c r="E555" s="593"/>
      <c r="F555" s="593"/>
      <c r="G555" s="594"/>
    </row>
    <row r="556" spans="2:7" ht="24.95" customHeight="1">
      <c r="B556" s="592" t="s">
        <v>647</v>
      </c>
      <c r="C556" s="593"/>
      <c r="D556" s="593"/>
      <c r="E556" s="593"/>
      <c r="F556" s="593"/>
      <c r="G556" s="594"/>
    </row>
    <row r="557" spans="2:7" ht="24.95" customHeight="1">
      <c r="B557" s="595" t="s">
        <v>650</v>
      </c>
      <c r="C557" s="596"/>
      <c r="D557" s="596"/>
      <c r="E557" s="596"/>
      <c r="F557" s="596"/>
      <c r="G557" s="597"/>
    </row>
    <row r="558" spans="2:7" ht="24.95" customHeight="1">
      <c r="B558" s="133" t="s">
        <v>241</v>
      </c>
      <c r="C558" s="598" t="s">
        <v>242</v>
      </c>
      <c r="D558" s="598"/>
      <c r="E558" s="134" t="s">
        <v>243</v>
      </c>
      <c r="F558" s="599">
        <v>1248</v>
      </c>
      <c r="G558" s="600"/>
    </row>
    <row r="559" spans="2:7" ht="24.95" customHeight="1">
      <c r="B559" s="135" t="s">
        <v>244</v>
      </c>
      <c r="C559" s="601" t="s">
        <v>354</v>
      </c>
      <c r="D559" s="601"/>
      <c r="E559" s="132" t="s">
        <v>246</v>
      </c>
      <c r="F559" s="602">
        <v>28</v>
      </c>
      <c r="G559" s="603"/>
    </row>
    <row r="560" spans="2:7" ht="24.95" customHeight="1">
      <c r="B560" s="136" t="s">
        <v>247</v>
      </c>
      <c r="C560" s="137" t="s">
        <v>355</v>
      </c>
      <c r="D560" s="137"/>
      <c r="E560" s="138" t="s">
        <v>249</v>
      </c>
      <c r="F560" s="139"/>
      <c r="G560" s="140" t="s">
        <v>356</v>
      </c>
    </row>
    <row r="561" spans="2:7" ht="24.95" customHeight="1">
      <c r="B561" s="160" t="s">
        <v>251</v>
      </c>
      <c r="C561" s="158" t="s">
        <v>252</v>
      </c>
      <c r="D561" s="158" t="s">
        <v>253</v>
      </c>
      <c r="E561" s="158" t="s">
        <v>254</v>
      </c>
      <c r="F561" s="571" t="s">
        <v>255</v>
      </c>
      <c r="G561" s="572"/>
    </row>
    <row r="562" spans="2:7" ht="24.95" customHeight="1">
      <c r="B562" s="143">
        <v>1</v>
      </c>
      <c r="C562" s="144" t="s">
        <v>256</v>
      </c>
      <c r="D562" s="145">
        <v>11.5</v>
      </c>
      <c r="E562" s="146" t="str">
        <f>IF(D562&gt;=18,"A1",IF(D562&gt;=16,"A2",IF(D562&gt;=14,"B1",IF(D562&gt;=12,"B2",IF(D562&gt;=10,"C1",IF(D562&gt;=8,"C2",IF(D562&gt;=6.5,"D","E")))))))</f>
        <v>C1</v>
      </c>
      <c r="F562" s="573" t="s">
        <v>653</v>
      </c>
      <c r="G562" s="574"/>
    </row>
    <row r="563" spans="2:7" ht="24.95" customHeight="1">
      <c r="B563" s="143">
        <v>2</v>
      </c>
      <c r="C563" s="144" t="s">
        <v>258</v>
      </c>
      <c r="D563" s="145">
        <v>14.5</v>
      </c>
      <c r="E563" s="146" t="str">
        <f t="shared" ref="E563:E567" si="50">IF(D563&gt;=18,"A1",IF(D563&gt;=16,"A2",IF(D563&gt;=14,"B1",IF(D563&gt;=12,"B2",IF(D563&gt;=10,"C1",IF(D563&gt;=8,"C2",IF(D563&gt;=6.5,"D","E")))))))</f>
        <v>B1</v>
      </c>
      <c r="F563" s="575"/>
      <c r="G563" s="576"/>
    </row>
    <row r="564" spans="2:7" ht="24.95" customHeight="1">
      <c r="B564" s="143">
        <v>3</v>
      </c>
      <c r="C564" s="144" t="s">
        <v>259</v>
      </c>
      <c r="D564" s="145">
        <v>15</v>
      </c>
      <c r="E564" s="146" t="str">
        <f t="shared" si="50"/>
        <v>B1</v>
      </c>
      <c r="F564" s="575"/>
      <c r="G564" s="576"/>
    </row>
    <row r="565" spans="2:7" ht="24.95" customHeight="1">
      <c r="B565" s="143">
        <v>4</v>
      </c>
      <c r="C565" s="144" t="s">
        <v>260</v>
      </c>
      <c r="D565" s="145">
        <v>16.5</v>
      </c>
      <c r="E565" s="146" t="str">
        <f t="shared" si="50"/>
        <v>A2</v>
      </c>
      <c r="F565" s="575"/>
      <c r="G565" s="576"/>
    </row>
    <row r="566" spans="2:7" ht="24.95" customHeight="1">
      <c r="B566" s="143">
        <v>5</v>
      </c>
      <c r="C566" s="147" t="s">
        <v>261</v>
      </c>
      <c r="D566" s="145">
        <v>17</v>
      </c>
      <c r="E566" s="146" t="str">
        <f t="shared" si="50"/>
        <v>A2</v>
      </c>
      <c r="F566" s="575"/>
      <c r="G566" s="576"/>
    </row>
    <row r="567" spans="2:7" ht="24.95" customHeight="1">
      <c r="B567" s="143">
        <v>6</v>
      </c>
      <c r="C567" s="147" t="s">
        <v>648</v>
      </c>
      <c r="D567" s="145">
        <v>12.5</v>
      </c>
      <c r="E567" s="146" t="str">
        <f t="shared" si="50"/>
        <v>B2</v>
      </c>
      <c r="F567" s="575"/>
      <c r="G567" s="576"/>
    </row>
    <row r="568" spans="2:7" ht="24.95" customHeight="1">
      <c r="B568" s="148"/>
      <c r="C568" s="149"/>
      <c r="D568" s="145"/>
      <c r="E568" s="149"/>
      <c r="F568" s="575"/>
      <c r="G568" s="576"/>
    </row>
    <row r="569" spans="2:7" ht="24.95" customHeight="1">
      <c r="B569" s="148"/>
      <c r="C569" s="145" t="s">
        <v>230</v>
      </c>
      <c r="D569" s="145">
        <f>SUM(D562:D566)</f>
        <v>74.5</v>
      </c>
      <c r="E569" s="149"/>
      <c r="F569" s="575"/>
      <c r="G569" s="576"/>
    </row>
    <row r="570" spans="2:7" ht="24.95" customHeight="1">
      <c r="B570" s="148"/>
      <c r="C570" s="142" t="s">
        <v>263</v>
      </c>
      <c r="D570" s="150">
        <f>D569*100/100</f>
        <v>74.5</v>
      </c>
      <c r="E570" s="151" t="str">
        <f t="shared" ref="E570" si="51">IF(D570&gt;=91,"A1",IF(D570&gt;=81,"A2",IF(D570&gt;=71,"B1",IF(D570&gt;=61,"B2",IF(D570&gt;=51,"C1",IF(D570&gt;=41,"C2",IF(D570&gt;=33,"D","E")))))))</f>
        <v>B1</v>
      </c>
      <c r="F570" s="577"/>
      <c r="G570" s="578"/>
    </row>
    <row r="571" spans="2:7" ht="24.95" customHeight="1">
      <c r="B571" s="579" t="s">
        <v>264</v>
      </c>
      <c r="C571" s="581" t="s">
        <v>222</v>
      </c>
      <c r="D571" s="581"/>
      <c r="E571" s="583" t="s">
        <v>265</v>
      </c>
      <c r="F571" s="584"/>
      <c r="G571" s="585"/>
    </row>
    <row r="572" spans="2:7" ht="24.95" customHeight="1" thickBot="1">
      <c r="B572" s="580"/>
      <c r="C572" s="582"/>
      <c r="D572" s="582"/>
      <c r="E572" s="586"/>
      <c r="F572" s="587"/>
      <c r="G572" s="588"/>
    </row>
    <row r="573" spans="2:7" ht="24.95" customHeight="1" thickBot="1"/>
    <row r="574" spans="2:7" ht="24.95" customHeight="1">
      <c r="B574" s="589" t="s">
        <v>649</v>
      </c>
      <c r="C574" s="590"/>
      <c r="D574" s="590"/>
      <c r="E574" s="590"/>
      <c r="F574" s="590"/>
      <c r="G574" s="591"/>
    </row>
    <row r="575" spans="2:7" ht="24.95" customHeight="1">
      <c r="B575" s="592" t="s">
        <v>236</v>
      </c>
      <c r="C575" s="593"/>
      <c r="D575" s="593"/>
      <c r="E575" s="593"/>
      <c r="F575" s="593"/>
      <c r="G575" s="594"/>
    </row>
    <row r="576" spans="2:7" ht="24.95" customHeight="1">
      <c r="B576" s="592" t="s">
        <v>237</v>
      </c>
      <c r="C576" s="593"/>
      <c r="D576" s="593"/>
      <c r="E576" s="593"/>
      <c r="F576" s="593"/>
      <c r="G576" s="594"/>
    </row>
    <row r="577" spans="2:7" ht="24.95" customHeight="1">
      <c r="B577" s="592" t="s">
        <v>295</v>
      </c>
      <c r="C577" s="593"/>
      <c r="D577" s="593"/>
      <c r="E577" s="593"/>
      <c r="F577" s="593"/>
      <c r="G577" s="594"/>
    </row>
    <row r="578" spans="2:7" ht="24.95" customHeight="1">
      <c r="B578" s="592" t="s">
        <v>647</v>
      </c>
      <c r="C578" s="593"/>
      <c r="D578" s="593"/>
      <c r="E578" s="593"/>
      <c r="F578" s="593"/>
      <c r="G578" s="594"/>
    </row>
    <row r="579" spans="2:7" ht="24.95" customHeight="1">
      <c r="B579" s="595" t="s">
        <v>650</v>
      </c>
      <c r="C579" s="596"/>
      <c r="D579" s="596"/>
      <c r="E579" s="596"/>
      <c r="F579" s="596"/>
      <c r="G579" s="597"/>
    </row>
    <row r="580" spans="2:7" ht="24.95" customHeight="1">
      <c r="B580" s="133" t="s">
        <v>241</v>
      </c>
      <c r="C580" s="598" t="s">
        <v>242</v>
      </c>
      <c r="D580" s="598"/>
      <c r="E580" s="134" t="s">
        <v>243</v>
      </c>
      <c r="F580" s="599">
        <v>1286</v>
      </c>
      <c r="G580" s="600"/>
    </row>
    <row r="581" spans="2:7" ht="24.95" customHeight="1">
      <c r="B581" s="135" t="s">
        <v>244</v>
      </c>
      <c r="C581" s="601" t="s">
        <v>357</v>
      </c>
      <c r="D581" s="601"/>
      <c r="E581" s="132" t="s">
        <v>246</v>
      </c>
      <c r="F581" s="602">
        <v>29</v>
      </c>
      <c r="G581" s="603"/>
    </row>
    <row r="582" spans="2:7" ht="24.95" customHeight="1">
      <c r="B582" s="136" t="s">
        <v>247</v>
      </c>
      <c r="C582" s="137" t="s">
        <v>358</v>
      </c>
      <c r="D582" s="137"/>
      <c r="E582" s="138" t="s">
        <v>249</v>
      </c>
      <c r="F582" s="139"/>
      <c r="G582" s="140" t="s">
        <v>359</v>
      </c>
    </row>
    <row r="583" spans="2:7" ht="24.95" customHeight="1">
      <c r="B583" s="160" t="s">
        <v>251</v>
      </c>
      <c r="C583" s="158" t="s">
        <v>252</v>
      </c>
      <c r="D583" s="158" t="s">
        <v>253</v>
      </c>
      <c r="E583" s="158" t="s">
        <v>254</v>
      </c>
      <c r="F583" s="571" t="s">
        <v>255</v>
      </c>
      <c r="G583" s="572"/>
    </row>
    <row r="584" spans="2:7" ht="24.95" customHeight="1">
      <c r="B584" s="143">
        <v>1</v>
      </c>
      <c r="C584" s="144" t="s">
        <v>256</v>
      </c>
      <c r="D584" s="145">
        <v>16.5</v>
      </c>
      <c r="E584" s="146" t="str">
        <f>IF(D584&gt;=18,"A1",IF(D584&gt;=16,"A2",IF(D584&gt;=14,"B1",IF(D584&gt;=12,"B2",IF(D584&gt;=10,"C1",IF(D584&gt;=8,"C2",IF(D584&gt;=6.5,"D","E")))))))</f>
        <v>A2</v>
      </c>
      <c r="F584" s="573" t="s">
        <v>651</v>
      </c>
      <c r="G584" s="574"/>
    </row>
    <row r="585" spans="2:7" ht="24.95" customHeight="1">
      <c r="B585" s="143">
        <v>2</v>
      </c>
      <c r="C585" s="144" t="s">
        <v>258</v>
      </c>
      <c r="D585" s="145">
        <v>14.5</v>
      </c>
      <c r="E585" s="146" t="str">
        <f t="shared" ref="E585:E589" si="52">IF(D585&gt;=18,"A1",IF(D585&gt;=16,"A2",IF(D585&gt;=14,"B1",IF(D585&gt;=12,"B2",IF(D585&gt;=10,"C1",IF(D585&gt;=8,"C2",IF(D585&gt;=6.5,"D","E")))))))</f>
        <v>B1</v>
      </c>
      <c r="F585" s="575"/>
      <c r="G585" s="576"/>
    </row>
    <row r="586" spans="2:7" ht="24.95" customHeight="1">
      <c r="B586" s="143">
        <v>3</v>
      </c>
      <c r="C586" s="144" t="s">
        <v>259</v>
      </c>
      <c r="D586" s="145">
        <v>18.5</v>
      </c>
      <c r="E586" s="146" t="str">
        <f t="shared" si="52"/>
        <v>A1</v>
      </c>
      <c r="F586" s="575"/>
      <c r="G586" s="576"/>
    </row>
    <row r="587" spans="2:7" ht="24.95" customHeight="1">
      <c r="B587" s="143">
        <v>4</v>
      </c>
      <c r="C587" s="144" t="s">
        <v>260</v>
      </c>
      <c r="D587" s="145">
        <v>17</v>
      </c>
      <c r="E587" s="146" t="str">
        <f t="shared" si="52"/>
        <v>A2</v>
      </c>
      <c r="F587" s="575"/>
      <c r="G587" s="576"/>
    </row>
    <row r="588" spans="2:7" ht="24.95" customHeight="1">
      <c r="B588" s="143">
        <v>5</v>
      </c>
      <c r="C588" s="147" t="s">
        <v>261</v>
      </c>
      <c r="D588" s="145">
        <v>17</v>
      </c>
      <c r="E588" s="146" t="str">
        <f t="shared" si="52"/>
        <v>A2</v>
      </c>
      <c r="F588" s="575"/>
      <c r="G588" s="576"/>
    </row>
    <row r="589" spans="2:7" ht="24.95" customHeight="1">
      <c r="B589" s="143">
        <v>6</v>
      </c>
      <c r="C589" s="147" t="s">
        <v>648</v>
      </c>
      <c r="D589" s="145">
        <v>17</v>
      </c>
      <c r="E589" s="146" t="str">
        <f t="shared" si="52"/>
        <v>A2</v>
      </c>
      <c r="F589" s="575"/>
      <c r="G589" s="576"/>
    </row>
    <row r="590" spans="2:7" ht="24.95" customHeight="1">
      <c r="B590" s="148"/>
      <c r="C590" s="149"/>
      <c r="D590" s="145"/>
      <c r="E590" s="149"/>
      <c r="F590" s="575"/>
      <c r="G590" s="576"/>
    </row>
    <row r="591" spans="2:7" ht="24.95" customHeight="1">
      <c r="B591" s="148"/>
      <c r="C591" s="145" t="s">
        <v>230</v>
      </c>
      <c r="D591" s="145">
        <f>SUM(D584:D588)</f>
        <v>83.5</v>
      </c>
      <c r="E591" s="149"/>
      <c r="F591" s="575"/>
      <c r="G591" s="576"/>
    </row>
    <row r="592" spans="2:7" ht="24.95" customHeight="1">
      <c r="B592" s="148"/>
      <c r="C592" s="142" t="s">
        <v>263</v>
      </c>
      <c r="D592" s="150">
        <f>D591*100/100</f>
        <v>83.5</v>
      </c>
      <c r="E592" s="151" t="str">
        <f t="shared" ref="E592" si="53">IF(D592&gt;=91,"A1",IF(D592&gt;=81,"A2",IF(D592&gt;=71,"B1",IF(D592&gt;=61,"B2",IF(D592&gt;=51,"C1",IF(D592&gt;=41,"C2",IF(D592&gt;=33,"D","E")))))))</f>
        <v>A2</v>
      </c>
      <c r="F592" s="577"/>
      <c r="G592" s="578"/>
    </row>
    <row r="593" spans="2:7" ht="24.95" customHeight="1">
      <c r="B593" s="579" t="s">
        <v>264</v>
      </c>
      <c r="C593" s="581" t="s">
        <v>222</v>
      </c>
      <c r="D593" s="581"/>
      <c r="E593" s="583" t="s">
        <v>265</v>
      </c>
      <c r="F593" s="584"/>
      <c r="G593" s="585"/>
    </row>
    <row r="594" spans="2:7" ht="24.95" customHeight="1" thickBot="1">
      <c r="B594" s="580"/>
      <c r="C594" s="582"/>
      <c r="D594" s="582"/>
      <c r="E594" s="586"/>
      <c r="F594" s="587"/>
      <c r="G594" s="588"/>
    </row>
    <row r="595" spans="2:7" ht="24.95" customHeight="1" thickBot="1"/>
    <row r="596" spans="2:7" ht="24.95" customHeight="1">
      <c r="B596" s="589" t="s">
        <v>649</v>
      </c>
      <c r="C596" s="590"/>
      <c r="D596" s="590"/>
      <c r="E596" s="590"/>
      <c r="F596" s="590"/>
      <c r="G596" s="591"/>
    </row>
    <row r="597" spans="2:7" ht="24.95" customHeight="1">
      <c r="B597" s="592" t="s">
        <v>236</v>
      </c>
      <c r="C597" s="593"/>
      <c r="D597" s="593"/>
      <c r="E597" s="593"/>
      <c r="F597" s="593"/>
      <c r="G597" s="594"/>
    </row>
    <row r="598" spans="2:7" ht="24.95" customHeight="1">
      <c r="B598" s="592" t="s">
        <v>237</v>
      </c>
      <c r="C598" s="593"/>
      <c r="D598" s="593"/>
      <c r="E598" s="593"/>
      <c r="F598" s="593"/>
      <c r="G598" s="594"/>
    </row>
    <row r="599" spans="2:7" ht="24.95" customHeight="1">
      <c r="B599" s="592" t="s">
        <v>295</v>
      </c>
      <c r="C599" s="593"/>
      <c r="D599" s="593"/>
      <c r="E599" s="593"/>
      <c r="F599" s="593"/>
      <c r="G599" s="594"/>
    </row>
    <row r="600" spans="2:7" ht="24.95" customHeight="1">
      <c r="B600" s="592" t="s">
        <v>647</v>
      </c>
      <c r="C600" s="593"/>
      <c r="D600" s="593"/>
      <c r="E600" s="593"/>
      <c r="F600" s="593"/>
      <c r="G600" s="594"/>
    </row>
    <row r="601" spans="2:7" ht="24.95" customHeight="1">
      <c r="B601" s="595" t="s">
        <v>650</v>
      </c>
      <c r="C601" s="596"/>
      <c r="D601" s="596"/>
      <c r="E601" s="596"/>
      <c r="F601" s="596"/>
      <c r="G601" s="597"/>
    </row>
    <row r="602" spans="2:7" ht="24.95" customHeight="1">
      <c r="B602" s="133" t="s">
        <v>241</v>
      </c>
      <c r="C602" s="598" t="s">
        <v>242</v>
      </c>
      <c r="D602" s="598"/>
      <c r="E602" s="134" t="s">
        <v>243</v>
      </c>
      <c r="F602" s="599">
        <v>1692</v>
      </c>
      <c r="G602" s="600"/>
    </row>
    <row r="603" spans="2:7" ht="24.95" customHeight="1">
      <c r="B603" s="135" t="s">
        <v>244</v>
      </c>
      <c r="C603" s="601" t="s">
        <v>583</v>
      </c>
      <c r="D603" s="601"/>
      <c r="E603" s="132" t="s">
        <v>246</v>
      </c>
      <c r="F603" s="602">
        <v>30</v>
      </c>
      <c r="G603" s="603"/>
    </row>
    <row r="604" spans="2:7" ht="24.95" customHeight="1">
      <c r="B604" s="136" t="s">
        <v>247</v>
      </c>
      <c r="C604" s="137" t="s">
        <v>361</v>
      </c>
      <c r="D604" s="137"/>
      <c r="E604" s="138" t="s">
        <v>249</v>
      </c>
      <c r="F604" s="139"/>
      <c r="G604" s="140" t="s">
        <v>362</v>
      </c>
    </row>
    <row r="605" spans="2:7" ht="24.95" customHeight="1">
      <c r="B605" s="160" t="s">
        <v>251</v>
      </c>
      <c r="C605" s="158" t="s">
        <v>252</v>
      </c>
      <c r="D605" s="158" t="s">
        <v>253</v>
      </c>
      <c r="E605" s="158" t="s">
        <v>254</v>
      </c>
      <c r="F605" s="571" t="s">
        <v>255</v>
      </c>
      <c r="G605" s="572"/>
    </row>
    <row r="606" spans="2:7" ht="24.95" customHeight="1">
      <c r="B606" s="143">
        <v>1</v>
      </c>
      <c r="C606" s="144" t="s">
        <v>256</v>
      </c>
      <c r="D606" s="145">
        <v>10.5</v>
      </c>
      <c r="E606" s="146" t="str">
        <f>IF(D606&gt;=18,"A1",IF(D606&gt;=16,"A2",IF(D606&gt;=14,"B1",IF(D606&gt;=12,"B2",IF(D606&gt;=10,"C1",IF(D606&gt;=8,"C2",IF(D606&gt;=6.5,"D","E")))))))</f>
        <v>C1</v>
      </c>
      <c r="F606" s="573" t="s">
        <v>319</v>
      </c>
      <c r="G606" s="574"/>
    </row>
    <row r="607" spans="2:7" ht="24.95" customHeight="1">
      <c r="B607" s="143">
        <v>2</v>
      </c>
      <c r="C607" s="144" t="s">
        <v>258</v>
      </c>
      <c r="D607" s="145">
        <v>12</v>
      </c>
      <c r="E607" s="146" t="str">
        <f t="shared" ref="E607:E611" si="54">IF(D607&gt;=18,"A1",IF(D607&gt;=16,"A2",IF(D607&gt;=14,"B1",IF(D607&gt;=12,"B2",IF(D607&gt;=10,"C1",IF(D607&gt;=8,"C2",IF(D607&gt;=6.5,"D","E")))))))</f>
        <v>B2</v>
      </c>
      <c r="F607" s="575"/>
      <c r="G607" s="576"/>
    </row>
    <row r="608" spans="2:7" ht="24.95" customHeight="1">
      <c r="B608" s="143">
        <v>3</v>
      </c>
      <c r="C608" s="144" t="s">
        <v>259</v>
      </c>
      <c r="D608" s="145">
        <v>9</v>
      </c>
      <c r="E608" s="146" t="str">
        <f t="shared" si="54"/>
        <v>C2</v>
      </c>
      <c r="F608" s="575"/>
      <c r="G608" s="576"/>
    </row>
    <row r="609" spans="2:7" ht="24.95" customHeight="1">
      <c r="B609" s="143">
        <v>4</v>
      </c>
      <c r="C609" s="144" t="s">
        <v>260</v>
      </c>
      <c r="D609" s="145">
        <v>12.5</v>
      </c>
      <c r="E609" s="146" t="str">
        <f t="shared" si="54"/>
        <v>B2</v>
      </c>
      <c r="F609" s="575"/>
      <c r="G609" s="576"/>
    </row>
    <row r="610" spans="2:7" ht="24.95" customHeight="1">
      <c r="B610" s="143">
        <v>5</v>
      </c>
      <c r="C610" s="147" t="s">
        <v>261</v>
      </c>
      <c r="D610" s="145">
        <v>11.5</v>
      </c>
      <c r="E610" s="146" t="str">
        <f t="shared" si="54"/>
        <v>C1</v>
      </c>
      <c r="F610" s="575"/>
      <c r="G610" s="576"/>
    </row>
    <row r="611" spans="2:7" ht="24.95" customHeight="1">
      <c r="B611" s="143">
        <v>6</v>
      </c>
      <c r="C611" s="147" t="s">
        <v>648</v>
      </c>
      <c r="D611" s="145">
        <v>16</v>
      </c>
      <c r="E611" s="146" t="str">
        <f t="shared" si="54"/>
        <v>A2</v>
      </c>
      <c r="F611" s="575"/>
      <c r="G611" s="576"/>
    </row>
    <row r="612" spans="2:7" ht="24.95" customHeight="1">
      <c r="B612" s="148"/>
      <c r="C612" s="149"/>
      <c r="D612" s="145"/>
      <c r="E612" s="149"/>
      <c r="F612" s="575"/>
      <c r="G612" s="576"/>
    </row>
    <row r="613" spans="2:7" ht="24.95" customHeight="1">
      <c r="B613" s="148"/>
      <c r="C613" s="145" t="s">
        <v>230</v>
      </c>
      <c r="D613" s="145">
        <f>SUM(D606:D610)</f>
        <v>55.5</v>
      </c>
      <c r="E613" s="149"/>
      <c r="F613" s="575"/>
      <c r="G613" s="576"/>
    </row>
    <row r="614" spans="2:7" ht="24.95" customHeight="1">
      <c r="B614" s="148"/>
      <c r="C614" s="142" t="s">
        <v>263</v>
      </c>
      <c r="D614" s="150">
        <f>D613*100/100</f>
        <v>55.5</v>
      </c>
      <c r="E614" s="151" t="str">
        <f t="shared" ref="E614" si="55">IF(D614&gt;=91,"A1",IF(D614&gt;=81,"A2",IF(D614&gt;=71,"B1",IF(D614&gt;=61,"B2",IF(D614&gt;=51,"C1",IF(D614&gt;=41,"C2",IF(D614&gt;=33,"D","E")))))))</f>
        <v>C1</v>
      </c>
      <c r="F614" s="577"/>
      <c r="G614" s="578"/>
    </row>
    <row r="615" spans="2:7" ht="24.95" customHeight="1">
      <c r="B615" s="579" t="s">
        <v>264</v>
      </c>
      <c r="C615" s="581" t="s">
        <v>222</v>
      </c>
      <c r="D615" s="581"/>
      <c r="E615" s="583" t="s">
        <v>265</v>
      </c>
      <c r="F615" s="584"/>
      <c r="G615" s="585"/>
    </row>
    <row r="616" spans="2:7" ht="24.95" customHeight="1" thickBot="1">
      <c r="B616" s="580"/>
      <c r="C616" s="582"/>
      <c r="D616" s="582"/>
      <c r="E616" s="586"/>
      <c r="F616" s="587"/>
      <c r="G616" s="588"/>
    </row>
    <row r="617" spans="2:7" ht="24.95" customHeight="1" thickBot="1"/>
    <row r="618" spans="2:7" ht="24.95" customHeight="1">
      <c r="B618" s="589" t="s">
        <v>649</v>
      </c>
      <c r="C618" s="590"/>
      <c r="D618" s="590"/>
      <c r="E618" s="590"/>
      <c r="F618" s="590"/>
      <c r="G618" s="591"/>
    </row>
    <row r="619" spans="2:7" ht="24.95" customHeight="1">
      <c r="B619" s="592" t="s">
        <v>236</v>
      </c>
      <c r="C619" s="593"/>
      <c r="D619" s="593"/>
      <c r="E619" s="593"/>
      <c r="F619" s="593"/>
      <c r="G619" s="594"/>
    </row>
    <row r="620" spans="2:7" ht="24.95" customHeight="1">
      <c r="B620" s="592" t="s">
        <v>237</v>
      </c>
      <c r="C620" s="593"/>
      <c r="D620" s="593"/>
      <c r="E620" s="593"/>
      <c r="F620" s="593"/>
      <c r="G620" s="594"/>
    </row>
    <row r="621" spans="2:7" ht="24.95" customHeight="1">
      <c r="B621" s="592" t="s">
        <v>295</v>
      </c>
      <c r="C621" s="593"/>
      <c r="D621" s="593"/>
      <c r="E621" s="593"/>
      <c r="F621" s="593"/>
      <c r="G621" s="594"/>
    </row>
    <row r="622" spans="2:7" ht="24.95" customHeight="1">
      <c r="B622" s="592" t="s">
        <v>647</v>
      </c>
      <c r="C622" s="593"/>
      <c r="D622" s="593"/>
      <c r="E622" s="593"/>
      <c r="F622" s="593"/>
      <c r="G622" s="594"/>
    </row>
    <row r="623" spans="2:7" ht="24.95" customHeight="1">
      <c r="B623" s="595" t="s">
        <v>650</v>
      </c>
      <c r="C623" s="596"/>
      <c r="D623" s="596"/>
      <c r="E623" s="596"/>
      <c r="F623" s="596"/>
      <c r="G623" s="597"/>
    </row>
    <row r="624" spans="2:7" ht="24.95" customHeight="1">
      <c r="B624" s="133" t="s">
        <v>241</v>
      </c>
      <c r="C624" s="598" t="s">
        <v>242</v>
      </c>
      <c r="D624" s="598"/>
      <c r="E624" s="134" t="s">
        <v>243</v>
      </c>
      <c r="F624" s="599">
        <v>1217</v>
      </c>
      <c r="G624" s="600"/>
    </row>
    <row r="625" spans="2:7" ht="24.95" customHeight="1">
      <c r="B625" s="135" t="s">
        <v>244</v>
      </c>
      <c r="C625" s="601" t="s">
        <v>363</v>
      </c>
      <c r="D625" s="601"/>
      <c r="E625" s="132" t="s">
        <v>246</v>
      </c>
      <c r="F625" s="602">
        <v>31</v>
      </c>
      <c r="G625" s="603"/>
    </row>
    <row r="626" spans="2:7" ht="24.95" customHeight="1">
      <c r="B626" s="136" t="s">
        <v>247</v>
      </c>
      <c r="C626" s="137" t="s">
        <v>364</v>
      </c>
      <c r="D626" s="137"/>
      <c r="E626" s="138" t="s">
        <v>249</v>
      </c>
      <c r="F626" s="139"/>
      <c r="G626" s="140" t="s">
        <v>280</v>
      </c>
    </row>
    <row r="627" spans="2:7" ht="24.95" customHeight="1">
      <c r="B627" s="160" t="s">
        <v>251</v>
      </c>
      <c r="C627" s="158" t="s">
        <v>252</v>
      </c>
      <c r="D627" s="158" t="s">
        <v>253</v>
      </c>
      <c r="E627" s="158" t="s">
        <v>254</v>
      </c>
      <c r="F627" s="571" t="s">
        <v>255</v>
      </c>
      <c r="G627" s="572"/>
    </row>
    <row r="628" spans="2:7" ht="24.95" customHeight="1">
      <c r="B628" s="143">
        <v>1</v>
      </c>
      <c r="C628" s="144" t="s">
        <v>256</v>
      </c>
      <c r="D628" s="151">
        <v>19</v>
      </c>
      <c r="E628" s="146" t="str">
        <f>IF(D628&gt;=18,"A1",IF(D628&gt;=16,"A2",IF(D628&gt;=14,"B1",IF(D628&gt;=12,"B2",IF(D628&gt;=10,"C1",IF(D628&gt;=8,"C2",IF(D628&gt;=6.5,"D","E")))))))</f>
        <v>A1</v>
      </c>
      <c r="F628" s="573" t="s">
        <v>281</v>
      </c>
      <c r="G628" s="574"/>
    </row>
    <row r="629" spans="2:7" ht="24.95" customHeight="1">
      <c r="B629" s="143">
        <v>2</v>
      </c>
      <c r="C629" s="144" t="s">
        <v>258</v>
      </c>
      <c r="D629" s="151">
        <v>19</v>
      </c>
      <c r="E629" s="146" t="str">
        <f t="shared" ref="E629:E633" si="56">IF(D629&gt;=18,"A1",IF(D629&gt;=16,"A2",IF(D629&gt;=14,"B1",IF(D629&gt;=12,"B2",IF(D629&gt;=10,"C1",IF(D629&gt;=8,"C2",IF(D629&gt;=6.5,"D","E")))))))</f>
        <v>A1</v>
      </c>
      <c r="F629" s="575"/>
      <c r="G629" s="576"/>
    </row>
    <row r="630" spans="2:7" ht="24.95" customHeight="1">
      <c r="B630" s="143">
        <v>3</v>
      </c>
      <c r="C630" s="144" t="s">
        <v>259</v>
      </c>
      <c r="D630" s="151">
        <v>20</v>
      </c>
      <c r="E630" s="146" t="str">
        <f t="shared" si="56"/>
        <v>A1</v>
      </c>
      <c r="F630" s="575"/>
      <c r="G630" s="576"/>
    </row>
    <row r="631" spans="2:7" ht="24.95" customHeight="1">
      <c r="B631" s="143">
        <v>4</v>
      </c>
      <c r="C631" s="144" t="s">
        <v>260</v>
      </c>
      <c r="D631" s="151">
        <v>19.5</v>
      </c>
      <c r="E631" s="146" t="str">
        <f t="shared" si="56"/>
        <v>A1</v>
      </c>
      <c r="F631" s="575"/>
      <c r="G631" s="576"/>
    </row>
    <row r="632" spans="2:7" ht="24.95" customHeight="1">
      <c r="B632" s="143">
        <v>5</v>
      </c>
      <c r="C632" s="147" t="s">
        <v>261</v>
      </c>
      <c r="D632" s="151">
        <v>19.5</v>
      </c>
      <c r="E632" s="146" t="str">
        <f t="shared" si="56"/>
        <v>A1</v>
      </c>
      <c r="F632" s="575"/>
      <c r="G632" s="576"/>
    </row>
    <row r="633" spans="2:7" ht="24.95" customHeight="1">
      <c r="B633" s="143">
        <v>6</v>
      </c>
      <c r="C633" s="147" t="s">
        <v>648</v>
      </c>
      <c r="D633" s="151">
        <v>19.5</v>
      </c>
      <c r="E633" s="146" t="str">
        <f t="shared" si="56"/>
        <v>A1</v>
      </c>
      <c r="F633" s="575"/>
      <c r="G633" s="576"/>
    </row>
    <row r="634" spans="2:7" ht="24.95" customHeight="1">
      <c r="B634" s="148"/>
      <c r="C634" s="149"/>
      <c r="D634" s="145"/>
      <c r="E634" s="149"/>
      <c r="F634" s="575"/>
      <c r="G634" s="576"/>
    </row>
    <row r="635" spans="2:7" ht="24.95" customHeight="1">
      <c r="B635" s="148"/>
      <c r="C635" s="145" t="s">
        <v>230</v>
      </c>
      <c r="D635" s="145">
        <f>SUM(D628:D632)</f>
        <v>97</v>
      </c>
      <c r="E635" s="149"/>
      <c r="F635" s="575"/>
      <c r="G635" s="576"/>
    </row>
    <row r="636" spans="2:7" ht="24.95" customHeight="1" thickBot="1">
      <c r="B636" s="153"/>
      <c r="C636" s="154" t="s">
        <v>263</v>
      </c>
      <c r="D636" s="156">
        <f>D635*100/100</f>
        <v>97</v>
      </c>
      <c r="E636" s="155" t="str">
        <f t="shared" ref="E636" si="57">IF(D636&gt;=91,"A1",IF(D636&gt;=81,"A2",IF(D636&gt;=71,"B1",IF(D636&gt;=61,"B2",IF(D636&gt;=51,"C1",IF(D636&gt;=41,"C2",IF(D636&gt;=33,"D","E")))))))</f>
        <v>A1</v>
      </c>
      <c r="F636" s="606"/>
      <c r="G636" s="607"/>
    </row>
    <row r="637" spans="2:7" ht="24.95" customHeight="1">
      <c r="B637" s="605" t="s">
        <v>264</v>
      </c>
      <c r="C637" s="604" t="s">
        <v>222</v>
      </c>
      <c r="D637" s="604"/>
      <c r="E637" s="608" t="s">
        <v>265</v>
      </c>
      <c r="F637" s="609"/>
      <c r="G637" s="610"/>
    </row>
    <row r="638" spans="2:7" ht="24.95" customHeight="1" thickBot="1">
      <c r="B638" s="580"/>
      <c r="C638" s="582"/>
      <c r="D638" s="582"/>
      <c r="E638" s="586"/>
      <c r="F638" s="587"/>
      <c r="G638" s="588"/>
    </row>
    <row r="639" spans="2:7" ht="24.95" customHeight="1" thickBot="1"/>
    <row r="640" spans="2:7" ht="24.95" customHeight="1">
      <c r="B640" s="589" t="s">
        <v>649</v>
      </c>
      <c r="C640" s="590"/>
      <c r="D640" s="590"/>
      <c r="E640" s="590"/>
      <c r="F640" s="590"/>
      <c r="G640" s="591"/>
    </row>
    <row r="641" spans="2:7" ht="24.95" customHeight="1">
      <c r="B641" s="592" t="s">
        <v>236</v>
      </c>
      <c r="C641" s="593"/>
      <c r="D641" s="593"/>
      <c r="E641" s="593"/>
      <c r="F641" s="593"/>
      <c r="G641" s="594"/>
    </row>
    <row r="642" spans="2:7" ht="24.95" customHeight="1">
      <c r="B642" s="592" t="s">
        <v>237</v>
      </c>
      <c r="C642" s="593"/>
      <c r="D642" s="593"/>
      <c r="E642" s="593"/>
      <c r="F642" s="593"/>
      <c r="G642" s="594"/>
    </row>
    <row r="643" spans="2:7" ht="24.95" customHeight="1">
      <c r="B643" s="592" t="s">
        <v>295</v>
      </c>
      <c r="C643" s="593"/>
      <c r="D643" s="593"/>
      <c r="E643" s="593"/>
      <c r="F643" s="593"/>
      <c r="G643" s="594"/>
    </row>
    <row r="644" spans="2:7" ht="24.95" customHeight="1">
      <c r="B644" s="592" t="s">
        <v>647</v>
      </c>
      <c r="C644" s="593"/>
      <c r="D644" s="593"/>
      <c r="E644" s="593"/>
      <c r="F644" s="593"/>
      <c r="G644" s="594"/>
    </row>
    <row r="645" spans="2:7" ht="24.95" customHeight="1">
      <c r="B645" s="595" t="s">
        <v>650</v>
      </c>
      <c r="C645" s="596"/>
      <c r="D645" s="596"/>
      <c r="E645" s="596"/>
      <c r="F645" s="596"/>
      <c r="G645" s="597"/>
    </row>
    <row r="646" spans="2:7" ht="24.95" customHeight="1">
      <c r="B646" s="133" t="s">
        <v>241</v>
      </c>
      <c r="C646" s="598" t="s">
        <v>242</v>
      </c>
      <c r="D646" s="598"/>
      <c r="E646" s="134" t="s">
        <v>243</v>
      </c>
      <c r="F646" s="599">
        <v>1302</v>
      </c>
      <c r="G646" s="600"/>
    </row>
    <row r="647" spans="2:7" ht="24.95" customHeight="1">
      <c r="B647" s="135" t="s">
        <v>244</v>
      </c>
      <c r="C647" s="601" t="s">
        <v>366</v>
      </c>
      <c r="D647" s="601"/>
      <c r="E647" s="132" t="s">
        <v>246</v>
      </c>
      <c r="F647" s="602">
        <v>32</v>
      </c>
      <c r="G647" s="603"/>
    </row>
    <row r="648" spans="2:7" ht="24.95" customHeight="1">
      <c r="B648" s="136" t="s">
        <v>247</v>
      </c>
      <c r="C648" s="137" t="s">
        <v>367</v>
      </c>
      <c r="D648" s="137"/>
      <c r="E648" s="138" t="s">
        <v>249</v>
      </c>
      <c r="F648" s="139"/>
      <c r="G648" s="140" t="s">
        <v>368</v>
      </c>
    </row>
    <row r="649" spans="2:7" ht="24.95" customHeight="1">
      <c r="B649" s="160" t="s">
        <v>251</v>
      </c>
      <c r="C649" s="158" t="s">
        <v>252</v>
      </c>
      <c r="D649" s="158" t="s">
        <v>253</v>
      </c>
      <c r="E649" s="158" t="s">
        <v>254</v>
      </c>
      <c r="F649" s="571" t="s">
        <v>255</v>
      </c>
      <c r="G649" s="572"/>
    </row>
    <row r="650" spans="2:7" ht="24.95" customHeight="1">
      <c r="B650" s="143">
        <v>1</v>
      </c>
      <c r="C650" s="144" t="s">
        <v>256</v>
      </c>
      <c r="D650" s="151">
        <v>19</v>
      </c>
      <c r="E650" s="146" t="str">
        <f>IF(D650&gt;=18,"A1",IF(D650&gt;=16,"A2",IF(D650&gt;=14,"B1",IF(D650&gt;=12,"B2",IF(D650&gt;=10,"C1",IF(D650&gt;=8,"C2",IF(D650&gt;=6.5,"D","E")))))))</f>
        <v>A1</v>
      </c>
      <c r="F650" s="573" t="s">
        <v>281</v>
      </c>
      <c r="G650" s="574"/>
    </row>
    <row r="651" spans="2:7" ht="24.95" customHeight="1">
      <c r="B651" s="143">
        <v>2</v>
      </c>
      <c r="C651" s="144" t="s">
        <v>258</v>
      </c>
      <c r="D651" s="151">
        <v>19.5</v>
      </c>
      <c r="E651" s="146" t="str">
        <f t="shared" ref="E651:E655" si="58">IF(D651&gt;=18,"A1",IF(D651&gt;=16,"A2",IF(D651&gt;=14,"B1",IF(D651&gt;=12,"B2",IF(D651&gt;=10,"C1",IF(D651&gt;=8,"C2",IF(D651&gt;=6.5,"D","E")))))))</f>
        <v>A1</v>
      </c>
      <c r="F651" s="575"/>
      <c r="G651" s="576"/>
    </row>
    <row r="652" spans="2:7" ht="24.95" customHeight="1">
      <c r="B652" s="143">
        <v>3</v>
      </c>
      <c r="C652" s="144" t="s">
        <v>259</v>
      </c>
      <c r="D652" s="151">
        <v>19.5</v>
      </c>
      <c r="E652" s="146" t="str">
        <f t="shared" si="58"/>
        <v>A1</v>
      </c>
      <c r="F652" s="575"/>
      <c r="G652" s="576"/>
    </row>
    <row r="653" spans="2:7" ht="24.95" customHeight="1">
      <c r="B653" s="143">
        <v>4</v>
      </c>
      <c r="C653" s="144" t="s">
        <v>260</v>
      </c>
      <c r="D653" s="151">
        <v>19</v>
      </c>
      <c r="E653" s="146" t="str">
        <f t="shared" si="58"/>
        <v>A1</v>
      </c>
      <c r="F653" s="575"/>
      <c r="G653" s="576"/>
    </row>
    <row r="654" spans="2:7" ht="24.95" customHeight="1">
      <c r="B654" s="143">
        <v>5</v>
      </c>
      <c r="C654" s="147" t="s">
        <v>261</v>
      </c>
      <c r="D654" s="151">
        <v>19.5</v>
      </c>
      <c r="E654" s="146" t="str">
        <f t="shared" si="58"/>
        <v>A1</v>
      </c>
      <c r="F654" s="575"/>
      <c r="G654" s="576"/>
    </row>
    <row r="655" spans="2:7" ht="24.95" customHeight="1">
      <c r="B655" s="143">
        <v>6</v>
      </c>
      <c r="C655" s="147" t="s">
        <v>648</v>
      </c>
      <c r="D655" s="151">
        <v>20</v>
      </c>
      <c r="E655" s="146" t="str">
        <f t="shared" si="58"/>
        <v>A1</v>
      </c>
      <c r="F655" s="575"/>
      <c r="G655" s="576"/>
    </row>
    <row r="656" spans="2:7" ht="24.95" customHeight="1">
      <c r="B656" s="148"/>
      <c r="C656" s="149"/>
      <c r="D656" s="145"/>
      <c r="E656" s="149"/>
      <c r="F656" s="575"/>
      <c r="G656" s="576"/>
    </row>
    <row r="657" spans="2:7" ht="24.95" customHeight="1">
      <c r="B657" s="148"/>
      <c r="C657" s="145" t="s">
        <v>230</v>
      </c>
      <c r="D657" s="145">
        <f>SUM(D650:D654)</f>
        <v>96.5</v>
      </c>
      <c r="E657" s="149"/>
      <c r="F657" s="575"/>
      <c r="G657" s="576"/>
    </row>
    <row r="658" spans="2:7" ht="24.95" customHeight="1">
      <c r="B658" s="148"/>
      <c r="C658" s="142" t="s">
        <v>263</v>
      </c>
      <c r="D658" s="150">
        <f>D657*100/100</f>
        <v>96.5</v>
      </c>
      <c r="E658" s="151" t="str">
        <f t="shared" ref="E658" si="59">IF(D658&gt;=91,"A1",IF(D658&gt;=81,"A2",IF(D658&gt;=71,"B1",IF(D658&gt;=61,"B2",IF(D658&gt;=51,"C1",IF(D658&gt;=41,"C2",IF(D658&gt;=33,"D","E")))))))</f>
        <v>A1</v>
      </c>
      <c r="F658" s="577"/>
      <c r="G658" s="578"/>
    </row>
    <row r="659" spans="2:7" ht="24.95" customHeight="1">
      <c r="B659" s="579" t="s">
        <v>264</v>
      </c>
      <c r="C659" s="581" t="s">
        <v>222</v>
      </c>
      <c r="D659" s="581"/>
      <c r="E659" s="583" t="s">
        <v>265</v>
      </c>
      <c r="F659" s="584"/>
      <c r="G659" s="585"/>
    </row>
    <row r="660" spans="2:7" ht="24.95" customHeight="1" thickBot="1">
      <c r="B660" s="580"/>
      <c r="C660" s="582"/>
      <c r="D660" s="582"/>
      <c r="E660" s="586"/>
      <c r="F660" s="587"/>
      <c r="G660" s="588"/>
    </row>
    <row r="661" spans="2:7" ht="24.95" customHeight="1" thickBot="1"/>
    <row r="662" spans="2:7" ht="24.95" customHeight="1">
      <c r="B662" s="589" t="s">
        <v>649</v>
      </c>
      <c r="C662" s="590"/>
      <c r="D662" s="590"/>
      <c r="E662" s="590"/>
      <c r="F662" s="590"/>
      <c r="G662" s="591"/>
    </row>
    <row r="663" spans="2:7" ht="24.95" customHeight="1">
      <c r="B663" s="592" t="s">
        <v>236</v>
      </c>
      <c r="C663" s="593"/>
      <c r="D663" s="593"/>
      <c r="E663" s="593"/>
      <c r="F663" s="593"/>
      <c r="G663" s="594"/>
    </row>
    <row r="664" spans="2:7" ht="24.95" customHeight="1">
      <c r="B664" s="592" t="s">
        <v>237</v>
      </c>
      <c r="C664" s="593"/>
      <c r="D664" s="593"/>
      <c r="E664" s="593"/>
      <c r="F664" s="593"/>
      <c r="G664" s="594"/>
    </row>
    <row r="665" spans="2:7" ht="24.95" customHeight="1">
      <c r="B665" s="592" t="s">
        <v>295</v>
      </c>
      <c r="C665" s="593"/>
      <c r="D665" s="593"/>
      <c r="E665" s="593"/>
      <c r="F665" s="593"/>
      <c r="G665" s="594"/>
    </row>
    <row r="666" spans="2:7" ht="24.95" customHeight="1">
      <c r="B666" s="592" t="s">
        <v>647</v>
      </c>
      <c r="C666" s="593"/>
      <c r="D666" s="593"/>
      <c r="E666" s="593"/>
      <c r="F666" s="593"/>
      <c r="G666" s="594"/>
    </row>
    <row r="667" spans="2:7" ht="24.95" customHeight="1">
      <c r="B667" s="595" t="s">
        <v>650</v>
      </c>
      <c r="C667" s="596"/>
      <c r="D667" s="596"/>
      <c r="E667" s="596"/>
      <c r="F667" s="596"/>
      <c r="G667" s="597"/>
    </row>
    <row r="668" spans="2:7" ht="24.95" customHeight="1">
      <c r="B668" s="133" t="s">
        <v>241</v>
      </c>
      <c r="C668" s="598" t="s">
        <v>242</v>
      </c>
      <c r="D668" s="598"/>
      <c r="E668" s="134" t="s">
        <v>243</v>
      </c>
      <c r="F668" s="599">
        <v>1285</v>
      </c>
      <c r="G668" s="600"/>
    </row>
    <row r="669" spans="2:7" ht="24.95" customHeight="1">
      <c r="B669" s="135" t="s">
        <v>244</v>
      </c>
      <c r="C669" s="601" t="s">
        <v>369</v>
      </c>
      <c r="D669" s="601"/>
      <c r="E669" s="132" t="s">
        <v>246</v>
      </c>
      <c r="F669" s="602">
        <v>33</v>
      </c>
      <c r="G669" s="603"/>
    </row>
    <row r="670" spans="2:7" ht="24.95" customHeight="1">
      <c r="B670" s="136" t="s">
        <v>247</v>
      </c>
      <c r="C670" s="137" t="s">
        <v>370</v>
      </c>
      <c r="D670" s="137"/>
      <c r="E670" s="138" t="s">
        <v>249</v>
      </c>
      <c r="F670" s="139"/>
      <c r="G670" s="140" t="s">
        <v>371</v>
      </c>
    </row>
    <row r="671" spans="2:7" ht="24.95" customHeight="1">
      <c r="B671" s="160" t="s">
        <v>251</v>
      </c>
      <c r="C671" s="158" t="s">
        <v>252</v>
      </c>
      <c r="D671" s="158" t="s">
        <v>253</v>
      </c>
      <c r="E671" s="158" t="s">
        <v>254</v>
      </c>
      <c r="F671" s="571" t="s">
        <v>255</v>
      </c>
      <c r="G671" s="572"/>
    </row>
    <row r="672" spans="2:7" ht="24.95" customHeight="1">
      <c r="B672" s="143">
        <v>1</v>
      </c>
      <c r="C672" s="144" t="s">
        <v>256</v>
      </c>
      <c r="D672" s="151">
        <v>8.5</v>
      </c>
      <c r="E672" s="146" t="str">
        <f>IF(D672&gt;=18,"A1",IF(D672&gt;=16,"A2",IF(D672&gt;=14,"B1",IF(D672&gt;=12,"B2",IF(D672&gt;=10,"C1",IF(D672&gt;=8,"C2",IF(D672&gt;=6.5,"D","E")))))))</f>
        <v>C2</v>
      </c>
      <c r="F672" s="573" t="s">
        <v>653</v>
      </c>
      <c r="G672" s="574"/>
    </row>
    <row r="673" spans="2:7" ht="24.95" customHeight="1">
      <c r="B673" s="143">
        <v>2</v>
      </c>
      <c r="C673" s="144" t="s">
        <v>258</v>
      </c>
      <c r="D673" s="151">
        <v>14</v>
      </c>
      <c r="E673" s="146" t="str">
        <f t="shared" ref="E673:E677" si="60">IF(D673&gt;=18,"A1",IF(D673&gt;=16,"A2",IF(D673&gt;=14,"B1",IF(D673&gt;=12,"B2",IF(D673&gt;=10,"C1",IF(D673&gt;=8,"C2",IF(D673&gt;=6.5,"D","E")))))))</f>
        <v>B1</v>
      </c>
      <c r="F673" s="575"/>
      <c r="G673" s="576"/>
    </row>
    <row r="674" spans="2:7" ht="24.95" customHeight="1">
      <c r="B674" s="143">
        <v>3</v>
      </c>
      <c r="C674" s="144" t="s">
        <v>259</v>
      </c>
      <c r="D674" s="151">
        <v>13</v>
      </c>
      <c r="E674" s="146" t="str">
        <f t="shared" si="60"/>
        <v>B2</v>
      </c>
      <c r="F674" s="575"/>
      <c r="G674" s="576"/>
    </row>
    <row r="675" spans="2:7" ht="24.95" customHeight="1">
      <c r="B675" s="143">
        <v>4</v>
      </c>
      <c r="C675" s="144" t="s">
        <v>260</v>
      </c>
      <c r="D675" s="151">
        <v>17.5</v>
      </c>
      <c r="E675" s="146" t="str">
        <f t="shared" si="60"/>
        <v>A2</v>
      </c>
      <c r="F675" s="575"/>
      <c r="G675" s="576"/>
    </row>
    <row r="676" spans="2:7" ht="24.95" customHeight="1">
      <c r="B676" s="143">
        <v>5</v>
      </c>
      <c r="C676" s="147" t="s">
        <v>261</v>
      </c>
      <c r="D676" s="151">
        <v>15.5</v>
      </c>
      <c r="E676" s="146" t="str">
        <f t="shared" si="60"/>
        <v>B1</v>
      </c>
      <c r="F676" s="575"/>
      <c r="G676" s="576"/>
    </row>
    <row r="677" spans="2:7" ht="24.95" customHeight="1">
      <c r="B677" s="143">
        <v>6</v>
      </c>
      <c r="C677" s="147" t="s">
        <v>648</v>
      </c>
      <c r="D677" s="151">
        <v>15.5</v>
      </c>
      <c r="E677" s="146" t="str">
        <f t="shared" si="60"/>
        <v>B1</v>
      </c>
      <c r="F677" s="575"/>
      <c r="G677" s="576"/>
    </row>
    <row r="678" spans="2:7" ht="24.95" customHeight="1">
      <c r="B678" s="148"/>
      <c r="C678" s="149"/>
      <c r="D678" s="145"/>
      <c r="E678" s="149"/>
      <c r="F678" s="575"/>
      <c r="G678" s="576"/>
    </row>
    <row r="679" spans="2:7" ht="24.95" customHeight="1">
      <c r="B679" s="148"/>
      <c r="C679" s="145" t="s">
        <v>230</v>
      </c>
      <c r="D679" s="145">
        <f>SUM(D672:D676)</f>
        <v>68.5</v>
      </c>
      <c r="E679" s="149"/>
      <c r="F679" s="575"/>
      <c r="G679" s="576"/>
    </row>
    <row r="680" spans="2:7" ht="24.95" customHeight="1">
      <c r="B680" s="148"/>
      <c r="C680" s="142" t="s">
        <v>263</v>
      </c>
      <c r="D680" s="150">
        <f>D679*100/100</f>
        <v>68.5</v>
      </c>
      <c r="E680" s="151" t="str">
        <f t="shared" ref="E680" si="61">IF(D680&gt;=91,"A1",IF(D680&gt;=81,"A2",IF(D680&gt;=71,"B1",IF(D680&gt;=61,"B2",IF(D680&gt;=51,"C1",IF(D680&gt;=41,"C2",IF(D680&gt;=33,"D","E")))))))</f>
        <v>B2</v>
      </c>
      <c r="F680" s="577"/>
      <c r="G680" s="578"/>
    </row>
    <row r="681" spans="2:7" ht="24.95" customHeight="1">
      <c r="B681" s="579" t="s">
        <v>264</v>
      </c>
      <c r="C681" s="581" t="s">
        <v>222</v>
      </c>
      <c r="D681" s="581"/>
      <c r="E681" s="583" t="s">
        <v>265</v>
      </c>
      <c r="F681" s="584"/>
      <c r="G681" s="585"/>
    </row>
    <row r="682" spans="2:7" ht="24.95" customHeight="1" thickBot="1">
      <c r="B682" s="580"/>
      <c r="C682" s="582"/>
      <c r="D682" s="582"/>
      <c r="E682" s="586"/>
      <c r="F682" s="587"/>
      <c r="G682" s="588"/>
    </row>
    <row r="683" spans="2:7" ht="24.95" customHeight="1" thickBot="1"/>
    <row r="684" spans="2:7" ht="24.95" customHeight="1">
      <c r="B684" s="589" t="s">
        <v>649</v>
      </c>
      <c r="C684" s="590"/>
      <c r="D684" s="590"/>
      <c r="E684" s="590"/>
      <c r="F684" s="590"/>
      <c r="G684" s="591"/>
    </row>
    <row r="685" spans="2:7" ht="24.95" customHeight="1">
      <c r="B685" s="592" t="s">
        <v>236</v>
      </c>
      <c r="C685" s="593"/>
      <c r="D685" s="593"/>
      <c r="E685" s="593"/>
      <c r="F685" s="593"/>
      <c r="G685" s="594"/>
    </row>
    <row r="686" spans="2:7" ht="24.95" customHeight="1">
      <c r="B686" s="592" t="s">
        <v>237</v>
      </c>
      <c r="C686" s="593"/>
      <c r="D686" s="593"/>
      <c r="E686" s="593"/>
      <c r="F686" s="593"/>
      <c r="G686" s="594"/>
    </row>
    <row r="687" spans="2:7" ht="24.95" customHeight="1">
      <c r="B687" s="592" t="s">
        <v>295</v>
      </c>
      <c r="C687" s="593"/>
      <c r="D687" s="593"/>
      <c r="E687" s="593"/>
      <c r="F687" s="593"/>
      <c r="G687" s="594"/>
    </row>
    <row r="688" spans="2:7" ht="24.95" customHeight="1">
      <c r="B688" s="592" t="s">
        <v>647</v>
      </c>
      <c r="C688" s="593"/>
      <c r="D688" s="593"/>
      <c r="E688" s="593"/>
      <c r="F688" s="593"/>
      <c r="G688" s="594"/>
    </row>
    <row r="689" spans="2:7" ht="24.95" customHeight="1">
      <c r="B689" s="595" t="s">
        <v>650</v>
      </c>
      <c r="C689" s="596"/>
      <c r="D689" s="596"/>
      <c r="E689" s="596"/>
      <c r="F689" s="596"/>
      <c r="G689" s="597"/>
    </row>
    <row r="690" spans="2:7" ht="24.95" customHeight="1">
      <c r="B690" s="133" t="s">
        <v>241</v>
      </c>
      <c r="C690" s="598" t="s">
        <v>242</v>
      </c>
      <c r="D690" s="598"/>
      <c r="E690" s="134" t="s">
        <v>243</v>
      </c>
      <c r="F690" s="599">
        <v>1557</v>
      </c>
      <c r="G690" s="600"/>
    </row>
    <row r="691" spans="2:7" ht="24.95" customHeight="1">
      <c r="B691" s="135" t="s">
        <v>244</v>
      </c>
      <c r="C691" s="601" t="s">
        <v>373</v>
      </c>
      <c r="D691" s="601"/>
      <c r="E691" s="132" t="s">
        <v>246</v>
      </c>
      <c r="F691" s="602">
        <v>34</v>
      </c>
      <c r="G691" s="603"/>
    </row>
    <row r="692" spans="2:7" ht="24.95" customHeight="1">
      <c r="B692" s="136" t="s">
        <v>247</v>
      </c>
      <c r="C692" s="137" t="s">
        <v>655</v>
      </c>
      <c r="D692" s="137"/>
      <c r="E692" s="138" t="s">
        <v>249</v>
      </c>
      <c r="F692" s="139"/>
      <c r="G692" s="140" t="s">
        <v>375</v>
      </c>
    </row>
    <row r="693" spans="2:7" ht="24.95" customHeight="1">
      <c r="B693" s="160" t="s">
        <v>251</v>
      </c>
      <c r="C693" s="158" t="s">
        <v>252</v>
      </c>
      <c r="D693" s="158" t="s">
        <v>253</v>
      </c>
      <c r="E693" s="158" t="s">
        <v>254</v>
      </c>
      <c r="F693" s="571" t="s">
        <v>255</v>
      </c>
      <c r="G693" s="572"/>
    </row>
    <row r="694" spans="2:7" ht="24.95" customHeight="1">
      <c r="B694" s="143">
        <v>1</v>
      </c>
      <c r="C694" s="144" t="s">
        <v>256</v>
      </c>
      <c r="D694" s="151">
        <v>11.5</v>
      </c>
      <c r="E694" s="146" t="str">
        <f>IF(D694&gt;=18,"A1",IF(D694&gt;=16,"A2",IF(D694&gt;=14,"B1",IF(D694&gt;=12,"B2",IF(D694&gt;=10,"C1",IF(D694&gt;=8,"C2",IF(D694&gt;=6.5,"D","E")))))))</f>
        <v>C1</v>
      </c>
      <c r="F694" s="573" t="s">
        <v>653</v>
      </c>
      <c r="G694" s="574"/>
    </row>
    <row r="695" spans="2:7" ht="24.95" customHeight="1">
      <c r="B695" s="143">
        <v>2</v>
      </c>
      <c r="C695" s="144" t="s">
        <v>258</v>
      </c>
      <c r="D695" s="151">
        <v>10.5</v>
      </c>
      <c r="E695" s="146" t="str">
        <f t="shared" ref="E695:E699" si="62">IF(D695&gt;=18,"A1",IF(D695&gt;=16,"A2",IF(D695&gt;=14,"B1",IF(D695&gt;=12,"B2",IF(D695&gt;=10,"C1",IF(D695&gt;=8,"C2",IF(D695&gt;=6.5,"D","E")))))))</f>
        <v>C1</v>
      </c>
      <c r="F695" s="575"/>
      <c r="G695" s="576"/>
    </row>
    <row r="696" spans="2:7" ht="24.95" customHeight="1">
      <c r="B696" s="143">
        <v>3</v>
      </c>
      <c r="C696" s="144" t="s">
        <v>259</v>
      </c>
      <c r="D696" s="151">
        <v>13</v>
      </c>
      <c r="E696" s="146" t="str">
        <f t="shared" si="62"/>
        <v>B2</v>
      </c>
      <c r="F696" s="575"/>
      <c r="G696" s="576"/>
    </row>
    <row r="697" spans="2:7" ht="24.95" customHeight="1">
      <c r="B697" s="143">
        <v>4</v>
      </c>
      <c r="C697" s="144" t="s">
        <v>260</v>
      </c>
      <c r="D697" s="151">
        <v>16.5</v>
      </c>
      <c r="E697" s="146" t="str">
        <f t="shared" si="62"/>
        <v>A2</v>
      </c>
      <c r="F697" s="575"/>
      <c r="G697" s="576"/>
    </row>
    <row r="698" spans="2:7" ht="24.95" customHeight="1">
      <c r="B698" s="143">
        <v>5</v>
      </c>
      <c r="C698" s="147" t="s">
        <v>261</v>
      </c>
      <c r="D698" s="151">
        <v>18</v>
      </c>
      <c r="E698" s="146" t="str">
        <f t="shared" si="62"/>
        <v>A1</v>
      </c>
      <c r="F698" s="575"/>
      <c r="G698" s="576"/>
    </row>
    <row r="699" spans="2:7" ht="24.95" customHeight="1">
      <c r="B699" s="143">
        <v>6</v>
      </c>
      <c r="C699" s="147" t="s">
        <v>648</v>
      </c>
      <c r="D699" s="151">
        <v>17.5</v>
      </c>
      <c r="E699" s="146" t="str">
        <f t="shared" si="62"/>
        <v>A2</v>
      </c>
      <c r="F699" s="575"/>
      <c r="G699" s="576"/>
    </row>
    <row r="700" spans="2:7" ht="24.95" customHeight="1">
      <c r="B700" s="148"/>
      <c r="C700" s="149"/>
      <c r="D700" s="145"/>
      <c r="E700" s="149"/>
      <c r="F700" s="575"/>
      <c r="G700" s="576"/>
    </row>
    <row r="701" spans="2:7" ht="24.95" customHeight="1">
      <c r="B701" s="148"/>
      <c r="C701" s="145" t="s">
        <v>230</v>
      </c>
      <c r="D701" s="145">
        <f>SUM(D694:D698)</f>
        <v>69.5</v>
      </c>
      <c r="E701" s="149"/>
      <c r="F701" s="575"/>
      <c r="G701" s="576"/>
    </row>
    <row r="702" spans="2:7" ht="24.95" customHeight="1">
      <c r="B702" s="148"/>
      <c r="C702" s="142" t="s">
        <v>263</v>
      </c>
      <c r="D702" s="150">
        <f>D701*100/100</f>
        <v>69.5</v>
      </c>
      <c r="E702" s="151" t="str">
        <f t="shared" ref="E702" si="63">IF(D702&gt;=91,"A1",IF(D702&gt;=81,"A2",IF(D702&gt;=71,"B1",IF(D702&gt;=61,"B2",IF(D702&gt;=51,"C1",IF(D702&gt;=41,"C2",IF(D702&gt;=33,"D","E")))))))</f>
        <v>B2</v>
      </c>
      <c r="F702" s="577"/>
      <c r="G702" s="578"/>
    </row>
    <row r="703" spans="2:7" ht="24.95" customHeight="1">
      <c r="B703" s="579" t="s">
        <v>264</v>
      </c>
      <c r="C703" s="581" t="s">
        <v>222</v>
      </c>
      <c r="D703" s="581"/>
      <c r="E703" s="583" t="s">
        <v>265</v>
      </c>
      <c r="F703" s="584"/>
      <c r="G703" s="585"/>
    </row>
    <row r="704" spans="2:7" ht="24.95" customHeight="1" thickBot="1">
      <c r="B704" s="580"/>
      <c r="C704" s="582"/>
      <c r="D704" s="582"/>
      <c r="E704" s="586"/>
      <c r="F704" s="587"/>
      <c r="G704" s="588"/>
    </row>
    <row r="705" spans="2:7" ht="24.95" customHeight="1" thickBot="1"/>
    <row r="706" spans="2:7" ht="24.95" customHeight="1">
      <c r="B706" s="589" t="s">
        <v>649</v>
      </c>
      <c r="C706" s="590"/>
      <c r="D706" s="590"/>
      <c r="E706" s="590"/>
      <c r="F706" s="590"/>
      <c r="G706" s="591"/>
    </row>
    <row r="707" spans="2:7" ht="24.95" customHeight="1">
      <c r="B707" s="592" t="s">
        <v>236</v>
      </c>
      <c r="C707" s="593"/>
      <c r="D707" s="593"/>
      <c r="E707" s="593"/>
      <c r="F707" s="593"/>
      <c r="G707" s="594"/>
    </row>
    <row r="708" spans="2:7" ht="24.95" customHeight="1">
      <c r="B708" s="592" t="s">
        <v>237</v>
      </c>
      <c r="C708" s="593"/>
      <c r="D708" s="593"/>
      <c r="E708" s="593"/>
      <c r="F708" s="593"/>
      <c r="G708" s="594"/>
    </row>
    <row r="709" spans="2:7" ht="24.95" customHeight="1">
      <c r="B709" s="592" t="s">
        <v>295</v>
      </c>
      <c r="C709" s="593"/>
      <c r="D709" s="593"/>
      <c r="E709" s="593"/>
      <c r="F709" s="593"/>
      <c r="G709" s="594"/>
    </row>
    <row r="710" spans="2:7" ht="24.95" customHeight="1">
      <c r="B710" s="592" t="s">
        <v>647</v>
      </c>
      <c r="C710" s="593"/>
      <c r="D710" s="593"/>
      <c r="E710" s="593"/>
      <c r="F710" s="593"/>
      <c r="G710" s="594"/>
    </row>
    <row r="711" spans="2:7" ht="24.95" customHeight="1">
      <c r="B711" s="595" t="s">
        <v>650</v>
      </c>
      <c r="C711" s="596"/>
      <c r="D711" s="596"/>
      <c r="E711" s="596"/>
      <c r="F711" s="596"/>
      <c r="G711" s="597"/>
    </row>
    <row r="712" spans="2:7" ht="24.95" customHeight="1">
      <c r="B712" s="133" t="s">
        <v>241</v>
      </c>
      <c r="C712" s="598" t="s">
        <v>242</v>
      </c>
      <c r="D712" s="598"/>
      <c r="E712" s="134" t="s">
        <v>243</v>
      </c>
      <c r="F712" s="599">
        <v>1277</v>
      </c>
      <c r="G712" s="600"/>
    </row>
    <row r="713" spans="2:7" ht="24.95" customHeight="1">
      <c r="B713" s="135" t="s">
        <v>244</v>
      </c>
      <c r="C713" s="601" t="s">
        <v>376</v>
      </c>
      <c r="D713" s="601"/>
      <c r="E713" s="132" t="s">
        <v>246</v>
      </c>
      <c r="F713" s="602">
        <v>35</v>
      </c>
      <c r="G713" s="603"/>
    </row>
    <row r="714" spans="2:7" ht="24.95" customHeight="1">
      <c r="B714" s="136" t="s">
        <v>247</v>
      </c>
      <c r="C714" s="137" t="s">
        <v>377</v>
      </c>
      <c r="D714" s="137"/>
      <c r="E714" s="138" t="s">
        <v>249</v>
      </c>
      <c r="F714" s="139"/>
      <c r="G714" s="140" t="s">
        <v>378</v>
      </c>
    </row>
    <row r="715" spans="2:7" ht="24.95" customHeight="1">
      <c r="B715" s="160" t="s">
        <v>251</v>
      </c>
      <c r="C715" s="158" t="s">
        <v>252</v>
      </c>
      <c r="D715" s="158" t="s">
        <v>253</v>
      </c>
      <c r="E715" s="158" t="s">
        <v>254</v>
      </c>
      <c r="F715" s="571" t="s">
        <v>255</v>
      </c>
      <c r="G715" s="572"/>
    </row>
    <row r="716" spans="2:7" ht="24.95" customHeight="1">
      <c r="B716" s="143">
        <v>1</v>
      </c>
      <c r="C716" s="144" t="s">
        <v>256</v>
      </c>
      <c r="D716" s="151">
        <v>18.5</v>
      </c>
      <c r="E716" s="146" t="str">
        <f>IF(D716&gt;=18,"A1",IF(D716&gt;=16,"A2",IF(D716&gt;=14,"B1",IF(D716&gt;=12,"B2",IF(D716&gt;=10,"C1",IF(D716&gt;=8,"C2",IF(D716&gt;=6.5,"D","E")))))))</f>
        <v>A1</v>
      </c>
      <c r="F716" s="573" t="s">
        <v>276</v>
      </c>
      <c r="G716" s="574"/>
    </row>
    <row r="717" spans="2:7" ht="24.95" customHeight="1">
      <c r="B717" s="143">
        <v>2</v>
      </c>
      <c r="C717" s="144" t="s">
        <v>258</v>
      </c>
      <c r="D717" s="151">
        <v>18</v>
      </c>
      <c r="E717" s="146" t="str">
        <f t="shared" ref="E717:E721" si="64">IF(D717&gt;=18,"A1",IF(D717&gt;=16,"A2",IF(D717&gt;=14,"B1",IF(D717&gt;=12,"B2",IF(D717&gt;=10,"C1",IF(D717&gt;=8,"C2",IF(D717&gt;=6.5,"D","E")))))))</f>
        <v>A1</v>
      </c>
      <c r="F717" s="575"/>
      <c r="G717" s="576"/>
    </row>
    <row r="718" spans="2:7" ht="24.95" customHeight="1">
      <c r="B718" s="143">
        <v>3</v>
      </c>
      <c r="C718" s="144" t="s">
        <v>259</v>
      </c>
      <c r="D718" s="151">
        <v>18</v>
      </c>
      <c r="E718" s="146" t="str">
        <f t="shared" si="64"/>
        <v>A1</v>
      </c>
      <c r="F718" s="575"/>
      <c r="G718" s="576"/>
    </row>
    <row r="719" spans="2:7" ht="24.95" customHeight="1">
      <c r="B719" s="143">
        <v>4</v>
      </c>
      <c r="C719" s="144" t="s">
        <v>260</v>
      </c>
      <c r="D719" s="151">
        <v>17</v>
      </c>
      <c r="E719" s="146" t="str">
        <f t="shared" si="64"/>
        <v>A2</v>
      </c>
      <c r="F719" s="575"/>
      <c r="G719" s="576"/>
    </row>
    <row r="720" spans="2:7" ht="24.95" customHeight="1">
      <c r="B720" s="143">
        <v>5</v>
      </c>
      <c r="C720" s="147" t="s">
        <v>261</v>
      </c>
      <c r="D720" s="151">
        <v>19</v>
      </c>
      <c r="E720" s="146" t="str">
        <f t="shared" si="64"/>
        <v>A1</v>
      </c>
      <c r="F720" s="575"/>
      <c r="G720" s="576"/>
    </row>
    <row r="721" spans="2:7" ht="24.95" customHeight="1">
      <c r="B721" s="143">
        <v>6</v>
      </c>
      <c r="C721" s="147" t="s">
        <v>648</v>
      </c>
      <c r="D721" s="151">
        <v>20</v>
      </c>
      <c r="E721" s="146" t="str">
        <f t="shared" si="64"/>
        <v>A1</v>
      </c>
      <c r="F721" s="575"/>
      <c r="G721" s="576"/>
    </row>
    <row r="722" spans="2:7" ht="24.95" customHeight="1">
      <c r="B722" s="148"/>
      <c r="C722" s="149"/>
      <c r="D722" s="145"/>
      <c r="E722" s="149"/>
      <c r="F722" s="575"/>
      <c r="G722" s="576"/>
    </row>
    <row r="723" spans="2:7" ht="24.95" customHeight="1">
      <c r="B723" s="148"/>
      <c r="C723" s="145" t="s">
        <v>230</v>
      </c>
      <c r="D723" s="145">
        <f>SUM(D716:D720)</f>
        <v>90.5</v>
      </c>
      <c r="E723" s="149"/>
      <c r="F723" s="575"/>
      <c r="G723" s="576"/>
    </row>
    <row r="724" spans="2:7" ht="24.95" customHeight="1">
      <c r="B724" s="148"/>
      <c r="C724" s="142" t="s">
        <v>263</v>
      </c>
      <c r="D724" s="150">
        <f>D723*100/100</f>
        <v>90.5</v>
      </c>
      <c r="E724" s="151" t="str">
        <f t="shared" ref="E724" si="65">IF(D724&gt;=91,"A1",IF(D724&gt;=81,"A2",IF(D724&gt;=71,"B1",IF(D724&gt;=61,"B2",IF(D724&gt;=51,"C1",IF(D724&gt;=41,"C2",IF(D724&gt;=33,"D","E")))))))</f>
        <v>A2</v>
      </c>
      <c r="F724" s="577"/>
      <c r="G724" s="578"/>
    </row>
    <row r="725" spans="2:7" ht="24.95" customHeight="1">
      <c r="B725" s="579" t="s">
        <v>264</v>
      </c>
      <c r="C725" s="581" t="s">
        <v>222</v>
      </c>
      <c r="D725" s="581"/>
      <c r="E725" s="583" t="s">
        <v>265</v>
      </c>
      <c r="F725" s="584"/>
      <c r="G725" s="585"/>
    </row>
    <row r="726" spans="2:7" ht="24.95" customHeight="1" thickBot="1">
      <c r="B726" s="580"/>
      <c r="C726" s="582"/>
      <c r="D726" s="582"/>
      <c r="E726" s="586"/>
      <c r="F726" s="587"/>
      <c r="G726" s="588"/>
    </row>
    <row r="727" spans="2:7" ht="24.95" customHeight="1" thickBot="1"/>
    <row r="728" spans="2:7" ht="24.95" customHeight="1">
      <c r="B728" s="589" t="s">
        <v>649</v>
      </c>
      <c r="C728" s="590"/>
      <c r="D728" s="590"/>
      <c r="E728" s="590"/>
      <c r="F728" s="590"/>
      <c r="G728" s="591"/>
    </row>
    <row r="729" spans="2:7" ht="24.95" customHeight="1">
      <c r="B729" s="592" t="s">
        <v>236</v>
      </c>
      <c r="C729" s="593"/>
      <c r="D729" s="593"/>
      <c r="E729" s="593"/>
      <c r="F729" s="593"/>
      <c r="G729" s="594"/>
    </row>
    <row r="730" spans="2:7" ht="24.95" customHeight="1">
      <c r="B730" s="592" t="s">
        <v>237</v>
      </c>
      <c r="C730" s="593"/>
      <c r="D730" s="593"/>
      <c r="E730" s="593"/>
      <c r="F730" s="593"/>
      <c r="G730" s="594"/>
    </row>
    <row r="731" spans="2:7" ht="24.95" customHeight="1">
      <c r="B731" s="592" t="s">
        <v>295</v>
      </c>
      <c r="C731" s="593"/>
      <c r="D731" s="593"/>
      <c r="E731" s="593"/>
      <c r="F731" s="593"/>
      <c r="G731" s="594"/>
    </row>
    <row r="732" spans="2:7" ht="24.95" customHeight="1">
      <c r="B732" s="592" t="s">
        <v>647</v>
      </c>
      <c r="C732" s="593"/>
      <c r="D732" s="593"/>
      <c r="E732" s="593"/>
      <c r="F732" s="593"/>
      <c r="G732" s="594"/>
    </row>
    <row r="733" spans="2:7" ht="24.95" customHeight="1">
      <c r="B733" s="595" t="s">
        <v>650</v>
      </c>
      <c r="C733" s="596"/>
      <c r="D733" s="596"/>
      <c r="E733" s="596"/>
      <c r="F733" s="596"/>
      <c r="G733" s="597"/>
    </row>
    <row r="734" spans="2:7" ht="24.95" customHeight="1">
      <c r="B734" s="133" t="s">
        <v>241</v>
      </c>
      <c r="C734" s="598" t="s">
        <v>242</v>
      </c>
      <c r="D734" s="598"/>
      <c r="E734" s="134" t="s">
        <v>243</v>
      </c>
      <c r="F734" s="599">
        <v>1306</v>
      </c>
      <c r="G734" s="600"/>
    </row>
    <row r="735" spans="2:7" ht="24.95" customHeight="1">
      <c r="B735" s="135" t="s">
        <v>244</v>
      </c>
      <c r="C735" s="601" t="s">
        <v>379</v>
      </c>
      <c r="D735" s="601"/>
      <c r="E735" s="132" t="s">
        <v>246</v>
      </c>
      <c r="F735" s="602">
        <v>36</v>
      </c>
      <c r="G735" s="603"/>
    </row>
    <row r="736" spans="2:7" ht="24.95" customHeight="1">
      <c r="B736" s="136" t="s">
        <v>247</v>
      </c>
      <c r="C736" s="137" t="s">
        <v>380</v>
      </c>
      <c r="D736" s="137"/>
      <c r="E736" s="138" t="s">
        <v>249</v>
      </c>
      <c r="F736" s="139"/>
      <c r="G736" s="140" t="s">
        <v>381</v>
      </c>
    </row>
    <row r="737" spans="2:7" ht="24.95" customHeight="1">
      <c r="B737" s="160" t="s">
        <v>251</v>
      </c>
      <c r="C737" s="158" t="s">
        <v>252</v>
      </c>
      <c r="D737" s="158" t="s">
        <v>253</v>
      </c>
      <c r="E737" s="158" t="s">
        <v>254</v>
      </c>
      <c r="F737" s="571" t="s">
        <v>255</v>
      </c>
      <c r="G737" s="572"/>
    </row>
    <row r="738" spans="2:7" ht="24.95" customHeight="1">
      <c r="B738" s="143">
        <v>1</v>
      </c>
      <c r="C738" s="144" t="s">
        <v>256</v>
      </c>
      <c r="D738" s="151">
        <v>19.5</v>
      </c>
      <c r="E738" s="146" t="str">
        <f>IF(D738&gt;=18,"A1",IF(D738&gt;=16,"A2",IF(D738&gt;=14,"B1",IF(D738&gt;=12,"B2",IF(D738&gt;=10,"C1",IF(D738&gt;=8,"C2",IF(D738&gt;=6.5,"D","E")))))))</f>
        <v>A1</v>
      </c>
      <c r="F738" s="573" t="s">
        <v>276</v>
      </c>
      <c r="G738" s="574"/>
    </row>
    <row r="739" spans="2:7" ht="24.95" customHeight="1">
      <c r="B739" s="143">
        <v>2</v>
      </c>
      <c r="C739" s="144" t="s">
        <v>258</v>
      </c>
      <c r="D739" s="151">
        <v>17.5</v>
      </c>
      <c r="E739" s="146" t="str">
        <f t="shared" ref="E739:E743" si="66">IF(D739&gt;=18,"A1",IF(D739&gt;=16,"A2",IF(D739&gt;=14,"B1",IF(D739&gt;=12,"B2",IF(D739&gt;=10,"C1",IF(D739&gt;=8,"C2",IF(D739&gt;=6.5,"D","E")))))))</f>
        <v>A2</v>
      </c>
      <c r="F739" s="575"/>
      <c r="G739" s="576"/>
    </row>
    <row r="740" spans="2:7" ht="24.95" customHeight="1">
      <c r="B740" s="143">
        <v>3</v>
      </c>
      <c r="C740" s="144" t="s">
        <v>259</v>
      </c>
      <c r="D740" s="151">
        <v>18</v>
      </c>
      <c r="E740" s="146" t="str">
        <f t="shared" si="66"/>
        <v>A1</v>
      </c>
      <c r="F740" s="575"/>
      <c r="G740" s="576"/>
    </row>
    <row r="741" spans="2:7" ht="24.95" customHeight="1">
      <c r="B741" s="143">
        <v>4</v>
      </c>
      <c r="C741" s="144" t="s">
        <v>260</v>
      </c>
      <c r="D741" s="151">
        <v>19</v>
      </c>
      <c r="E741" s="146" t="str">
        <f t="shared" si="66"/>
        <v>A1</v>
      </c>
      <c r="F741" s="575"/>
      <c r="G741" s="576"/>
    </row>
    <row r="742" spans="2:7" ht="24.95" customHeight="1">
      <c r="B742" s="143">
        <v>5</v>
      </c>
      <c r="C742" s="147" t="s">
        <v>261</v>
      </c>
      <c r="D742" s="151">
        <v>19</v>
      </c>
      <c r="E742" s="146" t="str">
        <f t="shared" si="66"/>
        <v>A1</v>
      </c>
      <c r="F742" s="575"/>
      <c r="G742" s="576"/>
    </row>
    <row r="743" spans="2:7" ht="24.95" customHeight="1">
      <c r="B743" s="143">
        <v>6</v>
      </c>
      <c r="C743" s="147" t="s">
        <v>648</v>
      </c>
      <c r="D743" s="151">
        <v>19</v>
      </c>
      <c r="E743" s="146" t="str">
        <f t="shared" si="66"/>
        <v>A1</v>
      </c>
      <c r="F743" s="575"/>
      <c r="G743" s="576"/>
    </row>
    <row r="744" spans="2:7" ht="24.95" customHeight="1">
      <c r="B744" s="148"/>
      <c r="C744" s="149"/>
      <c r="D744" s="145"/>
      <c r="E744" s="149"/>
      <c r="F744" s="575"/>
      <c r="G744" s="576"/>
    </row>
    <row r="745" spans="2:7" ht="24.95" customHeight="1">
      <c r="B745" s="148"/>
      <c r="C745" s="145" t="s">
        <v>230</v>
      </c>
      <c r="D745" s="145">
        <f>SUM(D738:D742)</f>
        <v>93</v>
      </c>
      <c r="E745" s="149"/>
      <c r="F745" s="575"/>
      <c r="G745" s="576"/>
    </row>
    <row r="746" spans="2:7" ht="24.95" customHeight="1">
      <c r="B746" s="148"/>
      <c r="C746" s="142" t="s">
        <v>263</v>
      </c>
      <c r="D746" s="150">
        <f>D745*100/100</f>
        <v>93</v>
      </c>
      <c r="E746" s="151" t="str">
        <f t="shared" ref="E746" si="67">IF(D746&gt;=91,"A1",IF(D746&gt;=81,"A2",IF(D746&gt;=71,"B1",IF(D746&gt;=61,"B2",IF(D746&gt;=51,"C1",IF(D746&gt;=41,"C2",IF(D746&gt;=33,"D","E")))))))</f>
        <v>A1</v>
      </c>
      <c r="F746" s="577"/>
      <c r="G746" s="578"/>
    </row>
    <row r="747" spans="2:7" ht="24.95" customHeight="1">
      <c r="B747" s="579" t="s">
        <v>264</v>
      </c>
      <c r="C747" s="581" t="s">
        <v>222</v>
      </c>
      <c r="D747" s="581"/>
      <c r="E747" s="583" t="s">
        <v>265</v>
      </c>
      <c r="F747" s="584"/>
      <c r="G747" s="585"/>
    </row>
    <row r="748" spans="2:7" ht="24.95" customHeight="1" thickBot="1">
      <c r="B748" s="580"/>
      <c r="C748" s="582"/>
      <c r="D748" s="582"/>
      <c r="E748" s="586"/>
      <c r="F748" s="587"/>
      <c r="G748" s="588"/>
    </row>
    <row r="749" spans="2:7" ht="24.95" customHeight="1" thickBot="1"/>
    <row r="750" spans="2:7" ht="24.95" customHeight="1">
      <c r="B750" s="589" t="s">
        <v>649</v>
      </c>
      <c r="C750" s="590"/>
      <c r="D750" s="590"/>
      <c r="E750" s="590"/>
      <c r="F750" s="590"/>
      <c r="G750" s="591"/>
    </row>
    <row r="751" spans="2:7" ht="24.95" customHeight="1">
      <c r="B751" s="592" t="s">
        <v>236</v>
      </c>
      <c r="C751" s="593"/>
      <c r="D751" s="593"/>
      <c r="E751" s="593"/>
      <c r="F751" s="593"/>
      <c r="G751" s="594"/>
    </row>
    <row r="752" spans="2:7" ht="24.95" customHeight="1">
      <c r="B752" s="592" t="s">
        <v>237</v>
      </c>
      <c r="C752" s="593"/>
      <c r="D752" s="593"/>
      <c r="E752" s="593"/>
      <c r="F752" s="593"/>
      <c r="G752" s="594"/>
    </row>
    <row r="753" spans="2:7" ht="24.95" customHeight="1">
      <c r="B753" s="592" t="s">
        <v>295</v>
      </c>
      <c r="C753" s="593"/>
      <c r="D753" s="593"/>
      <c r="E753" s="593"/>
      <c r="F753" s="593"/>
      <c r="G753" s="594"/>
    </row>
    <row r="754" spans="2:7" ht="24.95" customHeight="1">
      <c r="B754" s="592" t="s">
        <v>647</v>
      </c>
      <c r="C754" s="593"/>
      <c r="D754" s="593"/>
      <c r="E754" s="593"/>
      <c r="F754" s="593"/>
      <c r="G754" s="594"/>
    </row>
    <row r="755" spans="2:7" ht="24.95" customHeight="1">
      <c r="B755" s="595" t="s">
        <v>650</v>
      </c>
      <c r="C755" s="596"/>
      <c r="D755" s="596"/>
      <c r="E755" s="596"/>
      <c r="F755" s="596"/>
      <c r="G755" s="597"/>
    </row>
    <row r="756" spans="2:7" ht="24.95" customHeight="1">
      <c r="B756" s="133" t="s">
        <v>241</v>
      </c>
      <c r="C756" s="598" t="s">
        <v>242</v>
      </c>
      <c r="D756" s="598"/>
      <c r="E756" s="134" t="s">
        <v>243</v>
      </c>
      <c r="F756" s="599">
        <v>1278</v>
      </c>
      <c r="G756" s="600"/>
    </row>
    <row r="757" spans="2:7" ht="24.95" customHeight="1">
      <c r="B757" s="135" t="s">
        <v>244</v>
      </c>
      <c r="C757" s="601" t="s">
        <v>382</v>
      </c>
      <c r="D757" s="601"/>
      <c r="E757" s="132" t="s">
        <v>246</v>
      </c>
      <c r="F757" s="602">
        <v>37</v>
      </c>
      <c r="G757" s="603"/>
    </row>
    <row r="758" spans="2:7" ht="24.95" customHeight="1">
      <c r="B758" s="136" t="s">
        <v>247</v>
      </c>
      <c r="C758" s="137" t="s">
        <v>383</v>
      </c>
      <c r="D758" s="137"/>
      <c r="E758" s="138" t="s">
        <v>249</v>
      </c>
      <c r="F758" s="139"/>
      <c r="G758" s="140" t="s">
        <v>384</v>
      </c>
    </row>
    <row r="759" spans="2:7" ht="24.95" customHeight="1">
      <c r="B759" s="160" t="s">
        <v>251</v>
      </c>
      <c r="C759" s="158" t="s">
        <v>252</v>
      </c>
      <c r="D759" s="158" t="s">
        <v>253</v>
      </c>
      <c r="E759" s="158" t="s">
        <v>254</v>
      </c>
      <c r="F759" s="571" t="s">
        <v>255</v>
      </c>
      <c r="G759" s="572"/>
    </row>
    <row r="760" spans="2:7" ht="24.95" customHeight="1">
      <c r="B760" s="143">
        <v>1</v>
      </c>
      <c r="C760" s="144" t="s">
        <v>256</v>
      </c>
      <c r="D760" s="151">
        <v>18.5</v>
      </c>
      <c r="E760" s="146" t="str">
        <f>IF(D760&gt;=18,"A1",IF(D760&gt;=16,"A2",IF(D760&gt;=14,"B1",IF(D760&gt;=12,"B2",IF(D760&gt;=10,"C1",IF(D760&gt;=8,"C2",IF(D760&gt;=6.5,"D","E")))))))</f>
        <v>A1</v>
      </c>
      <c r="F760" s="573" t="s">
        <v>276</v>
      </c>
      <c r="G760" s="574"/>
    </row>
    <row r="761" spans="2:7" ht="24.95" customHeight="1">
      <c r="B761" s="143">
        <v>2</v>
      </c>
      <c r="C761" s="144" t="s">
        <v>258</v>
      </c>
      <c r="D761" s="151">
        <v>19.5</v>
      </c>
      <c r="E761" s="146" t="str">
        <f t="shared" ref="E761:E765" si="68">IF(D761&gt;=18,"A1",IF(D761&gt;=16,"A2",IF(D761&gt;=14,"B1",IF(D761&gt;=12,"B2",IF(D761&gt;=10,"C1",IF(D761&gt;=8,"C2",IF(D761&gt;=6.5,"D","E")))))))</f>
        <v>A1</v>
      </c>
      <c r="F761" s="575"/>
      <c r="G761" s="576"/>
    </row>
    <row r="762" spans="2:7" ht="24.95" customHeight="1">
      <c r="B762" s="143">
        <v>3</v>
      </c>
      <c r="C762" s="144" t="s">
        <v>259</v>
      </c>
      <c r="D762" s="151">
        <v>18.5</v>
      </c>
      <c r="E762" s="146" t="str">
        <f t="shared" si="68"/>
        <v>A1</v>
      </c>
      <c r="F762" s="575"/>
      <c r="G762" s="576"/>
    </row>
    <row r="763" spans="2:7" ht="24.95" customHeight="1">
      <c r="B763" s="143">
        <v>4</v>
      </c>
      <c r="C763" s="144" t="s">
        <v>260</v>
      </c>
      <c r="D763" s="151">
        <v>19</v>
      </c>
      <c r="E763" s="146" t="str">
        <f t="shared" si="68"/>
        <v>A1</v>
      </c>
      <c r="F763" s="575"/>
      <c r="G763" s="576"/>
    </row>
    <row r="764" spans="2:7" ht="24.95" customHeight="1">
      <c r="B764" s="143">
        <v>5</v>
      </c>
      <c r="C764" s="147" t="s">
        <v>261</v>
      </c>
      <c r="D764" s="151">
        <v>20</v>
      </c>
      <c r="E764" s="146" t="str">
        <f t="shared" si="68"/>
        <v>A1</v>
      </c>
      <c r="F764" s="575"/>
      <c r="G764" s="576"/>
    </row>
    <row r="765" spans="2:7" ht="24.95" customHeight="1">
      <c r="B765" s="143">
        <v>6</v>
      </c>
      <c r="C765" s="147" t="s">
        <v>648</v>
      </c>
      <c r="D765" s="151">
        <v>19</v>
      </c>
      <c r="E765" s="146" t="str">
        <f t="shared" si="68"/>
        <v>A1</v>
      </c>
      <c r="F765" s="575"/>
      <c r="G765" s="576"/>
    </row>
    <row r="766" spans="2:7" ht="24.95" customHeight="1">
      <c r="B766" s="148"/>
      <c r="C766" s="149"/>
      <c r="D766" s="145"/>
      <c r="E766" s="149"/>
      <c r="F766" s="575"/>
      <c r="G766" s="576"/>
    </row>
    <row r="767" spans="2:7" ht="24.95" customHeight="1">
      <c r="B767" s="148"/>
      <c r="C767" s="145" t="s">
        <v>230</v>
      </c>
      <c r="D767" s="145">
        <f>SUM(D760:D764)</f>
        <v>95.5</v>
      </c>
      <c r="E767" s="149"/>
      <c r="F767" s="575"/>
      <c r="G767" s="576"/>
    </row>
    <row r="768" spans="2:7" ht="24.95" customHeight="1">
      <c r="B768" s="148"/>
      <c r="C768" s="142" t="s">
        <v>263</v>
      </c>
      <c r="D768" s="150">
        <f>D767*100/100</f>
        <v>95.5</v>
      </c>
      <c r="E768" s="151" t="str">
        <f t="shared" ref="E768" si="69">IF(D768&gt;=91,"A1",IF(D768&gt;=81,"A2",IF(D768&gt;=71,"B1",IF(D768&gt;=61,"B2",IF(D768&gt;=51,"C1",IF(D768&gt;=41,"C2",IF(D768&gt;=33,"D","E")))))))</f>
        <v>A1</v>
      </c>
      <c r="F768" s="577"/>
      <c r="G768" s="578"/>
    </row>
    <row r="769" spans="2:7" ht="24.95" customHeight="1">
      <c r="B769" s="579" t="s">
        <v>264</v>
      </c>
      <c r="C769" s="581" t="s">
        <v>222</v>
      </c>
      <c r="D769" s="581"/>
      <c r="E769" s="583" t="s">
        <v>265</v>
      </c>
      <c r="F769" s="584"/>
      <c r="G769" s="585"/>
    </row>
    <row r="770" spans="2:7" ht="24.95" customHeight="1" thickBot="1">
      <c r="B770" s="580"/>
      <c r="C770" s="582"/>
      <c r="D770" s="582"/>
      <c r="E770" s="586"/>
      <c r="F770" s="587"/>
      <c r="G770" s="588"/>
    </row>
    <row r="771" spans="2:7" ht="24.95" customHeight="1" thickBot="1"/>
    <row r="772" spans="2:7" ht="24.95" customHeight="1">
      <c r="B772" s="589" t="s">
        <v>649</v>
      </c>
      <c r="C772" s="590"/>
      <c r="D772" s="590"/>
      <c r="E772" s="590"/>
      <c r="F772" s="590"/>
      <c r="G772" s="591"/>
    </row>
    <row r="773" spans="2:7" ht="24.95" customHeight="1">
      <c r="B773" s="592" t="s">
        <v>236</v>
      </c>
      <c r="C773" s="593"/>
      <c r="D773" s="593"/>
      <c r="E773" s="593"/>
      <c r="F773" s="593"/>
      <c r="G773" s="594"/>
    </row>
    <row r="774" spans="2:7" ht="24.95" customHeight="1">
      <c r="B774" s="592" t="s">
        <v>237</v>
      </c>
      <c r="C774" s="593"/>
      <c r="D774" s="593"/>
      <c r="E774" s="593"/>
      <c r="F774" s="593"/>
      <c r="G774" s="594"/>
    </row>
    <row r="775" spans="2:7" ht="24.95" customHeight="1">
      <c r="B775" s="592" t="s">
        <v>295</v>
      </c>
      <c r="C775" s="593"/>
      <c r="D775" s="593"/>
      <c r="E775" s="593"/>
      <c r="F775" s="593"/>
      <c r="G775" s="594"/>
    </row>
    <row r="776" spans="2:7" ht="24.95" customHeight="1">
      <c r="B776" s="592" t="s">
        <v>647</v>
      </c>
      <c r="C776" s="593"/>
      <c r="D776" s="593"/>
      <c r="E776" s="593"/>
      <c r="F776" s="593"/>
      <c r="G776" s="594"/>
    </row>
    <row r="777" spans="2:7" ht="24.95" customHeight="1">
      <c r="B777" s="595" t="s">
        <v>650</v>
      </c>
      <c r="C777" s="596"/>
      <c r="D777" s="596"/>
      <c r="E777" s="596"/>
      <c r="F777" s="596"/>
      <c r="G777" s="597"/>
    </row>
    <row r="778" spans="2:7" ht="24.95" customHeight="1">
      <c r="B778" s="133" t="s">
        <v>241</v>
      </c>
      <c r="C778" s="598" t="s">
        <v>242</v>
      </c>
      <c r="D778" s="598"/>
      <c r="E778" s="134" t="s">
        <v>243</v>
      </c>
      <c r="F778" s="599">
        <v>1574</v>
      </c>
      <c r="G778" s="600"/>
    </row>
    <row r="779" spans="2:7" ht="24.95" customHeight="1">
      <c r="B779" s="135" t="s">
        <v>244</v>
      </c>
      <c r="C779" s="601" t="s">
        <v>19</v>
      </c>
      <c r="D779" s="601"/>
      <c r="E779" s="132" t="s">
        <v>246</v>
      </c>
      <c r="F779" s="602">
        <v>2</v>
      </c>
      <c r="G779" s="603"/>
    </row>
    <row r="780" spans="2:7" ht="24.95" customHeight="1">
      <c r="B780" s="136" t="s">
        <v>247</v>
      </c>
      <c r="C780" s="137" t="s">
        <v>646</v>
      </c>
      <c r="D780" s="137"/>
      <c r="E780" s="138" t="s">
        <v>249</v>
      </c>
      <c r="F780" s="139"/>
      <c r="G780" s="140" t="s">
        <v>22</v>
      </c>
    </row>
    <row r="781" spans="2:7" ht="24.95" customHeight="1">
      <c r="B781" s="160" t="s">
        <v>251</v>
      </c>
      <c r="C781" s="158" t="s">
        <v>252</v>
      </c>
      <c r="D781" s="158" t="s">
        <v>253</v>
      </c>
      <c r="E781" s="158" t="s">
        <v>254</v>
      </c>
      <c r="F781" s="571" t="s">
        <v>255</v>
      </c>
      <c r="G781" s="572"/>
    </row>
    <row r="782" spans="2:7" ht="24.95" customHeight="1">
      <c r="B782" s="143">
        <v>1</v>
      </c>
      <c r="C782" s="144" t="s">
        <v>256</v>
      </c>
      <c r="D782" s="151">
        <v>8.5</v>
      </c>
      <c r="E782" s="146" t="str">
        <f>IF(D782&gt;=18,"A1",IF(D782&gt;=16,"A2",IF(D782&gt;=14,"B1",IF(D782&gt;=12,"B2",IF(D782&gt;=10,"C1",IF(D782&gt;=8,"C2",IF(D782&gt;=6.5,"D","E")))))))</f>
        <v>C2</v>
      </c>
      <c r="F782" s="573" t="s">
        <v>319</v>
      </c>
      <c r="G782" s="574"/>
    </row>
    <row r="783" spans="2:7" ht="24.95" customHeight="1">
      <c r="B783" s="143">
        <v>2</v>
      </c>
      <c r="C783" s="144" t="s">
        <v>258</v>
      </c>
      <c r="D783" s="151">
        <v>16.5</v>
      </c>
      <c r="E783" s="146" t="str">
        <f t="shared" ref="E783:E787" si="70">IF(D783&gt;=18,"A1",IF(D783&gt;=16,"A2",IF(D783&gt;=14,"B1",IF(D783&gt;=12,"B2",IF(D783&gt;=10,"C1",IF(D783&gt;=8,"C2",IF(D783&gt;=6.5,"D","E")))))))</f>
        <v>A2</v>
      </c>
      <c r="F783" s="575"/>
      <c r="G783" s="576"/>
    </row>
    <row r="784" spans="2:7" ht="24.95" customHeight="1">
      <c r="B784" s="143">
        <v>3</v>
      </c>
      <c r="C784" s="144" t="s">
        <v>259</v>
      </c>
      <c r="D784" s="151">
        <v>4.5</v>
      </c>
      <c r="E784" s="146" t="str">
        <f t="shared" si="70"/>
        <v>E</v>
      </c>
      <c r="F784" s="575"/>
      <c r="G784" s="576"/>
    </row>
    <row r="785" spans="2:7" ht="24.95" customHeight="1">
      <c r="B785" s="143">
        <v>4</v>
      </c>
      <c r="C785" s="144" t="s">
        <v>260</v>
      </c>
      <c r="D785" s="151">
        <v>11</v>
      </c>
      <c r="E785" s="146" t="str">
        <f t="shared" si="70"/>
        <v>C1</v>
      </c>
      <c r="F785" s="575"/>
      <c r="G785" s="576"/>
    </row>
    <row r="786" spans="2:7" ht="24.95" customHeight="1">
      <c r="B786" s="143">
        <v>5</v>
      </c>
      <c r="C786" s="147" t="s">
        <v>261</v>
      </c>
      <c r="D786" s="151">
        <v>13.5</v>
      </c>
      <c r="E786" s="146" t="str">
        <f t="shared" si="70"/>
        <v>B2</v>
      </c>
      <c r="F786" s="575"/>
      <c r="G786" s="576"/>
    </row>
    <row r="787" spans="2:7" ht="24.95" customHeight="1">
      <c r="B787" s="143">
        <v>6</v>
      </c>
      <c r="C787" s="147" t="s">
        <v>648</v>
      </c>
      <c r="D787" s="151">
        <v>11.5</v>
      </c>
      <c r="E787" s="146" t="str">
        <f t="shared" si="70"/>
        <v>C1</v>
      </c>
      <c r="F787" s="575"/>
      <c r="G787" s="576"/>
    </row>
    <row r="788" spans="2:7" ht="24.95" customHeight="1">
      <c r="B788" s="148"/>
      <c r="C788" s="149"/>
      <c r="D788" s="145"/>
      <c r="E788" s="149"/>
      <c r="F788" s="575"/>
      <c r="G788" s="576"/>
    </row>
    <row r="789" spans="2:7" ht="24.95" customHeight="1">
      <c r="B789" s="148"/>
      <c r="C789" s="145" t="s">
        <v>230</v>
      </c>
      <c r="D789" s="145">
        <f>SUM(D782:D786)</f>
        <v>54</v>
      </c>
      <c r="E789" s="149"/>
      <c r="F789" s="575"/>
      <c r="G789" s="576"/>
    </row>
    <row r="790" spans="2:7" ht="24.95" customHeight="1">
      <c r="B790" s="148"/>
      <c r="C790" s="142" t="s">
        <v>263</v>
      </c>
      <c r="D790" s="150">
        <f>D789*100/100</f>
        <v>54</v>
      </c>
      <c r="E790" s="151" t="str">
        <f t="shared" ref="E790" si="71">IF(D790&gt;=91,"A1",IF(D790&gt;=81,"A2",IF(D790&gt;=71,"B1",IF(D790&gt;=61,"B2",IF(D790&gt;=51,"C1",IF(D790&gt;=41,"C2",IF(D790&gt;=33,"D","E")))))))</f>
        <v>C1</v>
      </c>
      <c r="F790" s="577"/>
      <c r="G790" s="578"/>
    </row>
    <row r="791" spans="2:7" ht="24.95" customHeight="1">
      <c r="B791" s="579" t="s">
        <v>264</v>
      </c>
      <c r="C791" s="581" t="s">
        <v>222</v>
      </c>
      <c r="D791" s="581"/>
      <c r="E791" s="583" t="s">
        <v>265</v>
      </c>
      <c r="F791" s="584"/>
      <c r="G791" s="585"/>
    </row>
    <row r="792" spans="2:7" ht="24.95" customHeight="1" thickBot="1">
      <c r="B792" s="580"/>
      <c r="C792" s="582"/>
      <c r="D792" s="582"/>
      <c r="E792" s="586"/>
      <c r="F792" s="587"/>
      <c r="G792" s="588"/>
    </row>
    <row r="793" spans="2:7" ht="24.95" customHeight="1" thickBot="1"/>
    <row r="794" spans="2:7" ht="24.95" customHeight="1">
      <c r="B794" s="589" t="s">
        <v>649</v>
      </c>
      <c r="C794" s="590"/>
      <c r="D794" s="590"/>
      <c r="E794" s="590"/>
      <c r="F794" s="590"/>
      <c r="G794" s="591"/>
    </row>
    <row r="795" spans="2:7" ht="24.95" customHeight="1">
      <c r="B795" s="592" t="s">
        <v>236</v>
      </c>
      <c r="C795" s="593"/>
      <c r="D795" s="593"/>
      <c r="E795" s="593"/>
      <c r="F795" s="593"/>
      <c r="G795" s="594"/>
    </row>
    <row r="796" spans="2:7" ht="24.95" customHeight="1">
      <c r="B796" s="592" t="s">
        <v>237</v>
      </c>
      <c r="C796" s="593"/>
      <c r="D796" s="593"/>
      <c r="E796" s="593"/>
      <c r="F796" s="593"/>
      <c r="G796" s="594"/>
    </row>
    <row r="797" spans="2:7" ht="24.95" customHeight="1">
      <c r="B797" s="592" t="s">
        <v>295</v>
      </c>
      <c r="C797" s="593"/>
      <c r="D797" s="593"/>
      <c r="E797" s="593"/>
      <c r="F797" s="593"/>
      <c r="G797" s="594"/>
    </row>
    <row r="798" spans="2:7" ht="24.95" customHeight="1">
      <c r="B798" s="592" t="s">
        <v>647</v>
      </c>
      <c r="C798" s="593"/>
      <c r="D798" s="593"/>
      <c r="E798" s="593"/>
      <c r="F798" s="593"/>
      <c r="G798" s="594"/>
    </row>
    <row r="799" spans="2:7" ht="24.95" customHeight="1">
      <c r="B799" s="595" t="s">
        <v>650</v>
      </c>
      <c r="C799" s="596"/>
      <c r="D799" s="596"/>
      <c r="E799" s="596"/>
      <c r="F799" s="596"/>
      <c r="G799" s="597"/>
    </row>
    <row r="800" spans="2:7" ht="24.95" customHeight="1">
      <c r="B800" s="133" t="s">
        <v>241</v>
      </c>
      <c r="C800" s="598" t="s">
        <v>242</v>
      </c>
      <c r="D800" s="598"/>
      <c r="E800" s="134" t="s">
        <v>243</v>
      </c>
      <c r="F800" s="599">
        <v>1293</v>
      </c>
      <c r="G800" s="600"/>
    </row>
    <row r="801" spans="2:7" ht="24.95" customHeight="1">
      <c r="B801" s="135" t="s">
        <v>244</v>
      </c>
      <c r="C801" s="601" t="s">
        <v>113</v>
      </c>
      <c r="D801" s="601"/>
      <c r="E801" s="132" t="s">
        <v>246</v>
      </c>
      <c r="F801" s="602">
        <v>18</v>
      </c>
      <c r="G801" s="603"/>
    </row>
    <row r="802" spans="2:7" ht="24.95" customHeight="1">
      <c r="B802" s="136" t="s">
        <v>247</v>
      </c>
      <c r="C802" s="137" t="s">
        <v>117</v>
      </c>
      <c r="D802" s="137"/>
      <c r="E802" s="138" t="s">
        <v>249</v>
      </c>
      <c r="F802" s="139"/>
      <c r="G802" s="140" t="s">
        <v>115</v>
      </c>
    </row>
    <row r="803" spans="2:7" ht="24.95" customHeight="1">
      <c r="B803" s="160" t="s">
        <v>251</v>
      </c>
      <c r="C803" s="158" t="s">
        <v>252</v>
      </c>
      <c r="D803" s="158" t="s">
        <v>253</v>
      </c>
      <c r="E803" s="158" t="s">
        <v>254</v>
      </c>
      <c r="F803" s="571" t="s">
        <v>255</v>
      </c>
      <c r="G803" s="572"/>
    </row>
    <row r="804" spans="2:7" ht="24.95" customHeight="1">
      <c r="B804" s="143">
        <v>1</v>
      </c>
      <c r="C804" s="144" t="s">
        <v>256</v>
      </c>
      <c r="D804" s="161">
        <v>11.5</v>
      </c>
      <c r="E804" s="146" t="str">
        <f>IF(D804&gt;=18,"A1",IF(D804&gt;=16,"A2",IF(D804&gt;=14,"B1",IF(D804&gt;=12,"B2",IF(D804&gt;=10,"C1",IF(D804&gt;=8,"C2",IF(D804&gt;=6.5,"D","E")))))))</f>
        <v>C1</v>
      </c>
      <c r="F804" s="573" t="s">
        <v>319</v>
      </c>
      <c r="G804" s="574"/>
    </row>
    <row r="805" spans="2:7" ht="24.95" customHeight="1">
      <c r="B805" s="143">
        <v>2</v>
      </c>
      <c r="C805" s="144" t="s">
        <v>258</v>
      </c>
      <c r="D805" s="161">
        <v>15</v>
      </c>
      <c r="E805" s="146" t="str">
        <f t="shared" ref="E805:E809" si="72">IF(D805&gt;=18,"A1",IF(D805&gt;=16,"A2",IF(D805&gt;=14,"B1",IF(D805&gt;=12,"B2",IF(D805&gt;=10,"C1",IF(D805&gt;=8,"C2",IF(D805&gt;=6.5,"D","E")))))))</f>
        <v>B1</v>
      </c>
      <c r="F805" s="575"/>
      <c r="G805" s="576"/>
    </row>
    <row r="806" spans="2:7" ht="24.95" customHeight="1">
      <c r="B806" s="143">
        <v>3</v>
      </c>
      <c r="C806" s="144" t="s">
        <v>259</v>
      </c>
      <c r="D806" s="151">
        <v>13</v>
      </c>
      <c r="E806" s="146" t="str">
        <f t="shared" si="72"/>
        <v>B2</v>
      </c>
      <c r="F806" s="575"/>
      <c r="G806" s="576"/>
    </row>
    <row r="807" spans="2:7" ht="24.95" customHeight="1">
      <c r="B807" s="143">
        <v>4</v>
      </c>
      <c r="C807" s="144" t="s">
        <v>260</v>
      </c>
      <c r="D807" s="151">
        <v>16</v>
      </c>
      <c r="E807" s="146" t="str">
        <f t="shared" si="72"/>
        <v>A2</v>
      </c>
      <c r="F807" s="575"/>
      <c r="G807" s="576"/>
    </row>
    <row r="808" spans="2:7" ht="24.95" customHeight="1">
      <c r="B808" s="143">
        <v>5</v>
      </c>
      <c r="C808" s="147" t="s">
        <v>261</v>
      </c>
      <c r="D808" s="161">
        <v>12.5</v>
      </c>
      <c r="E808" s="146" t="str">
        <f t="shared" si="72"/>
        <v>B2</v>
      </c>
      <c r="F808" s="575"/>
      <c r="G808" s="576"/>
    </row>
    <row r="809" spans="2:7" ht="24.95" customHeight="1">
      <c r="B809" s="143">
        <v>6</v>
      </c>
      <c r="C809" s="147" t="s">
        <v>648</v>
      </c>
      <c r="D809" s="161">
        <v>15</v>
      </c>
      <c r="E809" s="146" t="str">
        <f t="shared" si="72"/>
        <v>B1</v>
      </c>
      <c r="F809" s="575"/>
      <c r="G809" s="576"/>
    </row>
    <row r="810" spans="2:7" ht="24.95" customHeight="1">
      <c r="B810" s="148"/>
      <c r="C810" s="149"/>
      <c r="D810" s="145"/>
      <c r="E810" s="149"/>
      <c r="F810" s="575"/>
      <c r="G810" s="576"/>
    </row>
    <row r="811" spans="2:7" ht="24.95" customHeight="1">
      <c r="B811" s="148"/>
      <c r="C811" s="145" t="s">
        <v>230</v>
      </c>
      <c r="D811" s="145">
        <f>SUM(D804:D808)</f>
        <v>68</v>
      </c>
      <c r="E811" s="149"/>
      <c r="F811" s="575"/>
      <c r="G811" s="576"/>
    </row>
    <row r="812" spans="2:7" ht="24.95" customHeight="1">
      <c r="B812" s="148"/>
      <c r="C812" s="142" t="s">
        <v>263</v>
      </c>
      <c r="D812" s="150">
        <f>D811*100/100</f>
        <v>68</v>
      </c>
      <c r="E812" s="151" t="str">
        <f t="shared" ref="E812" si="73">IF(D812&gt;=91,"A1",IF(D812&gt;=81,"A2",IF(D812&gt;=71,"B1",IF(D812&gt;=61,"B2",IF(D812&gt;=51,"C1",IF(D812&gt;=41,"C2",IF(D812&gt;=33,"D","E")))))))</f>
        <v>B2</v>
      </c>
      <c r="F812" s="577"/>
      <c r="G812" s="578"/>
    </row>
    <row r="813" spans="2:7" ht="24.95" customHeight="1">
      <c r="B813" s="579" t="s">
        <v>264</v>
      </c>
      <c r="C813" s="581" t="s">
        <v>222</v>
      </c>
      <c r="D813" s="581"/>
      <c r="E813" s="583" t="s">
        <v>265</v>
      </c>
      <c r="F813" s="584"/>
      <c r="G813" s="585"/>
    </row>
    <row r="814" spans="2:7" ht="24.95" customHeight="1" thickBot="1">
      <c r="B814" s="580"/>
      <c r="C814" s="582"/>
      <c r="D814" s="582"/>
      <c r="E814" s="586"/>
      <c r="F814" s="587"/>
      <c r="G814" s="588"/>
    </row>
  </sheetData>
  <mergeCells count="555">
    <mergeCell ref="B772:G772"/>
    <mergeCell ref="B773:G773"/>
    <mergeCell ref="B774:G774"/>
    <mergeCell ref="B775:G775"/>
    <mergeCell ref="B776:G776"/>
    <mergeCell ref="B532:G532"/>
    <mergeCell ref="B533:G533"/>
    <mergeCell ref="B534:G534"/>
    <mergeCell ref="B552:G552"/>
    <mergeCell ref="B553:G553"/>
    <mergeCell ref="B554:G554"/>
    <mergeCell ref="B555:G555"/>
    <mergeCell ref="B556:G556"/>
    <mergeCell ref="B574:G574"/>
    <mergeCell ref="C580:D580"/>
    <mergeCell ref="F580:G580"/>
    <mergeCell ref="C581:D581"/>
    <mergeCell ref="F581:G581"/>
    <mergeCell ref="F583:G583"/>
    <mergeCell ref="B601:G601"/>
    <mergeCell ref="F584:G592"/>
    <mergeCell ref="C593:D594"/>
    <mergeCell ref="E593:G594"/>
    <mergeCell ref="B596:G596"/>
    <mergeCell ref="B7:G7"/>
    <mergeCell ref="C8:D8"/>
    <mergeCell ref="F8:G8"/>
    <mergeCell ref="C9:D9"/>
    <mergeCell ref="F9:G9"/>
    <mergeCell ref="B2:G2"/>
    <mergeCell ref="B3:G3"/>
    <mergeCell ref="B4:G4"/>
    <mergeCell ref="B5:G5"/>
    <mergeCell ref="B6:G6"/>
    <mergeCell ref="F11:G11"/>
    <mergeCell ref="B29:G29"/>
    <mergeCell ref="C30:D30"/>
    <mergeCell ref="F30:G30"/>
    <mergeCell ref="B21:B22"/>
    <mergeCell ref="F12:G20"/>
    <mergeCell ref="C21:D22"/>
    <mergeCell ref="E21:G22"/>
    <mergeCell ref="B24:G24"/>
    <mergeCell ref="B25:G25"/>
    <mergeCell ref="B26:G26"/>
    <mergeCell ref="B27:G27"/>
    <mergeCell ref="B28:G28"/>
    <mergeCell ref="C31:D31"/>
    <mergeCell ref="F31:G31"/>
    <mergeCell ref="F33:G33"/>
    <mergeCell ref="B51:G51"/>
    <mergeCell ref="B43:B44"/>
    <mergeCell ref="F34:G42"/>
    <mergeCell ref="C43:D44"/>
    <mergeCell ref="E43:G44"/>
    <mergeCell ref="B46:G46"/>
    <mergeCell ref="B47:G47"/>
    <mergeCell ref="B48:G48"/>
    <mergeCell ref="B49:G49"/>
    <mergeCell ref="B50:G50"/>
    <mergeCell ref="C97:D97"/>
    <mergeCell ref="F97:G97"/>
    <mergeCell ref="F99:G99"/>
    <mergeCell ref="F77:G77"/>
    <mergeCell ref="C52:D52"/>
    <mergeCell ref="F52:G52"/>
    <mergeCell ref="C53:D53"/>
    <mergeCell ref="F53:G53"/>
    <mergeCell ref="F55:G55"/>
    <mergeCell ref="B68:G68"/>
    <mergeCell ref="B69:G69"/>
    <mergeCell ref="B70:G70"/>
    <mergeCell ref="B71:G71"/>
    <mergeCell ref="B72:G72"/>
    <mergeCell ref="B92:G92"/>
    <mergeCell ref="B93:G93"/>
    <mergeCell ref="B94:G94"/>
    <mergeCell ref="F56:G64"/>
    <mergeCell ref="C65:D66"/>
    <mergeCell ref="E65:G66"/>
    <mergeCell ref="B73:G73"/>
    <mergeCell ref="C74:D74"/>
    <mergeCell ref="F74:G74"/>
    <mergeCell ref="C75:D75"/>
    <mergeCell ref="B117:G117"/>
    <mergeCell ref="C118:D118"/>
    <mergeCell ref="F118:G118"/>
    <mergeCell ref="C119:D119"/>
    <mergeCell ref="F119:G119"/>
    <mergeCell ref="F121:G121"/>
    <mergeCell ref="B139:G139"/>
    <mergeCell ref="F100:G108"/>
    <mergeCell ref="C109:D110"/>
    <mergeCell ref="E109:G110"/>
    <mergeCell ref="B112:G112"/>
    <mergeCell ref="B113:G113"/>
    <mergeCell ref="B114:G114"/>
    <mergeCell ref="B115:G115"/>
    <mergeCell ref="B116:G116"/>
    <mergeCell ref="B134:G134"/>
    <mergeCell ref="B109:B110"/>
    <mergeCell ref="C140:D140"/>
    <mergeCell ref="F140:G140"/>
    <mergeCell ref="F122:G130"/>
    <mergeCell ref="C131:D132"/>
    <mergeCell ref="E131:G132"/>
    <mergeCell ref="B135:G135"/>
    <mergeCell ref="B136:G136"/>
    <mergeCell ref="B137:G137"/>
    <mergeCell ref="B138:G138"/>
    <mergeCell ref="B131:B132"/>
    <mergeCell ref="B219:B220"/>
    <mergeCell ref="B205:G205"/>
    <mergeCell ref="C206:D206"/>
    <mergeCell ref="C141:D141"/>
    <mergeCell ref="F141:G141"/>
    <mergeCell ref="F143:G143"/>
    <mergeCell ref="B161:G161"/>
    <mergeCell ref="F144:G152"/>
    <mergeCell ref="C153:D154"/>
    <mergeCell ref="E153:G154"/>
    <mergeCell ref="B156:G156"/>
    <mergeCell ref="B157:G157"/>
    <mergeCell ref="B158:G158"/>
    <mergeCell ref="B159:G159"/>
    <mergeCell ref="B160:G160"/>
    <mergeCell ref="B153:B154"/>
    <mergeCell ref="F210:G218"/>
    <mergeCell ref="C219:D220"/>
    <mergeCell ref="E219:G220"/>
    <mergeCell ref="F188:G196"/>
    <mergeCell ref="C197:D198"/>
    <mergeCell ref="E197:G198"/>
    <mergeCell ref="F166:G174"/>
    <mergeCell ref="C175:D176"/>
    <mergeCell ref="E175:G176"/>
    <mergeCell ref="C162:D162"/>
    <mergeCell ref="F162:G162"/>
    <mergeCell ref="C163:D163"/>
    <mergeCell ref="F163:G163"/>
    <mergeCell ref="F165:G165"/>
    <mergeCell ref="B178:G178"/>
    <mergeCell ref="B179:G179"/>
    <mergeCell ref="B180:G180"/>
    <mergeCell ref="B181:G181"/>
    <mergeCell ref="B175:B176"/>
    <mergeCell ref="B249:G249"/>
    <mergeCell ref="C250:D250"/>
    <mergeCell ref="F250:G250"/>
    <mergeCell ref="F232:G240"/>
    <mergeCell ref="C241:D242"/>
    <mergeCell ref="E241:G242"/>
    <mergeCell ref="B244:G244"/>
    <mergeCell ref="B245:G245"/>
    <mergeCell ref="B246:G246"/>
    <mergeCell ref="B247:G247"/>
    <mergeCell ref="B248:G248"/>
    <mergeCell ref="B241:B242"/>
    <mergeCell ref="F206:G206"/>
    <mergeCell ref="C207:D207"/>
    <mergeCell ref="F207:G207"/>
    <mergeCell ref="F209:G209"/>
    <mergeCell ref="B183:G183"/>
    <mergeCell ref="C184:D184"/>
    <mergeCell ref="F184:G184"/>
    <mergeCell ref="C185:D185"/>
    <mergeCell ref="F185:G185"/>
    <mergeCell ref="F187:G187"/>
    <mergeCell ref="B293:G293"/>
    <mergeCell ref="C294:D294"/>
    <mergeCell ref="F294:G294"/>
    <mergeCell ref="C295:D295"/>
    <mergeCell ref="F295:G295"/>
    <mergeCell ref="F276:G284"/>
    <mergeCell ref="C285:D286"/>
    <mergeCell ref="E285:G286"/>
    <mergeCell ref="C251:D251"/>
    <mergeCell ref="F251:G251"/>
    <mergeCell ref="F253:G253"/>
    <mergeCell ref="B271:G271"/>
    <mergeCell ref="B263:B264"/>
    <mergeCell ref="F254:G262"/>
    <mergeCell ref="C263:D264"/>
    <mergeCell ref="E263:G264"/>
    <mergeCell ref="B266:G266"/>
    <mergeCell ref="B267:G267"/>
    <mergeCell ref="B268:G268"/>
    <mergeCell ref="B269:G269"/>
    <mergeCell ref="B270:G270"/>
    <mergeCell ref="C273:D273"/>
    <mergeCell ref="F273:G273"/>
    <mergeCell ref="F275:G275"/>
    <mergeCell ref="B288:G288"/>
    <mergeCell ref="B289:G289"/>
    <mergeCell ref="B290:G290"/>
    <mergeCell ref="B291:G291"/>
    <mergeCell ref="B292:G292"/>
    <mergeCell ref="B285:B286"/>
    <mergeCell ref="B359:G359"/>
    <mergeCell ref="B312:G312"/>
    <mergeCell ref="B313:G313"/>
    <mergeCell ref="B314:G314"/>
    <mergeCell ref="B332:G332"/>
    <mergeCell ref="B333:G333"/>
    <mergeCell ref="B334:G334"/>
    <mergeCell ref="B335:G335"/>
    <mergeCell ref="B336:G336"/>
    <mergeCell ref="B354:G354"/>
    <mergeCell ref="B355:G355"/>
    <mergeCell ref="B356:G356"/>
    <mergeCell ref="B357:G357"/>
    <mergeCell ref="B358:G358"/>
    <mergeCell ref="E351:G352"/>
    <mergeCell ref="B310:G310"/>
    <mergeCell ref="B311:G311"/>
    <mergeCell ref="B337:G337"/>
    <mergeCell ref="B381:G381"/>
    <mergeCell ref="F364:G372"/>
    <mergeCell ref="C373:D374"/>
    <mergeCell ref="E373:G374"/>
    <mergeCell ref="B376:G376"/>
    <mergeCell ref="B377:G377"/>
    <mergeCell ref="B378:G378"/>
    <mergeCell ref="B379:G379"/>
    <mergeCell ref="B380:G380"/>
    <mergeCell ref="F385:G385"/>
    <mergeCell ref="B398:G398"/>
    <mergeCell ref="B399:G399"/>
    <mergeCell ref="B400:G400"/>
    <mergeCell ref="B401:G401"/>
    <mergeCell ref="B395:B396"/>
    <mergeCell ref="F386:G394"/>
    <mergeCell ref="C395:D396"/>
    <mergeCell ref="E395:G396"/>
    <mergeCell ref="C471:D471"/>
    <mergeCell ref="F471:G471"/>
    <mergeCell ref="F473:G473"/>
    <mergeCell ref="B447:G447"/>
    <mergeCell ref="C448:D448"/>
    <mergeCell ref="F448:G448"/>
    <mergeCell ref="C449:D449"/>
    <mergeCell ref="F449:G449"/>
    <mergeCell ref="B442:G442"/>
    <mergeCell ref="B443:G443"/>
    <mergeCell ref="B444:G444"/>
    <mergeCell ref="B445:G445"/>
    <mergeCell ref="B446:G446"/>
    <mergeCell ref="F451:G451"/>
    <mergeCell ref="B469:G469"/>
    <mergeCell ref="C470:D470"/>
    <mergeCell ref="F470:G470"/>
    <mergeCell ref="F452:G460"/>
    <mergeCell ref="C461:D462"/>
    <mergeCell ref="E461:G462"/>
    <mergeCell ref="B464:G464"/>
    <mergeCell ref="B465:G465"/>
    <mergeCell ref="B466:G466"/>
    <mergeCell ref="B467:G467"/>
    <mergeCell ref="B468:G468"/>
    <mergeCell ref="B461:B462"/>
    <mergeCell ref="F540:G548"/>
    <mergeCell ref="C549:D550"/>
    <mergeCell ref="E549:G550"/>
    <mergeCell ref="C537:D537"/>
    <mergeCell ref="F537:G537"/>
    <mergeCell ref="F539:G539"/>
    <mergeCell ref="B535:G535"/>
    <mergeCell ref="C536:D536"/>
    <mergeCell ref="B505:B506"/>
    <mergeCell ref="F536:G536"/>
    <mergeCell ref="B513:G513"/>
    <mergeCell ref="C514:D514"/>
    <mergeCell ref="F514:G514"/>
    <mergeCell ref="C515:D515"/>
    <mergeCell ref="F515:G515"/>
    <mergeCell ref="B530:G530"/>
    <mergeCell ref="B531:G531"/>
    <mergeCell ref="B491:G491"/>
    <mergeCell ref="B483:B484"/>
    <mergeCell ref="F474:G482"/>
    <mergeCell ref="C483:D484"/>
    <mergeCell ref="E483:G484"/>
    <mergeCell ref="B557:G557"/>
    <mergeCell ref="C558:D558"/>
    <mergeCell ref="F558:G558"/>
    <mergeCell ref="C559:D559"/>
    <mergeCell ref="F559:G559"/>
    <mergeCell ref="F561:G561"/>
    <mergeCell ref="B579:G579"/>
    <mergeCell ref="F562:G570"/>
    <mergeCell ref="C571:D572"/>
    <mergeCell ref="E571:G572"/>
    <mergeCell ref="B575:G575"/>
    <mergeCell ref="B576:G576"/>
    <mergeCell ref="B577:G577"/>
    <mergeCell ref="B578:G578"/>
    <mergeCell ref="F650:G658"/>
    <mergeCell ref="C659:D660"/>
    <mergeCell ref="E659:G660"/>
    <mergeCell ref="B597:G597"/>
    <mergeCell ref="B598:G598"/>
    <mergeCell ref="B599:G599"/>
    <mergeCell ref="B600:G600"/>
    <mergeCell ref="C602:D602"/>
    <mergeCell ref="F602:G602"/>
    <mergeCell ref="C603:D603"/>
    <mergeCell ref="F603:G603"/>
    <mergeCell ref="F605:G605"/>
    <mergeCell ref="F606:G614"/>
    <mergeCell ref="C615:D616"/>
    <mergeCell ref="E615:G616"/>
    <mergeCell ref="B622:G622"/>
    <mergeCell ref="B640:G640"/>
    <mergeCell ref="B641:G641"/>
    <mergeCell ref="B642:G642"/>
    <mergeCell ref="B643:G643"/>
    <mergeCell ref="B644:G644"/>
    <mergeCell ref="C624:D624"/>
    <mergeCell ref="F624:G624"/>
    <mergeCell ref="C625:D625"/>
    <mergeCell ref="F625:G625"/>
    <mergeCell ref="F627:G627"/>
    <mergeCell ref="F628:G636"/>
    <mergeCell ref="B618:G618"/>
    <mergeCell ref="B619:G619"/>
    <mergeCell ref="B620:G620"/>
    <mergeCell ref="B621:G621"/>
    <mergeCell ref="C637:D638"/>
    <mergeCell ref="E637:G638"/>
    <mergeCell ref="C669:D669"/>
    <mergeCell ref="F669:G669"/>
    <mergeCell ref="B662:G662"/>
    <mergeCell ref="B663:G663"/>
    <mergeCell ref="B664:G664"/>
    <mergeCell ref="B665:G665"/>
    <mergeCell ref="B666:G666"/>
    <mergeCell ref="F671:G671"/>
    <mergeCell ref="B689:G689"/>
    <mergeCell ref="B667:G667"/>
    <mergeCell ref="C668:D668"/>
    <mergeCell ref="F668:G668"/>
    <mergeCell ref="F672:G680"/>
    <mergeCell ref="C681:D682"/>
    <mergeCell ref="E681:G682"/>
    <mergeCell ref="B684:G684"/>
    <mergeCell ref="B685:G685"/>
    <mergeCell ref="B686:G686"/>
    <mergeCell ref="B687:G687"/>
    <mergeCell ref="B688:G688"/>
    <mergeCell ref="B732:G732"/>
    <mergeCell ref="B725:B726"/>
    <mergeCell ref="B706:G706"/>
    <mergeCell ref="B707:G707"/>
    <mergeCell ref="B708:G708"/>
    <mergeCell ref="B709:G709"/>
    <mergeCell ref="B710:G710"/>
    <mergeCell ref="B729:G729"/>
    <mergeCell ref="B730:G730"/>
    <mergeCell ref="B731:G731"/>
    <mergeCell ref="C690:D690"/>
    <mergeCell ref="F690:G690"/>
    <mergeCell ref="F693:G693"/>
    <mergeCell ref="F712:G712"/>
    <mergeCell ref="C713:D713"/>
    <mergeCell ref="F713:G713"/>
    <mergeCell ref="F715:G715"/>
    <mergeCell ref="F716:G724"/>
    <mergeCell ref="B728:G728"/>
    <mergeCell ref="C691:D691"/>
    <mergeCell ref="F691:G691"/>
    <mergeCell ref="F338:G338"/>
    <mergeCell ref="C339:D339"/>
    <mergeCell ref="F339:G339"/>
    <mergeCell ref="F341:G341"/>
    <mergeCell ref="F297:G297"/>
    <mergeCell ref="C272:D272"/>
    <mergeCell ref="F272:G272"/>
    <mergeCell ref="C417:D418"/>
    <mergeCell ref="B197:B198"/>
    <mergeCell ref="F229:G229"/>
    <mergeCell ref="B222:G222"/>
    <mergeCell ref="B223:G223"/>
    <mergeCell ref="B224:G224"/>
    <mergeCell ref="B225:G225"/>
    <mergeCell ref="F231:G231"/>
    <mergeCell ref="B227:G227"/>
    <mergeCell ref="C228:D228"/>
    <mergeCell ref="F228:G228"/>
    <mergeCell ref="C229:D229"/>
    <mergeCell ref="B226:G226"/>
    <mergeCell ref="C382:D382"/>
    <mergeCell ref="F382:G382"/>
    <mergeCell ref="C383:D383"/>
    <mergeCell ref="F383:G383"/>
    <mergeCell ref="B307:B308"/>
    <mergeCell ref="B329:B330"/>
    <mergeCell ref="B351:B352"/>
    <mergeCell ref="B373:B374"/>
    <mergeCell ref="F320:G328"/>
    <mergeCell ref="C329:D330"/>
    <mergeCell ref="E329:G330"/>
    <mergeCell ref="F298:G306"/>
    <mergeCell ref="C307:D308"/>
    <mergeCell ref="E307:G308"/>
    <mergeCell ref="B315:G315"/>
    <mergeCell ref="C316:D316"/>
    <mergeCell ref="F316:G316"/>
    <mergeCell ref="C317:D317"/>
    <mergeCell ref="F317:G317"/>
    <mergeCell ref="F319:G319"/>
    <mergeCell ref="C361:D361"/>
    <mergeCell ref="F361:G361"/>
    <mergeCell ref="F363:G363"/>
    <mergeCell ref="C360:D360"/>
    <mergeCell ref="F360:G360"/>
    <mergeCell ref="F342:G350"/>
    <mergeCell ref="C351:D352"/>
    <mergeCell ref="C338:D338"/>
    <mergeCell ref="B439:B440"/>
    <mergeCell ref="B425:G425"/>
    <mergeCell ref="C426:D426"/>
    <mergeCell ref="F426:G426"/>
    <mergeCell ref="C427:D427"/>
    <mergeCell ref="F427:G427"/>
    <mergeCell ref="F429:G429"/>
    <mergeCell ref="B423:G423"/>
    <mergeCell ref="B424:G424"/>
    <mergeCell ref="B769:B770"/>
    <mergeCell ref="F760:G768"/>
    <mergeCell ref="C769:D770"/>
    <mergeCell ref="E769:G770"/>
    <mergeCell ref="F738:G746"/>
    <mergeCell ref="C747:D748"/>
    <mergeCell ref="E747:G748"/>
    <mergeCell ref="C725:D726"/>
    <mergeCell ref="E725:G726"/>
    <mergeCell ref="B755:G755"/>
    <mergeCell ref="C756:D756"/>
    <mergeCell ref="F756:G756"/>
    <mergeCell ref="C757:D757"/>
    <mergeCell ref="F757:G757"/>
    <mergeCell ref="F759:G759"/>
    <mergeCell ref="B733:G733"/>
    <mergeCell ref="C734:D734"/>
    <mergeCell ref="F734:G734"/>
    <mergeCell ref="B750:G750"/>
    <mergeCell ref="B751:G751"/>
    <mergeCell ref="B752:G752"/>
    <mergeCell ref="B753:G753"/>
    <mergeCell ref="B754:G754"/>
    <mergeCell ref="C735:D735"/>
    <mergeCell ref="B747:B748"/>
    <mergeCell ref="B527:B528"/>
    <mergeCell ref="B549:B550"/>
    <mergeCell ref="B571:B572"/>
    <mergeCell ref="B593:B594"/>
    <mergeCell ref="B615:B616"/>
    <mergeCell ref="B637:B638"/>
    <mergeCell ref="B659:B660"/>
    <mergeCell ref="B681:B682"/>
    <mergeCell ref="B645:G645"/>
    <mergeCell ref="C646:D646"/>
    <mergeCell ref="F646:G646"/>
    <mergeCell ref="C647:D647"/>
    <mergeCell ref="F647:G647"/>
    <mergeCell ref="F649:G649"/>
    <mergeCell ref="B623:G623"/>
    <mergeCell ref="B711:G711"/>
    <mergeCell ref="B703:B704"/>
    <mergeCell ref="F694:G702"/>
    <mergeCell ref="C703:D704"/>
    <mergeCell ref="E703:G704"/>
    <mergeCell ref="F735:G735"/>
    <mergeCell ref="F737:G737"/>
    <mergeCell ref="C712:D712"/>
    <mergeCell ref="B486:G486"/>
    <mergeCell ref="B487:G487"/>
    <mergeCell ref="B488:G488"/>
    <mergeCell ref="B489:G489"/>
    <mergeCell ref="B490:G490"/>
    <mergeCell ref="B95:G95"/>
    <mergeCell ref="C96:D96"/>
    <mergeCell ref="F96:G96"/>
    <mergeCell ref="B402:G402"/>
    <mergeCell ref="B420:G420"/>
    <mergeCell ref="B421:G421"/>
    <mergeCell ref="B422:G422"/>
    <mergeCell ref="B403:G403"/>
    <mergeCell ref="C404:D404"/>
    <mergeCell ref="F404:G404"/>
    <mergeCell ref="C405:D405"/>
    <mergeCell ref="F405:G405"/>
    <mergeCell ref="F407:G407"/>
    <mergeCell ref="F430:G438"/>
    <mergeCell ref="C439:D440"/>
    <mergeCell ref="E439:G440"/>
    <mergeCell ref="F408:G416"/>
    <mergeCell ref="E417:G418"/>
    <mergeCell ref="B417:B418"/>
    <mergeCell ref="F518:G526"/>
    <mergeCell ref="C527:D528"/>
    <mergeCell ref="E527:G528"/>
    <mergeCell ref="F496:G504"/>
    <mergeCell ref="C505:D506"/>
    <mergeCell ref="E505:G506"/>
    <mergeCell ref="F517:G517"/>
    <mergeCell ref="C492:D492"/>
    <mergeCell ref="F492:G492"/>
    <mergeCell ref="C493:D493"/>
    <mergeCell ref="F493:G493"/>
    <mergeCell ref="F495:G495"/>
    <mergeCell ref="B508:G508"/>
    <mergeCell ref="B509:G509"/>
    <mergeCell ref="B510:G510"/>
    <mergeCell ref="B511:G511"/>
    <mergeCell ref="B512:G512"/>
    <mergeCell ref="F75:G75"/>
    <mergeCell ref="B65:B66"/>
    <mergeCell ref="B87:B88"/>
    <mergeCell ref="B90:G90"/>
    <mergeCell ref="B91:G91"/>
    <mergeCell ref="F781:G781"/>
    <mergeCell ref="F782:G790"/>
    <mergeCell ref="B791:B792"/>
    <mergeCell ref="C791:D792"/>
    <mergeCell ref="E791:G792"/>
    <mergeCell ref="B777:G777"/>
    <mergeCell ref="C778:D778"/>
    <mergeCell ref="F778:G778"/>
    <mergeCell ref="C779:D779"/>
    <mergeCell ref="F779:G779"/>
    <mergeCell ref="B182:G182"/>
    <mergeCell ref="B200:G200"/>
    <mergeCell ref="B201:G201"/>
    <mergeCell ref="B202:G202"/>
    <mergeCell ref="B203:G203"/>
    <mergeCell ref="B204:G204"/>
    <mergeCell ref="F78:G86"/>
    <mergeCell ref="C87:D88"/>
    <mergeCell ref="E87:G88"/>
    <mergeCell ref="F803:G803"/>
    <mergeCell ref="F804:G812"/>
    <mergeCell ref="B813:B814"/>
    <mergeCell ref="C813:D814"/>
    <mergeCell ref="E813:G814"/>
    <mergeCell ref="B794:G794"/>
    <mergeCell ref="B795:G795"/>
    <mergeCell ref="B796:G796"/>
    <mergeCell ref="B797:G797"/>
    <mergeCell ref="B798:G798"/>
    <mergeCell ref="B799:G799"/>
    <mergeCell ref="C800:D800"/>
    <mergeCell ref="F800:G800"/>
    <mergeCell ref="C801:D801"/>
    <mergeCell ref="F801:G801"/>
  </mergeCells>
  <conditionalFormatting sqref="D804:D809">
    <cfRule type="cellIs" dxfId="4" priority="1" operator="lessThan">
      <formula>7</formula>
    </cfRule>
  </conditionalFormatting>
  <pageMargins left="0.27" right="0.27" top="0.38" bottom="0.24" header="0.3" footer="0.22"/>
  <pageSetup paperSize="9" scale="60" orientation="portrait" r:id="rId1"/>
  <rowBreaks count="18" manualBreakCount="18">
    <brk id="44" max="6" man="1"/>
    <brk id="88" max="6" man="1"/>
    <brk id="132" max="6" man="1"/>
    <brk id="176" max="16383" man="1"/>
    <brk id="220" max="16383" man="1"/>
    <brk id="264" max="6" man="1"/>
    <brk id="308" max="16383" man="1"/>
    <brk id="352" max="6" man="1"/>
    <brk id="396" max="16383" man="1"/>
    <brk id="440" max="16383" man="1"/>
    <brk id="484" max="6" man="1"/>
    <brk id="528" max="16383" man="1"/>
    <brk id="572" max="6" man="1"/>
    <brk id="616" max="16383" man="1"/>
    <brk id="660" max="6" man="1"/>
    <brk id="704" max="6" man="1"/>
    <brk id="748" max="16383" man="1"/>
    <brk id="792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45"/>
  <sheetViews>
    <sheetView topLeftCell="AX1" zoomScale="90" zoomScaleNormal="90" workbookViewId="0">
      <selection activeCell="O4" sqref="O4:Z4"/>
    </sheetView>
  </sheetViews>
  <sheetFormatPr defaultRowHeight="15"/>
  <cols>
    <col min="1" max="1" width="4.140625" customWidth="1"/>
    <col min="2" max="2" width="19.28515625" customWidth="1"/>
    <col min="3" max="3" width="7.140625" customWidth="1"/>
    <col min="4" max="6" width="6.7109375" customWidth="1"/>
    <col min="7" max="8" width="7" customWidth="1"/>
    <col min="9" max="9" width="6.7109375" style="175" customWidth="1"/>
    <col min="10" max="10" width="4.42578125" style="175" customWidth="1"/>
    <col min="11" max="11" width="3.85546875" style="175" customWidth="1"/>
    <col min="12" max="12" width="6.140625" style="175" customWidth="1"/>
    <col min="13" max="13" width="6.85546875" style="175" bestFit="1" customWidth="1"/>
    <col min="14" max="14" width="4.7109375" style="175" customWidth="1"/>
    <col min="15" max="15" width="6.7109375" customWidth="1"/>
    <col min="16" max="16" width="5" customWidth="1"/>
    <col min="17" max="17" width="4.85546875" customWidth="1"/>
    <col min="18" max="18" width="6.42578125" customWidth="1"/>
    <col min="19" max="20" width="5.5703125" customWidth="1"/>
    <col min="21" max="21" width="5.5703125" bestFit="1" customWidth="1"/>
    <col min="22" max="22" width="5.42578125" style="175" customWidth="1"/>
    <col min="23" max="23" width="4.42578125" style="175" bestFit="1" customWidth="1"/>
    <col min="24" max="25" width="6.140625" style="175" bestFit="1" customWidth="1"/>
    <col min="26" max="26" width="8.42578125" style="175" bestFit="1" customWidth="1"/>
    <col min="27" max="27" width="5.42578125" style="175" customWidth="1"/>
    <col min="28" max="28" width="16.7109375" customWidth="1"/>
    <col min="29" max="29" width="7.5703125" customWidth="1"/>
    <col min="30" max="30" width="6.140625" customWidth="1"/>
    <col min="31" max="31" width="5.5703125" customWidth="1"/>
    <col min="32" max="32" width="5.85546875" customWidth="1"/>
    <col min="33" max="34" width="5" customWidth="1"/>
    <col min="35" max="35" width="6.140625" customWidth="1"/>
    <col min="36" max="36" width="5.42578125" style="175" customWidth="1"/>
    <col min="37" max="37" width="4.42578125" style="175" bestFit="1" customWidth="1"/>
    <col min="38" max="38" width="7.140625" style="175" customWidth="1"/>
    <col min="39" max="39" width="6.5703125" style="175" customWidth="1"/>
    <col min="40" max="40" width="7" style="175" customWidth="1"/>
    <col min="41" max="41" width="3.5703125" style="175" customWidth="1"/>
    <col min="42" max="42" width="5" customWidth="1"/>
    <col min="43" max="43" width="4.85546875" customWidth="1"/>
    <col min="44" max="44" width="4.5703125" customWidth="1"/>
    <col min="45" max="46" width="5.5703125" customWidth="1"/>
    <col min="47" max="47" width="5.5703125" bestFit="1" customWidth="1"/>
    <col min="48" max="48" width="5.85546875" customWidth="1"/>
    <col min="49" max="49" width="5.5703125" style="175" customWidth="1"/>
    <col min="50" max="50" width="5.42578125" style="175" customWidth="1"/>
    <col min="51" max="52" width="6.140625" style="175" customWidth="1"/>
    <col min="53" max="53" width="7.140625" style="175" customWidth="1"/>
    <col min="54" max="54" width="20.140625" style="175" customWidth="1"/>
    <col min="55" max="55" width="6.7109375" customWidth="1"/>
    <col min="56" max="56" width="5.28515625" customWidth="1"/>
    <col min="57" max="57" width="6.28515625" customWidth="1"/>
    <col min="58" max="58" width="4.140625" customWidth="1"/>
    <col min="59" max="60" width="6.85546875" customWidth="1"/>
    <col min="61" max="61" width="5.5703125" bestFit="1" customWidth="1"/>
    <col min="62" max="62" width="4.140625" style="31" customWidth="1"/>
    <col min="63" max="63" width="4" customWidth="1"/>
    <col min="64" max="64" width="9" style="175" customWidth="1"/>
    <col min="65" max="65" width="7.5703125" style="175" customWidth="1"/>
    <col min="66" max="66" width="4.5703125" style="175" customWidth="1"/>
    <col min="67" max="67" width="5.5703125" style="175" customWidth="1"/>
    <col min="68" max="68" width="6.85546875" customWidth="1"/>
    <col min="69" max="69" width="6.42578125" customWidth="1"/>
    <col min="70" max="70" width="6.85546875" customWidth="1"/>
    <col min="71" max="71" width="6" customWidth="1"/>
    <col min="72" max="72" width="6.42578125" customWidth="1"/>
    <col min="73" max="73" width="6.7109375" customWidth="1"/>
    <col min="74" max="74" width="6.5703125" customWidth="1"/>
    <col min="75" max="75" width="7.5703125" customWidth="1"/>
    <col min="76" max="77" width="8.5703125" customWidth="1"/>
  </cols>
  <sheetData>
    <row r="1" spans="1:78" ht="18.75">
      <c r="A1" s="635" t="s">
        <v>656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1"/>
      <c r="AA1" s="635" t="s">
        <v>656</v>
      </c>
      <c r="AB1" s="630"/>
      <c r="AC1" s="630"/>
      <c r="AD1" s="630"/>
      <c r="AE1" s="630"/>
      <c r="AF1" s="630"/>
      <c r="AG1" s="630"/>
      <c r="AH1" s="630"/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30"/>
      <c r="AT1" s="630"/>
      <c r="AU1" s="630"/>
      <c r="AV1" s="630"/>
      <c r="AW1" s="630"/>
      <c r="AX1" s="630"/>
      <c r="AY1" s="630"/>
      <c r="AZ1" s="631"/>
      <c r="BA1" s="232"/>
      <c r="BB1" s="233"/>
      <c r="BC1" s="629" t="s">
        <v>656</v>
      </c>
      <c r="BD1" s="630"/>
      <c r="BE1" s="630"/>
      <c r="BF1" s="630"/>
      <c r="BG1" s="630"/>
      <c r="BH1" s="630"/>
      <c r="BI1" s="630"/>
      <c r="BJ1" s="630"/>
      <c r="BK1" s="630"/>
      <c r="BL1" s="630"/>
      <c r="BM1" s="630"/>
      <c r="BN1" s="630"/>
      <c r="BO1" s="630"/>
      <c r="BP1" s="630"/>
      <c r="BQ1" s="630"/>
      <c r="BR1" s="630"/>
      <c r="BS1" s="630"/>
      <c r="BT1" s="630"/>
      <c r="BU1" s="630"/>
      <c r="BV1" s="630"/>
      <c r="BW1" s="630"/>
      <c r="BX1" s="630"/>
      <c r="BY1" s="631"/>
    </row>
    <row r="2" spans="1:78" ht="18.75">
      <c r="A2" s="636" t="s">
        <v>657</v>
      </c>
      <c r="B2" s="633"/>
      <c r="C2" s="633"/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3"/>
      <c r="P2" s="633"/>
      <c r="Q2" s="633"/>
      <c r="R2" s="633"/>
      <c r="S2" s="633"/>
      <c r="T2" s="633"/>
      <c r="U2" s="633"/>
      <c r="V2" s="633"/>
      <c r="W2" s="633"/>
      <c r="X2" s="633"/>
      <c r="Y2" s="633"/>
      <c r="Z2" s="634"/>
      <c r="AA2" s="636" t="s">
        <v>657</v>
      </c>
      <c r="AB2" s="633"/>
      <c r="AC2" s="633"/>
      <c r="AD2" s="633"/>
      <c r="AE2" s="633"/>
      <c r="AF2" s="633"/>
      <c r="AG2" s="633"/>
      <c r="AH2" s="633"/>
      <c r="AI2" s="633"/>
      <c r="AJ2" s="633"/>
      <c r="AK2" s="633"/>
      <c r="AL2" s="633"/>
      <c r="AM2" s="633"/>
      <c r="AN2" s="633"/>
      <c r="AO2" s="633"/>
      <c r="AP2" s="633"/>
      <c r="AQ2" s="633"/>
      <c r="AR2" s="633"/>
      <c r="AS2" s="633"/>
      <c r="AT2" s="633"/>
      <c r="AU2" s="633"/>
      <c r="AV2" s="633"/>
      <c r="AW2" s="633"/>
      <c r="AX2" s="633"/>
      <c r="AY2" s="633"/>
      <c r="AZ2" s="634"/>
      <c r="BA2" s="234"/>
      <c r="BB2" s="220"/>
      <c r="BC2" s="632" t="s">
        <v>657</v>
      </c>
      <c r="BD2" s="633"/>
      <c r="BE2" s="633"/>
      <c r="BF2" s="633"/>
      <c r="BG2" s="633"/>
      <c r="BH2" s="633"/>
      <c r="BI2" s="633"/>
      <c r="BJ2" s="633"/>
      <c r="BK2" s="633"/>
      <c r="BL2" s="633"/>
      <c r="BM2" s="633"/>
      <c r="BN2" s="633"/>
      <c r="BO2" s="633"/>
      <c r="BP2" s="633"/>
      <c r="BQ2" s="633"/>
      <c r="BR2" s="633"/>
      <c r="BS2" s="633"/>
      <c r="BT2" s="633"/>
      <c r="BU2" s="633"/>
      <c r="BV2" s="633"/>
      <c r="BW2" s="633"/>
      <c r="BX2" s="633"/>
      <c r="BY2" s="634"/>
    </row>
    <row r="3" spans="1:78" ht="18.75">
      <c r="A3" s="627" t="s">
        <v>387</v>
      </c>
      <c r="B3" s="628"/>
      <c r="C3" s="162"/>
      <c r="D3" s="162"/>
      <c r="E3" s="162"/>
      <c r="F3" s="162"/>
      <c r="G3" s="162"/>
      <c r="H3" s="162"/>
      <c r="I3" s="162"/>
      <c r="J3" s="162"/>
      <c r="K3" s="162"/>
      <c r="L3" s="633" t="s">
        <v>658</v>
      </c>
      <c r="M3" s="633"/>
      <c r="N3" s="633"/>
      <c r="O3" s="633"/>
      <c r="P3" s="633"/>
      <c r="Q3" s="633" t="s">
        <v>712</v>
      </c>
      <c r="R3" s="633"/>
      <c r="S3" s="633"/>
      <c r="T3" s="633"/>
      <c r="U3" s="633"/>
      <c r="V3" s="633"/>
      <c r="W3" s="633"/>
      <c r="X3" s="633"/>
      <c r="Y3" s="163"/>
      <c r="Z3" s="221"/>
      <c r="AA3" s="235"/>
      <c r="AB3" s="505" t="s">
        <v>387</v>
      </c>
      <c r="AC3" s="628"/>
      <c r="AD3" s="162"/>
      <c r="AE3" s="162"/>
      <c r="AF3" s="162"/>
      <c r="AG3" s="162"/>
      <c r="AH3" s="162"/>
      <c r="AI3" s="162"/>
      <c r="AJ3" s="162"/>
      <c r="AK3" s="162"/>
      <c r="AL3" s="162"/>
      <c r="AM3" s="633" t="s">
        <v>658</v>
      </c>
      <c r="AN3" s="633"/>
      <c r="AO3" s="633"/>
      <c r="AP3" s="633"/>
      <c r="AQ3" s="633"/>
      <c r="AR3" s="633" t="s">
        <v>712</v>
      </c>
      <c r="AS3" s="633"/>
      <c r="AT3" s="633"/>
      <c r="AU3" s="633"/>
      <c r="AV3" s="633"/>
      <c r="AW3" s="633"/>
      <c r="AX3" s="633"/>
      <c r="AY3" s="633"/>
      <c r="AZ3" s="221"/>
      <c r="BA3" s="235"/>
      <c r="BB3" s="163"/>
      <c r="BC3" s="505" t="s">
        <v>387</v>
      </c>
      <c r="BD3" s="628"/>
      <c r="BE3" s="162"/>
      <c r="BF3" s="162"/>
      <c r="BG3" s="162"/>
      <c r="BH3" s="162"/>
      <c r="BI3" s="162"/>
      <c r="BJ3" s="162"/>
      <c r="BK3" s="162"/>
      <c r="BL3" s="162"/>
      <c r="BM3" s="162"/>
      <c r="BN3" s="633" t="s">
        <v>658</v>
      </c>
      <c r="BO3" s="633"/>
      <c r="BP3" s="633"/>
      <c r="BQ3" s="633"/>
      <c r="BR3" s="633"/>
      <c r="BS3" s="633" t="s">
        <v>712</v>
      </c>
      <c r="BT3" s="633"/>
      <c r="BU3" s="633"/>
      <c r="BV3" s="633"/>
      <c r="BW3" s="633"/>
      <c r="BX3" s="633"/>
      <c r="BY3" s="634"/>
    </row>
    <row r="4" spans="1:78" ht="18.75" customHeight="1">
      <c r="A4" s="222" t="s">
        <v>659</v>
      </c>
      <c r="B4" s="164" t="s">
        <v>660</v>
      </c>
      <c r="C4" s="623" t="s">
        <v>256</v>
      </c>
      <c r="D4" s="625"/>
      <c r="E4" s="625"/>
      <c r="F4" s="625"/>
      <c r="G4" s="625"/>
      <c r="H4" s="625"/>
      <c r="I4" s="625"/>
      <c r="J4" s="625"/>
      <c r="K4" s="625"/>
      <c r="L4" s="625"/>
      <c r="M4" s="625"/>
      <c r="N4" s="624"/>
      <c r="O4" s="623" t="s">
        <v>258</v>
      </c>
      <c r="P4" s="625"/>
      <c r="Q4" s="625"/>
      <c r="R4" s="625"/>
      <c r="S4" s="625"/>
      <c r="T4" s="625"/>
      <c r="U4" s="625"/>
      <c r="V4" s="625"/>
      <c r="W4" s="625"/>
      <c r="X4" s="625"/>
      <c r="Y4" s="625"/>
      <c r="Z4" s="626"/>
      <c r="AA4" s="237"/>
      <c r="AB4" s="216"/>
      <c r="AC4" s="216"/>
      <c r="AD4" s="623" t="s">
        <v>259</v>
      </c>
      <c r="AE4" s="625"/>
      <c r="AF4" s="625"/>
      <c r="AG4" s="625"/>
      <c r="AH4" s="625"/>
      <c r="AI4" s="624"/>
      <c r="AJ4" s="216"/>
      <c r="AK4" s="216"/>
      <c r="AL4" s="216"/>
      <c r="AM4" s="216"/>
      <c r="AN4" s="216"/>
      <c r="AO4" s="216"/>
      <c r="AP4" s="623" t="s">
        <v>260</v>
      </c>
      <c r="AQ4" s="625"/>
      <c r="AR4" s="625"/>
      <c r="AS4" s="625"/>
      <c r="AT4" s="625"/>
      <c r="AU4" s="625"/>
      <c r="AV4" s="216"/>
      <c r="AW4" s="216"/>
      <c r="AX4" s="216"/>
      <c r="AY4" s="216"/>
      <c r="AZ4" s="238"/>
      <c r="BA4" s="236"/>
      <c r="BB4" s="216"/>
      <c r="BC4" s="623" t="s">
        <v>261</v>
      </c>
      <c r="BD4" s="625"/>
      <c r="BE4" s="625"/>
      <c r="BF4" s="625"/>
      <c r="BG4" s="625"/>
      <c r="BH4" s="625"/>
      <c r="BI4" s="625"/>
      <c r="BJ4" s="625"/>
      <c r="BK4" s="625"/>
      <c r="BL4" s="625"/>
      <c r="BM4" s="625"/>
      <c r="BN4" s="625"/>
      <c r="BO4" s="625" t="s">
        <v>643</v>
      </c>
      <c r="BP4" s="624"/>
      <c r="BQ4" s="623" t="s">
        <v>522</v>
      </c>
      <c r="BR4" s="624"/>
      <c r="BS4" s="623" t="s">
        <v>644</v>
      </c>
      <c r="BT4" s="625"/>
      <c r="BU4" s="218"/>
      <c r="BV4" s="623"/>
      <c r="BW4" s="624"/>
      <c r="BX4" s="623"/>
      <c r="BY4" s="626"/>
    </row>
    <row r="5" spans="1:78" ht="45">
      <c r="A5" s="223"/>
      <c r="B5" s="164"/>
      <c r="C5" s="165" t="s">
        <v>662</v>
      </c>
      <c r="D5" s="165" t="s">
        <v>663</v>
      </c>
      <c r="E5" s="166" t="s">
        <v>664</v>
      </c>
      <c r="F5" s="165" t="s">
        <v>636</v>
      </c>
      <c r="G5" s="165" t="s">
        <v>665</v>
      </c>
      <c r="H5" s="165"/>
      <c r="I5" s="165" t="s">
        <v>666</v>
      </c>
      <c r="J5" s="165" t="s">
        <v>638</v>
      </c>
      <c r="K5" s="165" t="s">
        <v>667</v>
      </c>
      <c r="L5" s="165" t="s">
        <v>639</v>
      </c>
      <c r="M5" s="165" t="s">
        <v>230</v>
      </c>
      <c r="N5" s="165"/>
      <c r="O5" s="165" t="s">
        <v>662</v>
      </c>
      <c r="P5" s="165" t="s">
        <v>663</v>
      </c>
      <c r="Q5" s="166" t="s">
        <v>664</v>
      </c>
      <c r="R5" s="165" t="s">
        <v>636</v>
      </c>
      <c r="S5" s="165" t="s">
        <v>665</v>
      </c>
      <c r="T5" s="165"/>
      <c r="U5" s="165" t="s">
        <v>666</v>
      </c>
      <c r="V5" s="165" t="s">
        <v>638</v>
      </c>
      <c r="W5" s="165" t="s">
        <v>637</v>
      </c>
      <c r="X5" s="165" t="s">
        <v>639</v>
      </c>
      <c r="Y5" s="165" t="s">
        <v>230</v>
      </c>
      <c r="Z5" s="224"/>
      <c r="AA5" s="222" t="s">
        <v>659</v>
      </c>
      <c r="AB5" s="164" t="s">
        <v>660</v>
      </c>
      <c r="AC5" s="165" t="s">
        <v>662</v>
      </c>
      <c r="AD5" s="165" t="s">
        <v>663</v>
      </c>
      <c r="AE5" s="166" t="s">
        <v>664</v>
      </c>
      <c r="AF5" s="165" t="s">
        <v>636</v>
      </c>
      <c r="AG5" s="165" t="s">
        <v>665</v>
      </c>
      <c r="AH5" s="165"/>
      <c r="AI5" s="165" t="s">
        <v>666</v>
      </c>
      <c r="AJ5" s="165" t="s">
        <v>638</v>
      </c>
      <c r="AK5" s="165" t="s">
        <v>667</v>
      </c>
      <c r="AL5" s="165" t="s">
        <v>639</v>
      </c>
      <c r="AM5" s="167" t="s">
        <v>230</v>
      </c>
      <c r="AN5" s="165"/>
      <c r="AO5" s="165" t="s">
        <v>662</v>
      </c>
      <c r="AP5" s="165" t="s">
        <v>663</v>
      </c>
      <c r="AQ5" s="166" t="s">
        <v>664</v>
      </c>
      <c r="AR5" s="165" t="s">
        <v>636</v>
      </c>
      <c r="AS5" s="165" t="s">
        <v>665</v>
      </c>
      <c r="AT5" s="165"/>
      <c r="AU5" s="165" t="s">
        <v>666</v>
      </c>
      <c r="AV5" s="165" t="s">
        <v>638</v>
      </c>
      <c r="AW5" s="165" t="s">
        <v>667</v>
      </c>
      <c r="AX5" s="165" t="s">
        <v>639</v>
      </c>
      <c r="AY5" s="165" t="s">
        <v>230</v>
      </c>
      <c r="AZ5" s="224"/>
      <c r="BA5" s="222" t="s">
        <v>659</v>
      </c>
      <c r="BB5" s="164" t="s">
        <v>660</v>
      </c>
      <c r="BC5" s="165" t="s">
        <v>662</v>
      </c>
      <c r="BD5" s="165" t="s">
        <v>663</v>
      </c>
      <c r="BE5" s="166" t="s">
        <v>664</v>
      </c>
      <c r="BF5" s="165" t="s">
        <v>636</v>
      </c>
      <c r="BG5" s="165" t="s">
        <v>665</v>
      </c>
      <c r="BH5" s="165"/>
      <c r="BI5" s="165" t="s">
        <v>666</v>
      </c>
      <c r="BJ5" s="165" t="s">
        <v>638</v>
      </c>
      <c r="BK5" s="165" t="s">
        <v>667</v>
      </c>
      <c r="BL5" s="165" t="s">
        <v>639</v>
      </c>
      <c r="BM5" s="165" t="s">
        <v>230</v>
      </c>
      <c r="BN5" s="165"/>
      <c r="BO5" s="165" t="s">
        <v>636</v>
      </c>
      <c r="BP5" s="166" t="s">
        <v>639</v>
      </c>
      <c r="BQ5" s="165" t="s">
        <v>636</v>
      </c>
      <c r="BR5" s="166" t="s">
        <v>639</v>
      </c>
      <c r="BS5" s="165" t="s">
        <v>636</v>
      </c>
      <c r="BT5" s="166" t="s">
        <v>639</v>
      </c>
      <c r="BU5" s="166" t="s">
        <v>385</v>
      </c>
      <c r="BV5" s="166" t="s">
        <v>668</v>
      </c>
      <c r="BW5" s="166" t="s">
        <v>399</v>
      </c>
      <c r="BX5" s="168" t="s">
        <v>231</v>
      </c>
      <c r="BY5" s="224" t="s">
        <v>232</v>
      </c>
    </row>
    <row r="6" spans="1:78" s="20" customFormat="1" ht="15.75">
      <c r="A6" s="275"/>
      <c r="B6" s="169"/>
      <c r="C6" s="18">
        <v>10</v>
      </c>
      <c r="D6" s="267">
        <v>5</v>
      </c>
      <c r="E6" s="267">
        <v>5</v>
      </c>
      <c r="F6" s="267">
        <v>80</v>
      </c>
      <c r="G6" s="267">
        <f>SUM(C6:F6)</f>
        <v>100</v>
      </c>
      <c r="H6" s="267"/>
      <c r="I6" s="267">
        <v>10</v>
      </c>
      <c r="J6" s="267">
        <v>5</v>
      </c>
      <c r="K6" s="267">
        <v>5</v>
      </c>
      <c r="L6" s="267">
        <v>80</v>
      </c>
      <c r="M6" s="267">
        <v>100</v>
      </c>
      <c r="N6" s="267" t="s">
        <v>232</v>
      </c>
      <c r="O6" s="267">
        <v>10</v>
      </c>
      <c r="P6" s="267">
        <v>5</v>
      </c>
      <c r="Q6" s="267">
        <v>5</v>
      </c>
      <c r="R6" s="267">
        <v>80</v>
      </c>
      <c r="S6" s="267">
        <f>SUM(O6:R6)</f>
        <v>100</v>
      </c>
      <c r="T6" s="267"/>
      <c r="U6" s="267">
        <v>10</v>
      </c>
      <c r="V6" s="267">
        <v>5</v>
      </c>
      <c r="W6" s="267">
        <v>5</v>
      </c>
      <c r="X6" s="267">
        <v>80</v>
      </c>
      <c r="Y6" s="267">
        <v>100</v>
      </c>
      <c r="Z6" s="276" t="s">
        <v>232</v>
      </c>
      <c r="AA6" s="275"/>
      <c r="AB6" s="277"/>
      <c r="AC6" s="267">
        <v>10</v>
      </c>
      <c r="AD6" s="267">
        <v>5</v>
      </c>
      <c r="AE6" s="267">
        <v>5</v>
      </c>
      <c r="AF6" s="267">
        <v>80</v>
      </c>
      <c r="AG6" s="267">
        <f>SUM(AC6:AF6)</f>
        <v>100</v>
      </c>
      <c r="AH6" s="267"/>
      <c r="AI6" s="267">
        <v>10</v>
      </c>
      <c r="AJ6" s="267">
        <v>5</v>
      </c>
      <c r="AK6" s="267">
        <v>5</v>
      </c>
      <c r="AL6" s="267">
        <v>80</v>
      </c>
      <c r="AM6" s="267">
        <v>100</v>
      </c>
      <c r="AN6" s="267" t="s">
        <v>232</v>
      </c>
      <c r="AO6" s="267">
        <v>10</v>
      </c>
      <c r="AP6" s="267">
        <v>5</v>
      </c>
      <c r="AQ6" s="267">
        <v>5</v>
      </c>
      <c r="AR6" s="267">
        <v>80</v>
      </c>
      <c r="AS6" s="267">
        <f>SUM(AO6:AR6)</f>
        <v>100</v>
      </c>
      <c r="AT6" s="267"/>
      <c r="AU6" s="267">
        <v>10</v>
      </c>
      <c r="AV6" s="267">
        <v>5</v>
      </c>
      <c r="AW6" s="267">
        <v>5</v>
      </c>
      <c r="AX6" s="267">
        <v>80</v>
      </c>
      <c r="AY6" s="267">
        <v>100</v>
      </c>
      <c r="AZ6" s="276" t="s">
        <v>232</v>
      </c>
      <c r="BA6" s="275"/>
      <c r="BB6" s="277"/>
      <c r="BC6" s="267">
        <v>10</v>
      </c>
      <c r="BD6" s="267">
        <v>5</v>
      </c>
      <c r="BE6" s="267">
        <v>5</v>
      </c>
      <c r="BF6" s="267">
        <v>80</v>
      </c>
      <c r="BG6" s="267">
        <f>SUM(BC6:BF6)</f>
        <v>100</v>
      </c>
      <c r="BH6" s="267" t="s">
        <v>232</v>
      </c>
      <c r="BI6" s="267">
        <v>10</v>
      </c>
      <c r="BJ6" s="267">
        <v>5</v>
      </c>
      <c r="BK6" s="267">
        <v>5</v>
      </c>
      <c r="BL6" s="267">
        <v>80</v>
      </c>
      <c r="BM6" s="267">
        <v>100</v>
      </c>
      <c r="BN6" s="267" t="s">
        <v>232</v>
      </c>
      <c r="BO6" s="278">
        <v>50</v>
      </c>
      <c r="BP6" s="267">
        <v>50</v>
      </c>
      <c r="BQ6" s="267">
        <v>50</v>
      </c>
      <c r="BR6" s="267">
        <v>50</v>
      </c>
      <c r="BS6" s="267">
        <v>50</v>
      </c>
      <c r="BT6" s="267">
        <v>50</v>
      </c>
      <c r="BU6" s="277">
        <f t="shared" ref="BU6:BU43" si="0">(G6+S6+AG6+AS6+BG6)</f>
        <v>500</v>
      </c>
      <c r="BV6" s="277">
        <f t="shared" ref="BV6:BV43" si="1">(M6+Y6+AM6+AY6+BM6)</f>
        <v>500</v>
      </c>
      <c r="BW6" s="277">
        <f>SUM(BU6:BV6)</f>
        <v>1000</v>
      </c>
      <c r="BX6" s="279"/>
      <c r="BY6" s="280"/>
      <c r="BZ6" s="281"/>
    </row>
    <row r="7" spans="1:78" ht="15.75">
      <c r="A7" s="225">
        <v>1</v>
      </c>
      <c r="B7" s="217" t="s">
        <v>11</v>
      </c>
      <c r="C7" s="88">
        <v>9.75</v>
      </c>
      <c r="D7" s="260">
        <v>5</v>
      </c>
      <c r="E7" s="260">
        <v>5</v>
      </c>
      <c r="F7" s="6">
        <v>70.5</v>
      </c>
      <c r="G7" s="261">
        <f>SUM(B7:F7)</f>
        <v>90.25</v>
      </c>
      <c r="H7" s="261" t="str">
        <f>IF(G7&gt;=91,"A1",IF(G7&gt;=81,"A2",IF(G7&gt;=71,"B1",IF(G7&gt;=61,"B2",IF(G7&gt;=51,"C1",IF(G7&gt;=41,"C2",IF(G7&gt;=33,"D","E")))))))</f>
        <v>A2</v>
      </c>
      <c r="I7" s="260">
        <v>9.75</v>
      </c>
      <c r="J7" s="282">
        <v>5</v>
      </c>
      <c r="K7" s="282">
        <v>5</v>
      </c>
      <c r="L7" s="263">
        <v>71.5</v>
      </c>
      <c r="M7" s="263">
        <f t="shared" ref="M7:M43" si="2">SUM(I7:L7)</f>
        <v>91.25</v>
      </c>
      <c r="N7" s="282" t="str">
        <f>IF(M7&gt;=91,"A1",IF(M7&gt;=81,"A2",IF(M7&gt;=71,"B1",IF(M7&gt;=61,"B2",IF(M7&gt;=51,"C1",IF(M7&gt;=41,"C2",IF(M7&gt;=33,"D","E")))))))</f>
        <v>A1</v>
      </c>
      <c r="O7" s="14">
        <v>9.25</v>
      </c>
      <c r="P7" s="260">
        <v>5</v>
      </c>
      <c r="Q7" s="260">
        <v>5</v>
      </c>
      <c r="R7" s="260">
        <v>72.5</v>
      </c>
      <c r="S7" s="6">
        <v>91.75</v>
      </c>
      <c r="T7" s="6" t="str">
        <f>IF(S7&gt;=91,"A1",IF(S7&gt;=81,"A2",IF(S7&gt;=71,"B1",IF(S7&gt;=61,"B2",IF(S7&gt;=51,"C1",IF(S7&gt;=41,"C2",IF(S7&gt;=33,"D","E")))))))</f>
        <v>A1</v>
      </c>
      <c r="U7" s="260">
        <v>9.25</v>
      </c>
      <c r="V7" s="282">
        <v>5</v>
      </c>
      <c r="W7" s="282">
        <v>5</v>
      </c>
      <c r="X7" s="260">
        <v>76</v>
      </c>
      <c r="Y7" s="266">
        <f t="shared" ref="Y7:Y8" si="3">SUM(U7:X7)</f>
        <v>95.25</v>
      </c>
      <c r="Z7" s="265" t="str">
        <f>IF(Y7&gt;=91,"A1",IF(Y7&gt;=81,"A2",IF(Y7&gt;=71,"B1",IF(Y7&gt;=61,"B2",IF(Y7&gt;=51,"C1",IF(Y7&gt;=41,"C2",IF(Y7&gt;=33,"D","E")))))))</f>
        <v>A1</v>
      </c>
      <c r="AA7" s="283">
        <v>1</v>
      </c>
      <c r="AB7" s="282" t="s">
        <v>11</v>
      </c>
      <c r="AC7" s="260">
        <v>9.75</v>
      </c>
      <c r="AD7" s="260">
        <v>5</v>
      </c>
      <c r="AE7" s="260">
        <v>5</v>
      </c>
      <c r="AF7" s="260">
        <v>68.5</v>
      </c>
      <c r="AG7" s="6">
        <v>88.25</v>
      </c>
      <c r="AH7" s="6" t="str">
        <f>IF(AG7&gt;=91,"A1",IF(AG7&gt;=81,"A2",IF(AG7&gt;=71,"B1",IF(AG7&gt;=61,"B2",IF(AG7&gt;=51,"C1",IF(AG7&gt;=41,"C2",IF(AG7&gt;=33,"D","E")))))))</f>
        <v>A2</v>
      </c>
      <c r="AI7" s="260">
        <v>10</v>
      </c>
      <c r="AJ7" s="260">
        <v>5</v>
      </c>
      <c r="AK7" s="260">
        <v>5</v>
      </c>
      <c r="AL7" s="274">
        <v>76</v>
      </c>
      <c r="AM7" s="266">
        <f>SUM(AI7:AL7)</f>
        <v>96</v>
      </c>
      <c r="AN7" s="255" t="str">
        <f>IF(AM7&gt;=91,"A1",IF(AM7&gt;=81,"A2",IF(AM7&gt;=71,"B1",IF(AM7&gt;=61,"B2",IF(AM7&gt;=51,"C1",IF(AM7&gt;=41,"C2",IF(AM7&gt;=33,"D","E")))))))</f>
        <v>A1</v>
      </c>
      <c r="AO7" s="260">
        <v>9.5</v>
      </c>
      <c r="AP7" s="260">
        <v>5</v>
      </c>
      <c r="AQ7" s="260">
        <v>5</v>
      </c>
      <c r="AR7" s="260">
        <v>73</v>
      </c>
      <c r="AS7" s="284">
        <v>92.5</v>
      </c>
      <c r="AT7" s="284" t="str">
        <f>IF(AS7&gt;=91,"A1",IF(AS7&gt;=81,"A2",IF(AS7&gt;=71,"B1",IF(AS7&gt;=61,"B2",IF(AS7&gt;=51,"C1",IF(AS7&gt;=41,"C2",IF(AS7&gt;=33,"D","E")))))))</f>
        <v>A1</v>
      </c>
      <c r="AU7" s="14">
        <v>9.75</v>
      </c>
      <c r="AV7" s="285">
        <v>5</v>
      </c>
      <c r="AW7" s="285">
        <v>5</v>
      </c>
      <c r="AX7" s="274">
        <v>78</v>
      </c>
      <c r="AY7" s="266">
        <f t="shared" ref="AY7:AY8" si="4">SUM(AU7:AX7)</f>
        <v>97.75</v>
      </c>
      <c r="AZ7" s="286" t="str">
        <f>IF(AY7&gt;=91,"A1",IF(AY7&gt;=81,"A2",IF(AY7&gt;=71,"B1",IF(AY7&gt;=61,"B2",IF(AY7&gt;=51,"C1",IF(AY7&gt;=41,"C2",IF(AY7&gt;=33,"D","E")))))))</f>
        <v>A1</v>
      </c>
      <c r="BA7" s="283">
        <v>1</v>
      </c>
      <c r="BB7" s="282" t="s">
        <v>11</v>
      </c>
      <c r="BC7" s="260">
        <v>9.5</v>
      </c>
      <c r="BD7" s="260">
        <v>5</v>
      </c>
      <c r="BE7" s="260">
        <v>5</v>
      </c>
      <c r="BF7" s="260">
        <v>75</v>
      </c>
      <c r="BG7" s="6">
        <v>94.5</v>
      </c>
      <c r="BH7" s="6" t="str">
        <f>IF(BG7&gt;=91,"A1",IF(BG7&gt;=81,"A2",IF(BG7&gt;=71,"B1",IF(BG7&gt;=61,"B2",IF(BG7&gt;=51,"C1",IF(BG7&gt;=41,"C2",IF(BG7&gt;=33,"D","E")))))))</f>
        <v>A1</v>
      </c>
      <c r="BI7" s="14">
        <v>10</v>
      </c>
      <c r="BJ7" s="282">
        <v>5</v>
      </c>
      <c r="BK7" s="282">
        <v>5</v>
      </c>
      <c r="BL7" s="267">
        <v>79</v>
      </c>
      <c r="BM7" s="266">
        <f>SUM(BI7:BL7)</f>
        <v>99</v>
      </c>
      <c r="BN7" s="255" t="str">
        <f>IF(BM7&gt;=91,"A1",IF(BM7&gt;=81,"A2",IF(BM7&gt;=71,"B1",IF(BM7&gt;=61,"B2",IF(BM7&gt;=51,"C1",IF(BM7&gt;=41,"C2",IF(BM7&gt;=33,"D","E")))))))</f>
        <v>A1</v>
      </c>
      <c r="BO7" s="260">
        <v>49</v>
      </c>
      <c r="BP7" s="267">
        <v>45</v>
      </c>
      <c r="BQ7" s="7">
        <v>47.5</v>
      </c>
      <c r="BR7" s="260">
        <v>47</v>
      </c>
      <c r="BS7" s="14">
        <v>50</v>
      </c>
      <c r="BT7" s="260">
        <v>49</v>
      </c>
      <c r="BU7" s="277">
        <f t="shared" si="0"/>
        <v>457.25</v>
      </c>
      <c r="BV7" s="277">
        <f t="shared" si="1"/>
        <v>479.25</v>
      </c>
      <c r="BW7" s="277">
        <f t="shared" ref="BW7:BW43" si="5">SUM(BU7:BV7)</f>
        <v>936.5</v>
      </c>
      <c r="BX7" s="266">
        <f>BW7/1000*100</f>
        <v>93.65</v>
      </c>
      <c r="BY7" s="265" t="str">
        <f t="shared" ref="BY7:BY43" si="6">IF(BX7&gt;=91,"A1",IF(BX7&gt;=81,"A2",IF(BX7&gt;=71,"B1",IF(BX7&gt;=61,"B2",IF(BX7&gt;=51,"C1",IF(BX7&gt;=41,"C2",IF(BX7&gt;=33,"D","E")))))))</f>
        <v>A1</v>
      </c>
      <c r="BZ7" s="287"/>
    </row>
    <row r="8" spans="1:78" ht="15.75">
      <c r="A8" s="225">
        <v>2</v>
      </c>
      <c r="B8" s="101" t="s">
        <v>19</v>
      </c>
      <c r="C8" s="88">
        <v>3</v>
      </c>
      <c r="D8" s="260">
        <v>2</v>
      </c>
      <c r="E8" s="260">
        <v>2</v>
      </c>
      <c r="F8" s="6">
        <v>13.5</v>
      </c>
      <c r="G8" s="261">
        <f>SUM(B8:F8)</f>
        <v>20.5</v>
      </c>
      <c r="H8" s="261" t="str">
        <f t="shared" ref="H8:H43" si="7">IF(G8&gt;=91,"A1",IF(G8&gt;=81,"A2",IF(G8&gt;=71,"B1",IF(G8&gt;=61,"B2",IF(G8&gt;=51,"C1",IF(G8&gt;=41,"C2",IF(G8&gt;=33,"D","E")))))))</f>
        <v>E</v>
      </c>
      <c r="I8" s="260">
        <v>4.25</v>
      </c>
      <c r="J8" s="282">
        <v>3</v>
      </c>
      <c r="K8" s="282">
        <v>3</v>
      </c>
      <c r="L8" s="263">
        <v>27.5</v>
      </c>
      <c r="M8" s="263">
        <f t="shared" si="2"/>
        <v>37.75</v>
      </c>
      <c r="N8" s="282" t="str">
        <f t="shared" ref="N8:N43" si="8">IF(M8&gt;=91,"A1",IF(M8&gt;=81,"A2",IF(M8&gt;=71,"B1",IF(M8&gt;=61,"B2",IF(M8&gt;=51,"C1",IF(M8&gt;=41,"C2",IF(M8&gt;=33,"D","E")))))))</f>
        <v>D</v>
      </c>
      <c r="O8" s="14">
        <v>6</v>
      </c>
      <c r="P8" s="260">
        <v>3</v>
      </c>
      <c r="Q8" s="260">
        <v>3</v>
      </c>
      <c r="R8" s="260">
        <v>61</v>
      </c>
      <c r="S8" s="6">
        <v>67</v>
      </c>
      <c r="T8" s="6" t="str">
        <f t="shared" ref="T8:T43" si="9">IF(S8&gt;=91,"A1",IF(S8&gt;=81,"A2",IF(S8&gt;=71,"B1",IF(S8&gt;=61,"B2",IF(S8&gt;=51,"C1",IF(S8&gt;=41,"C2",IF(S8&gt;=33,"D","E")))))))</f>
        <v>B2</v>
      </c>
      <c r="U8" s="260">
        <v>8.25</v>
      </c>
      <c r="V8" s="282">
        <v>4</v>
      </c>
      <c r="W8" s="282">
        <v>4</v>
      </c>
      <c r="X8" s="260">
        <v>54</v>
      </c>
      <c r="Y8" s="266">
        <f t="shared" si="3"/>
        <v>70.25</v>
      </c>
      <c r="Z8" s="265" t="str">
        <f t="shared" ref="Z8:Z43" si="10">IF(Y8&gt;=91,"A1",IF(Y8&gt;=81,"A2",IF(Y8&gt;=71,"B1",IF(Y8&gt;=61,"B2",IF(Y8&gt;=51,"C1",IF(Y8&gt;=41,"C2",IF(Y8&gt;=33,"D","E")))))))</f>
        <v>B2</v>
      </c>
      <c r="AA8" s="283">
        <v>2</v>
      </c>
      <c r="AB8" s="288" t="s">
        <v>19</v>
      </c>
      <c r="AC8" s="260">
        <v>2.5</v>
      </c>
      <c r="AD8" s="260">
        <v>2</v>
      </c>
      <c r="AE8" s="260">
        <v>2</v>
      </c>
      <c r="AF8" s="260">
        <v>7</v>
      </c>
      <c r="AG8" s="6">
        <v>11</v>
      </c>
      <c r="AH8" s="6" t="str">
        <f t="shared" ref="AH8:AH43" si="11">IF(AG8&gt;=91,"A1",IF(AG8&gt;=81,"A2",IF(AG8&gt;=71,"B1",IF(AG8&gt;=61,"B2",IF(AG8&gt;=51,"C1",IF(AG8&gt;=41,"C2",IF(AG8&gt;=33,"D","E")))))))</f>
        <v>E</v>
      </c>
      <c r="AI8" s="260">
        <v>2.25</v>
      </c>
      <c r="AJ8" s="260">
        <v>3</v>
      </c>
      <c r="AK8" s="260">
        <v>3</v>
      </c>
      <c r="AL8" s="260">
        <v>28</v>
      </c>
      <c r="AM8" s="266">
        <f t="shared" ref="AM8:AM9" si="12">SUM(AI8:AL8)</f>
        <v>36.25</v>
      </c>
      <c r="AN8" s="255" t="str">
        <f t="shared" ref="AN8:AN43" si="13">IF(AM8&gt;=91,"A1",IF(AM8&gt;=81,"A2",IF(AM8&gt;=71,"B1",IF(AM8&gt;=61,"B2",IF(AM8&gt;=51,"C1",IF(AM8&gt;=41,"C2",IF(AM8&gt;=33,"D","E")))))))</f>
        <v>D</v>
      </c>
      <c r="AO8" s="260">
        <v>4.5</v>
      </c>
      <c r="AP8" s="260">
        <v>5</v>
      </c>
      <c r="AQ8" s="260">
        <v>2</v>
      </c>
      <c r="AR8" s="260">
        <v>27</v>
      </c>
      <c r="AS8" s="6">
        <v>34</v>
      </c>
      <c r="AT8" s="6" t="str">
        <f t="shared" ref="AT8:AT43" si="14">IF(AS8&gt;=91,"A1",IF(AS8&gt;=81,"A2",IF(AS8&gt;=71,"B1",IF(AS8&gt;=61,"B2",IF(AS8&gt;=51,"C1",IF(AS8&gt;=41,"C2",IF(AS8&gt;=33,"D","E")))))))</f>
        <v>D</v>
      </c>
      <c r="AU8" s="14">
        <v>5.5</v>
      </c>
      <c r="AV8" s="289">
        <v>3</v>
      </c>
      <c r="AW8" s="289">
        <v>3</v>
      </c>
      <c r="AX8" s="260">
        <v>42.5</v>
      </c>
      <c r="AY8" s="266">
        <f t="shared" si="4"/>
        <v>54</v>
      </c>
      <c r="AZ8" s="286" t="str">
        <f t="shared" ref="AZ8:AZ43" si="15">IF(AY8&gt;=91,"A1",IF(AY8&gt;=81,"A2",IF(AY8&gt;=71,"B1",IF(AY8&gt;=61,"B2",IF(AY8&gt;=51,"C1",IF(AY8&gt;=41,"C2",IF(AY8&gt;=33,"D","E")))))))</f>
        <v>C1</v>
      </c>
      <c r="BA8" s="283">
        <v>2</v>
      </c>
      <c r="BB8" s="288" t="s">
        <v>19</v>
      </c>
      <c r="BC8" s="260">
        <v>5</v>
      </c>
      <c r="BD8" s="260">
        <v>5</v>
      </c>
      <c r="BE8" s="260">
        <v>3.5</v>
      </c>
      <c r="BF8" s="260">
        <v>24</v>
      </c>
      <c r="BG8" s="6">
        <v>32.5</v>
      </c>
      <c r="BH8" s="6" t="str">
        <f t="shared" ref="BH8:BH43" si="16">IF(BG8&gt;=91,"A1",IF(BG8&gt;=81,"A2",IF(BG8&gt;=71,"B1",IF(BG8&gt;=61,"B2",IF(BG8&gt;=51,"C1",IF(BG8&gt;=41,"C2",IF(BG8&gt;=33,"D","E")))))))</f>
        <v>E</v>
      </c>
      <c r="BI8" s="14">
        <v>6.75</v>
      </c>
      <c r="BJ8" s="282">
        <v>3</v>
      </c>
      <c r="BK8" s="282">
        <v>3</v>
      </c>
      <c r="BL8" s="260">
        <v>30.5</v>
      </c>
      <c r="BM8" s="266">
        <f t="shared" ref="BM8" si="17">SUM(BI8:BL8)</f>
        <v>43.25</v>
      </c>
      <c r="BN8" s="255" t="str">
        <f t="shared" ref="BN8:BN43" si="18">IF(BM8&gt;=91,"A1",IF(BM8&gt;=81,"A2",IF(BM8&gt;=71,"B1",IF(BM8&gt;=61,"B2",IF(BM8&gt;=51,"C1",IF(BM8&gt;=41,"C2",IF(BM8&gt;=33,"D","E")))))))</f>
        <v>C2</v>
      </c>
      <c r="BO8" s="260">
        <v>23</v>
      </c>
      <c r="BP8" s="260">
        <v>17.5</v>
      </c>
      <c r="BQ8" s="7">
        <v>35.5</v>
      </c>
      <c r="BR8" s="260">
        <v>30.5</v>
      </c>
      <c r="BS8" s="7">
        <v>46</v>
      </c>
      <c r="BT8" s="260">
        <v>27.5</v>
      </c>
      <c r="BU8" s="277">
        <f t="shared" si="0"/>
        <v>165</v>
      </c>
      <c r="BV8" s="277">
        <f t="shared" si="1"/>
        <v>241.5</v>
      </c>
      <c r="BW8" s="277">
        <f t="shared" si="5"/>
        <v>406.5</v>
      </c>
      <c r="BX8" s="266">
        <f t="shared" ref="BX8:BX43" si="19">BW8/1000*100</f>
        <v>40.65</v>
      </c>
      <c r="BY8" s="265" t="str">
        <f t="shared" si="6"/>
        <v>D</v>
      </c>
      <c r="BZ8" s="287"/>
    </row>
    <row r="9" spans="1:78" ht="15.75">
      <c r="A9" s="225">
        <v>3</v>
      </c>
      <c r="B9" s="217" t="s">
        <v>26</v>
      </c>
      <c r="C9" s="91">
        <v>6</v>
      </c>
      <c r="D9" s="260">
        <v>4</v>
      </c>
      <c r="E9" s="260">
        <v>4</v>
      </c>
      <c r="F9" s="259">
        <v>43.5</v>
      </c>
      <c r="G9" s="261">
        <f t="shared" ref="G9:G43" si="20">SUM(B9:F9)</f>
        <v>57.5</v>
      </c>
      <c r="H9" s="261" t="str">
        <f t="shared" si="7"/>
        <v>C1</v>
      </c>
      <c r="I9" s="260">
        <v>7.25</v>
      </c>
      <c r="J9" s="282">
        <v>4</v>
      </c>
      <c r="K9" s="282">
        <v>4</v>
      </c>
      <c r="L9" s="263">
        <v>52</v>
      </c>
      <c r="M9" s="263">
        <f t="shared" si="2"/>
        <v>67.25</v>
      </c>
      <c r="N9" s="282" t="str">
        <f t="shared" si="8"/>
        <v>B2</v>
      </c>
      <c r="O9" s="14">
        <v>7</v>
      </c>
      <c r="P9" s="260">
        <v>4</v>
      </c>
      <c r="Q9" s="260">
        <v>4</v>
      </c>
      <c r="R9" s="260">
        <v>61.5</v>
      </c>
      <c r="S9" s="6">
        <v>69.5</v>
      </c>
      <c r="T9" s="6" t="str">
        <f t="shared" si="9"/>
        <v>B2</v>
      </c>
      <c r="U9" s="260">
        <v>8.5</v>
      </c>
      <c r="V9" s="282">
        <v>5</v>
      </c>
      <c r="W9" s="282">
        <v>4</v>
      </c>
      <c r="X9" s="260">
        <v>56.5</v>
      </c>
      <c r="Y9" s="266">
        <f>SUM(U9:X9)</f>
        <v>74</v>
      </c>
      <c r="Z9" s="265" t="str">
        <f t="shared" si="10"/>
        <v>B1</v>
      </c>
      <c r="AA9" s="283">
        <v>3</v>
      </c>
      <c r="AB9" s="282" t="s">
        <v>26</v>
      </c>
      <c r="AC9" s="260">
        <v>7.5</v>
      </c>
      <c r="AD9" s="260">
        <v>4</v>
      </c>
      <c r="AE9" s="260">
        <v>4</v>
      </c>
      <c r="AF9" s="260">
        <v>48.5</v>
      </c>
      <c r="AG9" s="6">
        <v>64</v>
      </c>
      <c r="AH9" s="6" t="str">
        <f t="shared" si="11"/>
        <v>B2</v>
      </c>
      <c r="AI9" s="260">
        <v>8</v>
      </c>
      <c r="AJ9" s="260">
        <v>4</v>
      </c>
      <c r="AK9" s="260">
        <v>4</v>
      </c>
      <c r="AL9" s="274">
        <v>63</v>
      </c>
      <c r="AM9" s="266">
        <f t="shared" si="12"/>
        <v>79</v>
      </c>
      <c r="AN9" s="255" t="str">
        <f t="shared" si="13"/>
        <v>B1</v>
      </c>
      <c r="AO9" s="260">
        <v>8</v>
      </c>
      <c r="AP9" s="260">
        <v>3.5</v>
      </c>
      <c r="AQ9" s="260">
        <v>3</v>
      </c>
      <c r="AR9" s="260">
        <v>63.5</v>
      </c>
      <c r="AS9" s="6">
        <v>70</v>
      </c>
      <c r="AT9" s="6" t="str">
        <f t="shared" si="14"/>
        <v>B2</v>
      </c>
      <c r="AU9" s="14">
        <v>9</v>
      </c>
      <c r="AV9" s="285">
        <v>4.5</v>
      </c>
      <c r="AW9" s="285">
        <v>3.5</v>
      </c>
      <c r="AX9" s="260">
        <v>66</v>
      </c>
      <c r="AY9" s="266">
        <f>SUM(AU9:AX9)</f>
        <v>83</v>
      </c>
      <c r="AZ9" s="286" t="str">
        <f t="shared" si="15"/>
        <v>A2</v>
      </c>
      <c r="BA9" s="283">
        <v>3</v>
      </c>
      <c r="BB9" s="282" t="s">
        <v>26</v>
      </c>
      <c r="BC9" s="260">
        <v>5</v>
      </c>
      <c r="BD9" s="260">
        <v>5</v>
      </c>
      <c r="BE9" s="260">
        <v>4.5</v>
      </c>
      <c r="BF9" s="260">
        <v>53.5</v>
      </c>
      <c r="BG9" s="6">
        <v>89.75</v>
      </c>
      <c r="BH9" s="6" t="str">
        <f t="shared" si="16"/>
        <v>A2</v>
      </c>
      <c r="BI9" s="14">
        <v>10</v>
      </c>
      <c r="BJ9" s="282">
        <v>4.5</v>
      </c>
      <c r="BK9" s="282">
        <v>5</v>
      </c>
      <c r="BL9" s="260">
        <v>62.5</v>
      </c>
      <c r="BM9" s="266">
        <f>SUM(BI9:BL9)</f>
        <v>82</v>
      </c>
      <c r="BN9" s="255" t="str">
        <f t="shared" si="18"/>
        <v>A2</v>
      </c>
      <c r="BO9" s="260">
        <v>47.5</v>
      </c>
      <c r="BP9" s="274">
        <v>41</v>
      </c>
      <c r="BQ9" s="7">
        <v>40.5</v>
      </c>
      <c r="BR9" s="260">
        <v>42</v>
      </c>
      <c r="BS9" s="14">
        <v>42.5</v>
      </c>
      <c r="BT9" s="260">
        <v>38</v>
      </c>
      <c r="BU9" s="277">
        <f t="shared" si="0"/>
        <v>350.75</v>
      </c>
      <c r="BV9" s="277">
        <f t="shared" si="1"/>
        <v>385.25</v>
      </c>
      <c r="BW9" s="277">
        <f t="shared" si="5"/>
        <v>736</v>
      </c>
      <c r="BX9" s="266">
        <f t="shared" si="19"/>
        <v>73.599999999999994</v>
      </c>
      <c r="BY9" s="265" t="str">
        <f t="shared" si="6"/>
        <v>B1</v>
      </c>
      <c r="BZ9" s="287"/>
    </row>
    <row r="10" spans="1:78" ht="15.75">
      <c r="A10" s="225">
        <v>4</v>
      </c>
      <c r="B10" s="217" t="s">
        <v>31</v>
      </c>
      <c r="C10" s="91">
        <v>8.25</v>
      </c>
      <c r="D10" s="260">
        <v>5</v>
      </c>
      <c r="E10" s="260">
        <v>5</v>
      </c>
      <c r="F10" s="259">
        <v>66</v>
      </c>
      <c r="G10" s="261">
        <f t="shared" si="20"/>
        <v>84.25</v>
      </c>
      <c r="H10" s="261" t="str">
        <f t="shared" si="7"/>
        <v>A2</v>
      </c>
      <c r="I10" s="260">
        <v>9.5</v>
      </c>
      <c r="J10" s="282">
        <v>5</v>
      </c>
      <c r="K10" s="282">
        <v>5</v>
      </c>
      <c r="L10" s="263">
        <v>68</v>
      </c>
      <c r="M10" s="263">
        <f t="shared" si="2"/>
        <v>87.5</v>
      </c>
      <c r="N10" s="282" t="str">
        <f>IF(M10&gt;=91,"A1",IF(M10&gt;=81,"A2",IF(M10&gt;=71,"B1",IF(M10&gt;=61,"B2",IF(M10&gt;=51,"C1",IF(M10&gt;=41,"C2",IF(M10&gt;=33,"D","E")))))))</f>
        <v>A2</v>
      </c>
      <c r="O10" s="14">
        <v>7.25</v>
      </c>
      <c r="P10" s="260">
        <v>4</v>
      </c>
      <c r="Q10" s="260">
        <v>4</v>
      </c>
      <c r="R10" s="260">
        <v>64</v>
      </c>
      <c r="S10" s="6">
        <v>79.25</v>
      </c>
      <c r="T10" s="6" t="str">
        <f t="shared" si="9"/>
        <v>B1</v>
      </c>
      <c r="U10" s="260">
        <v>8.5</v>
      </c>
      <c r="V10" s="282">
        <v>5</v>
      </c>
      <c r="W10" s="282">
        <v>5</v>
      </c>
      <c r="X10" s="274">
        <v>66.5</v>
      </c>
      <c r="Y10" s="266">
        <f>SUM(U10:X10)</f>
        <v>85</v>
      </c>
      <c r="Z10" s="265" t="str">
        <f t="shared" si="10"/>
        <v>A2</v>
      </c>
      <c r="AA10" s="283">
        <v>4</v>
      </c>
      <c r="AB10" s="282" t="s">
        <v>31</v>
      </c>
      <c r="AC10" s="260">
        <v>8.5</v>
      </c>
      <c r="AD10" s="260">
        <v>5</v>
      </c>
      <c r="AE10" s="260">
        <v>5</v>
      </c>
      <c r="AF10" s="260">
        <v>73.5</v>
      </c>
      <c r="AG10" s="6">
        <v>92</v>
      </c>
      <c r="AH10" s="6" t="str">
        <f t="shared" si="11"/>
        <v>A1</v>
      </c>
      <c r="AI10" s="260">
        <v>10</v>
      </c>
      <c r="AJ10" s="260">
        <v>5</v>
      </c>
      <c r="AK10" s="260">
        <v>5</v>
      </c>
      <c r="AL10" s="274">
        <v>70</v>
      </c>
      <c r="AM10" s="266">
        <f t="shared" ref="AM10:AM43" si="21">SUM(AI10:AL10)</f>
        <v>90</v>
      </c>
      <c r="AN10" s="255" t="str">
        <f t="shared" si="13"/>
        <v>A2</v>
      </c>
      <c r="AO10" s="260">
        <v>9.25</v>
      </c>
      <c r="AP10" s="260">
        <v>5</v>
      </c>
      <c r="AQ10" s="260">
        <v>5</v>
      </c>
      <c r="AR10" s="260">
        <v>75.5</v>
      </c>
      <c r="AS10" s="6">
        <v>94.75</v>
      </c>
      <c r="AT10" s="6" t="str">
        <f t="shared" si="14"/>
        <v>A1</v>
      </c>
      <c r="AU10" s="14">
        <v>9.75</v>
      </c>
      <c r="AV10" s="290">
        <v>5</v>
      </c>
      <c r="AW10" s="285">
        <v>5</v>
      </c>
      <c r="AX10" s="274">
        <v>72.5</v>
      </c>
      <c r="AY10" s="266">
        <f>SUM(AU10:AX10)</f>
        <v>92.25</v>
      </c>
      <c r="AZ10" s="286" t="str">
        <f t="shared" si="15"/>
        <v>A1</v>
      </c>
      <c r="BA10" s="283">
        <v>4</v>
      </c>
      <c r="BB10" s="282" t="s">
        <v>31</v>
      </c>
      <c r="BC10" s="260">
        <v>9</v>
      </c>
      <c r="BD10" s="260">
        <v>5</v>
      </c>
      <c r="BE10" s="260">
        <v>5</v>
      </c>
      <c r="BF10" s="260">
        <v>68.5</v>
      </c>
      <c r="BG10" s="6">
        <v>87.5</v>
      </c>
      <c r="BH10" s="6" t="str">
        <f t="shared" si="16"/>
        <v>A2</v>
      </c>
      <c r="BI10" s="14">
        <v>10</v>
      </c>
      <c r="BJ10" s="282">
        <v>5</v>
      </c>
      <c r="BK10" s="282">
        <v>5</v>
      </c>
      <c r="BL10" s="274">
        <v>72.5</v>
      </c>
      <c r="BM10" s="266">
        <f>SUM(BI10:BL10)</f>
        <v>92.5</v>
      </c>
      <c r="BN10" s="255" t="str">
        <f t="shared" si="18"/>
        <v>A1</v>
      </c>
      <c r="BO10" s="260">
        <v>48</v>
      </c>
      <c r="BP10" s="274">
        <v>50</v>
      </c>
      <c r="BQ10" s="7">
        <v>42.5</v>
      </c>
      <c r="BR10" s="260">
        <v>42.5</v>
      </c>
      <c r="BS10" s="7">
        <v>39</v>
      </c>
      <c r="BT10" s="260">
        <v>45</v>
      </c>
      <c r="BU10" s="277">
        <f t="shared" si="0"/>
        <v>437.75</v>
      </c>
      <c r="BV10" s="277">
        <f t="shared" si="1"/>
        <v>447.25</v>
      </c>
      <c r="BW10" s="277">
        <f t="shared" si="5"/>
        <v>885</v>
      </c>
      <c r="BX10" s="266">
        <f t="shared" si="19"/>
        <v>88.5</v>
      </c>
      <c r="BY10" s="265" t="str">
        <f t="shared" si="6"/>
        <v>A2</v>
      </c>
      <c r="BZ10" s="287"/>
    </row>
    <row r="11" spans="1:78" ht="15.75">
      <c r="A11" s="225">
        <v>5</v>
      </c>
      <c r="B11" s="217" t="s">
        <v>39</v>
      </c>
      <c r="C11" s="91">
        <v>9.5</v>
      </c>
      <c r="D11" s="260">
        <v>5</v>
      </c>
      <c r="E11" s="260">
        <v>5</v>
      </c>
      <c r="F11" s="259">
        <v>49</v>
      </c>
      <c r="G11" s="261">
        <f t="shared" si="20"/>
        <v>68.5</v>
      </c>
      <c r="H11" s="261" t="str">
        <f t="shared" si="7"/>
        <v>B2</v>
      </c>
      <c r="I11" s="260">
        <v>9.75</v>
      </c>
      <c r="J11" s="282">
        <v>5</v>
      </c>
      <c r="K11" s="282">
        <v>5</v>
      </c>
      <c r="L11" s="263">
        <v>73</v>
      </c>
      <c r="M11" s="263">
        <f t="shared" si="2"/>
        <v>92.75</v>
      </c>
      <c r="N11" s="282" t="str">
        <f t="shared" si="8"/>
        <v>A1</v>
      </c>
      <c r="O11" s="14">
        <v>9</v>
      </c>
      <c r="P11" s="260">
        <v>5</v>
      </c>
      <c r="Q11" s="260">
        <v>5</v>
      </c>
      <c r="R11" s="260">
        <v>72.5</v>
      </c>
      <c r="S11" s="6">
        <v>91.5</v>
      </c>
      <c r="T11" s="6" t="str">
        <f t="shared" si="9"/>
        <v>A1</v>
      </c>
      <c r="U11" s="260">
        <v>7.75</v>
      </c>
      <c r="V11" s="282">
        <v>5</v>
      </c>
      <c r="W11" s="282">
        <v>5</v>
      </c>
      <c r="X11" s="274">
        <v>73</v>
      </c>
      <c r="Y11" s="266">
        <f t="shared" ref="Y11:Y43" si="22">SUM(U11:X11)</f>
        <v>90.75</v>
      </c>
      <c r="Z11" s="265" t="str">
        <f t="shared" si="10"/>
        <v>A2</v>
      </c>
      <c r="AA11" s="283">
        <v>5</v>
      </c>
      <c r="AB11" s="282" t="s">
        <v>39</v>
      </c>
      <c r="AC11" s="260">
        <v>9.75</v>
      </c>
      <c r="AD11" s="260">
        <v>5</v>
      </c>
      <c r="AE11" s="260">
        <v>5</v>
      </c>
      <c r="AF11" s="260">
        <v>70</v>
      </c>
      <c r="AG11" s="6">
        <v>89.75</v>
      </c>
      <c r="AH11" s="6" t="str">
        <f t="shared" si="11"/>
        <v>A2</v>
      </c>
      <c r="AI11" s="260">
        <v>7.75</v>
      </c>
      <c r="AJ11" s="260">
        <v>5</v>
      </c>
      <c r="AK11" s="260">
        <v>5</v>
      </c>
      <c r="AL11" s="274">
        <v>75.5</v>
      </c>
      <c r="AM11" s="266">
        <f t="shared" si="21"/>
        <v>93.25</v>
      </c>
      <c r="AN11" s="255" t="str">
        <f t="shared" si="13"/>
        <v>A1</v>
      </c>
      <c r="AO11" s="260">
        <v>8.5</v>
      </c>
      <c r="AP11" s="260">
        <v>5</v>
      </c>
      <c r="AQ11" s="260">
        <v>4.5</v>
      </c>
      <c r="AR11" s="260">
        <v>76</v>
      </c>
      <c r="AS11" s="6">
        <v>94</v>
      </c>
      <c r="AT11" s="6" t="str">
        <f t="shared" si="14"/>
        <v>A1</v>
      </c>
      <c r="AU11" s="14">
        <v>9.25</v>
      </c>
      <c r="AV11" s="290">
        <v>5</v>
      </c>
      <c r="AW11" s="285">
        <v>4.5</v>
      </c>
      <c r="AX11" s="274">
        <v>71.5</v>
      </c>
      <c r="AY11" s="266">
        <f t="shared" ref="AY11:AY43" si="23">SUM(AU11:AX11)</f>
        <v>90.25</v>
      </c>
      <c r="AZ11" s="286" t="str">
        <f t="shared" si="15"/>
        <v>A2</v>
      </c>
      <c r="BA11" s="283">
        <v>5</v>
      </c>
      <c r="BB11" s="282" t="s">
        <v>39</v>
      </c>
      <c r="BC11" s="260">
        <v>9</v>
      </c>
      <c r="BD11" s="260">
        <v>5</v>
      </c>
      <c r="BE11" s="260">
        <v>5</v>
      </c>
      <c r="BF11" s="260">
        <v>66.5</v>
      </c>
      <c r="BG11" s="6">
        <v>85.5</v>
      </c>
      <c r="BH11" s="6" t="str">
        <f t="shared" si="16"/>
        <v>A2</v>
      </c>
      <c r="BI11" s="14">
        <v>10</v>
      </c>
      <c r="BJ11" s="282">
        <v>5</v>
      </c>
      <c r="BK11" s="282">
        <v>5</v>
      </c>
      <c r="BL11" s="274">
        <v>75</v>
      </c>
      <c r="BM11" s="266">
        <f t="shared" ref="BM11:BM43" si="24">SUM(BI11:BL11)</f>
        <v>95</v>
      </c>
      <c r="BN11" s="255" t="str">
        <f t="shared" si="18"/>
        <v>A1</v>
      </c>
      <c r="BO11" s="260">
        <v>50</v>
      </c>
      <c r="BP11" s="274">
        <v>48</v>
      </c>
      <c r="BQ11" s="7">
        <v>45</v>
      </c>
      <c r="BR11" s="260">
        <v>49</v>
      </c>
      <c r="BS11" s="7">
        <v>37</v>
      </c>
      <c r="BT11" s="260">
        <v>49</v>
      </c>
      <c r="BU11" s="277">
        <f t="shared" si="0"/>
        <v>429.25</v>
      </c>
      <c r="BV11" s="277">
        <f t="shared" si="1"/>
        <v>462</v>
      </c>
      <c r="BW11" s="277">
        <f t="shared" si="5"/>
        <v>891.25</v>
      </c>
      <c r="BX11" s="266">
        <f t="shared" si="19"/>
        <v>89.125</v>
      </c>
      <c r="BY11" s="265" t="str">
        <f t="shared" si="6"/>
        <v>A2</v>
      </c>
      <c r="BZ11" s="287"/>
    </row>
    <row r="12" spans="1:78" ht="15.75">
      <c r="A12" s="225">
        <v>6</v>
      </c>
      <c r="B12" s="217" t="s">
        <v>43</v>
      </c>
      <c r="C12" s="91">
        <v>9.75</v>
      </c>
      <c r="D12" s="260">
        <v>5</v>
      </c>
      <c r="E12" s="260">
        <v>5</v>
      </c>
      <c r="F12" s="259">
        <v>62.5</v>
      </c>
      <c r="G12" s="261">
        <f t="shared" si="20"/>
        <v>82.25</v>
      </c>
      <c r="H12" s="261" t="str">
        <f t="shared" si="7"/>
        <v>A2</v>
      </c>
      <c r="I12" s="260">
        <v>9.25</v>
      </c>
      <c r="J12" s="282">
        <v>5</v>
      </c>
      <c r="K12" s="282">
        <v>5</v>
      </c>
      <c r="L12" s="263">
        <v>70</v>
      </c>
      <c r="M12" s="263">
        <f t="shared" si="2"/>
        <v>89.25</v>
      </c>
      <c r="N12" s="282" t="str">
        <f t="shared" si="8"/>
        <v>A2</v>
      </c>
      <c r="O12" s="14">
        <v>9.25</v>
      </c>
      <c r="P12" s="260">
        <v>5</v>
      </c>
      <c r="Q12" s="260">
        <v>5</v>
      </c>
      <c r="R12" s="260">
        <v>73</v>
      </c>
      <c r="S12" s="6">
        <v>92.25</v>
      </c>
      <c r="T12" s="6" t="str">
        <f t="shared" si="9"/>
        <v>A1</v>
      </c>
      <c r="U12" s="260">
        <v>9</v>
      </c>
      <c r="V12" s="282">
        <v>5</v>
      </c>
      <c r="W12" s="282">
        <v>5</v>
      </c>
      <c r="X12" s="274">
        <v>73.5</v>
      </c>
      <c r="Y12" s="266">
        <f t="shared" si="22"/>
        <v>92.5</v>
      </c>
      <c r="Z12" s="265" t="str">
        <f t="shared" si="10"/>
        <v>A1</v>
      </c>
      <c r="AA12" s="283">
        <v>6</v>
      </c>
      <c r="AB12" s="282" t="s">
        <v>43</v>
      </c>
      <c r="AC12" s="260">
        <v>10</v>
      </c>
      <c r="AD12" s="260">
        <v>5</v>
      </c>
      <c r="AE12" s="260">
        <v>5</v>
      </c>
      <c r="AF12" s="260">
        <v>72</v>
      </c>
      <c r="AG12" s="6">
        <v>92</v>
      </c>
      <c r="AH12" s="6" t="str">
        <f t="shared" si="11"/>
        <v>A1</v>
      </c>
      <c r="AI12" s="260">
        <v>10</v>
      </c>
      <c r="AJ12" s="260">
        <v>5</v>
      </c>
      <c r="AK12" s="260">
        <v>5</v>
      </c>
      <c r="AL12" s="274">
        <v>72.5</v>
      </c>
      <c r="AM12" s="266">
        <f t="shared" si="21"/>
        <v>92.5</v>
      </c>
      <c r="AN12" s="255" t="str">
        <f t="shared" si="13"/>
        <v>A1</v>
      </c>
      <c r="AO12" s="260">
        <v>10</v>
      </c>
      <c r="AP12" s="260">
        <v>5</v>
      </c>
      <c r="AQ12" s="260">
        <v>4.5</v>
      </c>
      <c r="AR12" s="260">
        <v>68.5</v>
      </c>
      <c r="AS12" s="6">
        <v>88</v>
      </c>
      <c r="AT12" s="6" t="str">
        <f t="shared" si="14"/>
        <v>A2</v>
      </c>
      <c r="AU12" s="14">
        <v>9.75</v>
      </c>
      <c r="AV12" s="290">
        <v>5</v>
      </c>
      <c r="AW12" s="285">
        <v>5</v>
      </c>
      <c r="AX12" s="274">
        <v>75.5</v>
      </c>
      <c r="AY12" s="266">
        <f t="shared" si="23"/>
        <v>95.25</v>
      </c>
      <c r="AZ12" s="286" t="str">
        <f t="shared" si="15"/>
        <v>A1</v>
      </c>
      <c r="BA12" s="283">
        <v>6</v>
      </c>
      <c r="BB12" s="282" t="s">
        <v>43</v>
      </c>
      <c r="BC12" s="260">
        <v>9.75</v>
      </c>
      <c r="BD12" s="260">
        <v>5</v>
      </c>
      <c r="BE12" s="260">
        <v>5</v>
      </c>
      <c r="BF12" s="260">
        <v>79</v>
      </c>
      <c r="BG12" s="6">
        <v>98.75</v>
      </c>
      <c r="BH12" s="6" t="str">
        <f t="shared" si="16"/>
        <v>A1</v>
      </c>
      <c r="BI12" s="14">
        <v>9.5</v>
      </c>
      <c r="BJ12" s="282">
        <v>5</v>
      </c>
      <c r="BK12" s="282">
        <v>5</v>
      </c>
      <c r="BL12" s="274">
        <v>77</v>
      </c>
      <c r="BM12" s="266">
        <f t="shared" si="24"/>
        <v>96.5</v>
      </c>
      <c r="BN12" s="255" t="str">
        <f t="shared" si="18"/>
        <v>A1</v>
      </c>
      <c r="BO12" s="260">
        <v>47.5</v>
      </c>
      <c r="BP12" s="274">
        <v>48.5</v>
      </c>
      <c r="BQ12" s="7">
        <v>44.5</v>
      </c>
      <c r="BR12" s="260">
        <v>49</v>
      </c>
      <c r="BS12" s="7">
        <v>49</v>
      </c>
      <c r="BT12" s="260">
        <v>44</v>
      </c>
      <c r="BU12" s="277">
        <f t="shared" si="0"/>
        <v>453.25</v>
      </c>
      <c r="BV12" s="277">
        <f t="shared" si="1"/>
        <v>466</v>
      </c>
      <c r="BW12" s="277">
        <f t="shared" si="5"/>
        <v>919.25</v>
      </c>
      <c r="BX12" s="266">
        <f t="shared" si="19"/>
        <v>91.924999999999997</v>
      </c>
      <c r="BY12" s="265" t="str">
        <f t="shared" si="6"/>
        <v>A1</v>
      </c>
      <c r="BZ12" s="287"/>
    </row>
    <row r="13" spans="1:78" ht="15.75">
      <c r="A13" s="225">
        <v>7</v>
      </c>
      <c r="B13" s="217" t="s">
        <v>50</v>
      </c>
      <c r="C13" s="91">
        <v>5.25</v>
      </c>
      <c r="D13" s="260">
        <v>4</v>
      </c>
      <c r="E13" s="260">
        <v>4</v>
      </c>
      <c r="F13" s="259">
        <v>33</v>
      </c>
      <c r="G13" s="261">
        <f t="shared" si="20"/>
        <v>46.25</v>
      </c>
      <c r="H13" s="261" t="str">
        <f t="shared" si="7"/>
        <v>C2</v>
      </c>
      <c r="I13" s="260">
        <v>6.25</v>
      </c>
      <c r="J13" s="282">
        <v>5</v>
      </c>
      <c r="K13" s="282">
        <v>4</v>
      </c>
      <c r="L13" s="263">
        <v>41</v>
      </c>
      <c r="M13" s="263">
        <f t="shared" si="2"/>
        <v>56.25</v>
      </c>
      <c r="N13" s="282" t="str">
        <f t="shared" si="8"/>
        <v>C1</v>
      </c>
      <c r="O13" s="47">
        <v>6.5</v>
      </c>
      <c r="P13" s="260">
        <v>3</v>
      </c>
      <c r="Q13" s="260">
        <v>4</v>
      </c>
      <c r="R13" s="260">
        <v>46.5</v>
      </c>
      <c r="S13" s="6">
        <v>60</v>
      </c>
      <c r="T13" s="6" t="str">
        <f t="shared" si="9"/>
        <v>C1</v>
      </c>
      <c r="U13" s="260">
        <v>7</v>
      </c>
      <c r="V13" s="282">
        <v>5</v>
      </c>
      <c r="W13" s="282">
        <v>4</v>
      </c>
      <c r="X13" s="274">
        <v>53.5</v>
      </c>
      <c r="Y13" s="266">
        <f t="shared" si="22"/>
        <v>69.5</v>
      </c>
      <c r="Z13" s="265" t="str">
        <f t="shared" si="10"/>
        <v>B2</v>
      </c>
      <c r="AA13" s="283">
        <v>7</v>
      </c>
      <c r="AB13" s="282" t="s">
        <v>50</v>
      </c>
      <c r="AC13" s="260">
        <v>9.25</v>
      </c>
      <c r="AD13" s="260">
        <v>4</v>
      </c>
      <c r="AE13" s="260">
        <v>4</v>
      </c>
      <c r="AF13" s="260">
        <v>38.5</v>
      </c>
      <c r="AG13" s="6">
        <v>55.75</v>
      </c>
      <c r="AH13" s="6" t="str">
        <f t="shared" si="11"/>
        <v>C1</v>
      </c>
      <c r="AI13" s="260">
        <v>7.25</v>
      </c>
      <c r="AJ13" s="260">
        <v>4</v>
      </c>
      <c r="AK13" s="260">
        <v>3</v>
      </c>
      <c r="AL13" s="274">
        <v>43</v>
      </c>
      <c r="AM13" s="266">
        <f t="shared" si="21"/>
        <v>57.25</v>
      </c>
      <c r="AN13" s="255" t="str">
        <f t="shared" si="13"/>
        <v>C1</v>
      </c>
      <c r="AO13" s="260">
        <v>6.5</v>
      </c>
      <c r="AP13" s="260">
        <v>5</v>
      </c>
      <c r="AQ13" s="260">
        <v>4</v>
      </c>
      <c r="AR13" s="260">
        <v>40</v>
      </c>
      <c r="AS13" s="6">
        <v>55.5</v>
      </c>
      <c r="AT13" s="6" t="str">
        <f t="shared" si="14"/>
        <v>C1</v>
      </c>
      <c r="AU13" s="14">
        <v>8.5</v>
      </c>
      <c r="AV13" s="290">
        <v>4</v>
      </c>
      <c r="AW13" s="285">
        <v>4</v>
      </c>
      <c r="AX13" s="274">
        <v>53.5</v>
      </c>
      <c r="AY13" s="266">
        <f t="shared" si="23"/>
        <v>70</v>
      </c>
      <c r="AZ13" s="286" t="str">
        <f t="shared" si="15"/>
        <v>B2</v>
      </c>
      <c r="BA13" s="283">
        <v>7</v>
      </c>
      <c r="BB13" s="282" t="s">
        <v>50</v>
      </c>
      <c r="BC13" s="260">
        <v>6.25</v>
      </c>
      <c r="BD13" s="260">
        <v>5</v>
      </c>
      <c r="BE13" s="260">
        <v>5</v>
      </c>
      <c r="BF13" s="260">
        <v>27.5</v>
      </c>
      <c r="BG13" s="6">
        <v>43.75</v>
      </c>
      <c r="BH13" s="6" t="str">
        <f t="shared" si="16"/>
        <v>C2</v>
      </c>
      <c r="BI13" s="14">
        <v>7</v>
      </c>
      <c r="BJ13" s="282">
        <v>4</v>
      </c>
      <c r="BK13" s="282">
        <v>4</v>
      </c>
      <c r="BL13" s="274">
        <v>51.5</v>
      </c>
      <c r="BM13" s="266">
        <f t="shared" si="24"/>
        <v>66.5</v>
      </c>
      <c r="BN13" s="255" t="str">
        <f t="shared" si="18"/>
        <v>B2</v>
      </c>
      <c r="BO13" s="260">
        <v>39</v>
      </c>
      <c r="BP13" s="274">
        <v>32.5</v>
      </c>
      <c r="BQ13" s="7">
        <v>29.5</v>
      </c>
      <c r="BR13" s="260">
        <v>30.5</v>
      </c>
      <c r="BS13" s="7">
        <v>22</v>
      </c>
      <c r="BT13" s="260">
        <v>47</v>
      </c>
      <c r="BU13" s="277">
        <f t="shared" si="0"/>
        <v>261.25</v>
      </c>
      <c r="BV13" s="277">
        <f t="shared" si="1"/>
        <v>319.5</v>
      </c>
      <c r="BW13" s="277">
        <f t="shared" si="5"/>
        <v>580.75</v>
      </c>
      <c r="BX13" s="266">
        <f t="shared" si="19"/>
        <v>58.074999999999996</v>
      </c>
      <c r="BY13" s="265" t="str">
        <f t="shared" si="6"/>
        <v>C1</v>
      </c>
      <c r="BZ13" s="287"/>
    </row>
    <row r="14" spans="1:78" ht="15.75">
      <c r="A14" s="225">
        <v>8</v>
      </c>
      <c r="B14" s="90" t="s">
        <v>56</v>
      </c>
      <c r="C14" s="91">
        <v>8.25</v>
      </c>
      <c r="D14" s="260">
        <v>5</v>
      </c>
      <c r="E14" s="260">
        <v>5</v>
      </c>
      <c r="F14" s="259">
        <v>67.5</v>
      </c>
      <c r="G14" s="261">
        <f t="shared" si="20"/>
        <v>85.75</v>
      </c>
      <c r="H14" s="261" t="str">
        <f t="shared" si="7"/>
        <v>A2</v>
      </c>
      <c r="I14" s="260">
        <v>7.25</v>
      </c>
      <c r="J14" s="282">
        <v>5</v>
      </c>
      <c r="K14" s="282">
        <v>5</v>
      </c>
      <c r="L14" s="263">
        <v>65.5</v>
      </c>
      <c r="M14" s="263">
        <f t="shared" si="2"/>
        <v>82.75</v>
      </c>
      <c r="N14" s="282" t="str">
        <f t="shared" si="8"/>
        <v>A2</v>
      </c>
      <c r="O14" s="14">
        <v>7.75</v>
      </c>
      <c r="P14" s="260">
        <v>4</v>
      </c>
      <c r="Q14" s="260">
        <v>4</v>
      </c>
      <c r="R14" s="260">
        <v>71.5</v>
      </c>
      <c r="S14" s="6">
        <v>87.25</v>
      </c>
      <c r="T14" s="6" t="str">
        <f t="shared" si="9"/>
        <v>A2</v>
      </c>
      <c r="U14" s="260">
        <v>8.5</v>
      </c>
      <c r="V14" s="282">
        <v>5</v>
      </c>
      <c r="W14" s="282">
        <v>5</v>
      </c>
      <c r="X14" s="260">
        <v>71</v>
      </c>
      <c r="Y14" s="266">
        <f t="shared" si="22"/>
        <v>89.5</v>
      </c>
      <c r="Z14" s="265" t="str">
        <f t="shared" si="10"/>
        <v>A2</v>
      </c>
      <c r="AA14" s="283">
        <v>8</v>
      </c>
      <c r="AB14" s="291" t="s">
        <v>56</v>
      </c>
      <c r="AC14" s="260">
        <v>8.5</v>
      </c>
      <c r="AD14" s="260">
        <v>5</v>
      </c>
      <c r="AE14" s="260">
        <v>4</v>
      </c>
      <c r="AF14" s="260">
        <v>50.5</v>
      </c>
      <c r="AG14" s="6">
        <v>68</v>
      </c>
      <c r="AH14" s="6" t="str">
        <f t="shared" si="11"/>
        <v>B2</v>
      </c>
      <c r="AI14" s="260">
        <v>6.5</v>
      </c>
      <c r="AJ14" s="260">
        <v>5</v>
      </c>
      <c r="AK14" s="260">
        <v>4</v>
      </c>
      <c r="AL14" s="260">
        <v>61.5</v>
      </c>
      <c r="AM14" s="266">
        <f t="shared" si="21"/>
        <v>77</v>
      </c>
      <c r="AN14" s="255" t="str">
        <f t="shared" si="13"/>
        <v>B1</v>
      </c>
      <c r="AO14" s="260">
        <v>8.25</v>
      </c>
      <c r="AP14" s="260">
        <v>5</v>
      </c>
      <c r="AQ14" s="260">
        <v>5</v>
      </c>
      <c r="AR14" s="260">
        <v>70.5</v>
      </c>
      <c r="AS14" s="6">
        <v>88.75</v>
      </c>
      <c r="AT14" s="6" t="str">
        <f t="shared" si="14"/>
        <v>A2</v>
      </c>
      <c r="AU14" s="14">
        <v>9.5</v>
      </c>
      <c r="AV14" s="290">
        <v>5</v>
      </c>
      <c r="AW14" s="285">
        <v>4</v>
      </c>
      <c r="AX14" s="260">
        <v>69</v>
      </c>
      <c r="AY14" s="266">
        <f t="shared" si="23"/>
        <v>87.5</v>
      </c>
      <c r="AZ14" s="286" t="str">
        <f t="shared" si="15"/>
        <v>A2</v>
      </c>
      <c r="BA14" s="283">
        <v>8</v>
      </c>
      <c r="BB14" s="291" t="s">
        <v>56</v>
      </c>
      <c r="BC14" s="260">
        <v>7.25</v>
      </c>
      <c r="BD14" s="260">
        <v>5</v>
      </c>
      <c r="BE14" s="260">
        <v>5</v>
      </c>
      <c r="BF14" s="260">
        <v>58.5</v>
      </c>
      <c r="BG14" s="6">
        <v>75.75</v>
      </c>
      <c r="BH14" s="6" t="str">
        <f t="shared" si="16"/>
        <v>B1</v>
      </c>
      <c r="BI14" s="14">
        <v>7.75</v>
      </c>
      <c r="BJ14" s="282">
        <v>4.5</v>
      </c>
      <c r="BK14" s="282">
        <v>5</v>
      </c>
      <c r="BL14" s="260">
        <v>71.5</v>
      </c>
      <c r="BM14" s="266">
        <f t="shared" si="24"/>
        <v>88.75</v>
      </c>
      <c r="BN14" s="255" t="str">
        <f t="shared" si="18"/>
        <v>A2</v>
      </c>
      <c r="BO14" s="260">
        <v>48.5</v>
      </c>
      <c r="BP14" s="260">
        <v>48.5</v>
      </c>
      <c r="BQ14" s="7">
        <v>42</v>
      </c>
      <c r="BR14" s="260">
        <v>49</v>
      </c>
      <c r="BS14" s="7">
        <v>37.5</v>
      </c>
      <c r="BT14" s="260">
        <v>38</v>
      </c>
      <c r="BU14" s="277">
        <f t="shared" si="0"/>
        <v>405.5</v>
      </c>
      <c r="BV14" s="277">
        <f t="shared" si="1"/>
        <v>425.5</v>
      </c>
      <c r="BW14" s="277">
        <f t="shared" si="5"/>
        <v>831</v>
      </c>
      <c r="BX14" s="266">
        <f t="shared" si="19"/>
        <v>83.1</v>
      </c>
      <c r="BY14" s="265" t="str">
        <f t="shared" si="6"/>
        <v>A2</v>
      </c>
      <c r="BZ14" s="287"/>
    </row>
    <row r="15" spans="1:78" ht="15.75">
      <c r="A15" s="225">
        <v>9</v>
      </c>
      <c r="B15" s="217" t="s">
        <v>61</v>
      </c>
      <c r="C15" s="91">
        <v>9.75</v>
      </c>
      <c r="D15" s="260">
        <v>5</v>
      </c>
      <c r="E15" s="260">
        <v>5</v>
      </c>
      <c r="F15" s="259">
        <v>58</v>
      </c>
      <c r="G15" s="261">
        <f t="shared" si="20"/>
        <v>77.75</v>
      </c>
      <c r="H15" s="261" t="str">
        <f t="shared" si="7"/>
        <v>B1</v>
      </c>
      <c r="I15" s="260">
        <v>9.25</v>
      </c>
      <c r="J15" s="282">
        <v>5</v>
      </c>
      <c r="K15" s="282">
        <v>5</v>
      </c>
      <c r="L15" s="263">
        <v>64.5</v>
      </c>
      <c r="M15" s="263">
        <f t="shared" si="2"/>
        <v>83.75</v>
      </c>
      <c r="N15" s="282" t="str">
        <f t="shared" si="8"/>
        <v>A2</v>
      </c>
      <c r="O15" s="14">
        <v>7.75</v>
      </c>
      <c r="P15" s="260">
        <v>4</v>
      </c>
      <c r="Q15" s="260">
        <v>4</v>
      </c>
      <c r="R15" s="260">
        <v>52.5</v>
      </c>
      <c r="S15" s="6">
        <v>68.25</v>
      </c>
      <c r="T15" s="6" t="str">
        <f t="shared" si="9"/>
        <v>B2</v>
      </c>
      <c r="U15" s="260">
        <v>8.5</v>
      </c>
      <c r="V15" s="282">
        <v>5</v>
      </c>
      <c r="W15" s="282">
        <v>5</v>
      </c>
      <c r="X15" s="260">
        <v>66</v>
      </c>
      <c r="Y15" s="266">
        <f t="shared" si="22"/>
        <v>84.5</v>
      </c>
      <c r="Z15" s="265" t="str">
        <f t="shared" si="10"/>
        <v>A2</v>
      </c>
      <c r="AA15" s="283">
        <v>9</v>
      </c>
      <c r="AB15" s="282" t="s">
        <v>61</v>
      </c>
      <c r="AC15" s="260">
        <v>9.25</v>
      </c>
      <c r="AD15" s="260">
        <v>5</v>
      </c>
      <c r="AE15" s="260">
        <v>5</v>
      </c>
      <c r="AF15" s="260">
        <v>70</v>
      </c>
      <c r="AG15" s="6">
        <v>89.25</v>
      </c>
      <c r="AH15" s="6" t="str">
        <f t="shared" si="11"/>
        <v>A2</v>
      </c>
      <c r="AI15" s="260">
        <v>8.25</v>
      </c>
      <c r="AJ15" s="260">
        <v>5</v>
      </c>
      <c r="AK15" s="260">
        <v>5</v>
      </c>
      <c r="AL15" s="260">
        <v>74</v>
      </c>
      <c r="AM15" s="266">
        <f t="shared" si="21"/>
        <v>92.25</v>
      </c>
      <c r="AN15" s="255" t="str">
        <f t="shared" si="13"/>
        <v>A1</v>
      </c>
      <c r="AO15" s="260">
        <v>9.25</v>
      </c>
      <c r="AP15" s="260">
        <v>5</v>
      </c>
      <c r="AQ15" s="260">
        <v>5</v>
      </c>
      <c r="AR15" s="260">
        <v>64.5</v>
      </c>
      <c r="AS15" s="6">
        <v>83.75</v>
      </c>
      <c r="AT15" s="6" t="str">
        <f t="shared" si="14"/>
        <v>A2</v>
      </c>
      <c r="AU15" s="14">
        <v>9.5</v>
      </c>
      <c r="AV15" s="290">
        <v>4.5</v>
      </c>
      <c r="AW15" s="285">
        <v>4.5</v>
      </c>
      <c r="AX15" s="260">
        <v>65</v>
      </c>
      <c r="AY15" s="266">
        <f t="shared" si="23"/>
        <v>83.5</v>
      </c>
      <c r="AZ15" s="286" t="str">
        <f t="shared" si="15"/>
        <v>A2</v>
      </c>
      <c r="BA15" s="283">
        <v>9</v>
      </c>
      <c r="BB15" s="282" t="s">
        <v>61</v>
      </c>
      <c r="BC15" s="260">
        <v>9.75</v>
      </c>
      <c r="BD15" s="260">
        <v>5</v>
      </c>
      <c r="BE15" s="260">
        <v>5</v>
      </c>
      <c r="BF15" s="260">
        <v>62.5</v>
      </c>
      <c r="BG15" s="6">
        <v>82.25</v>
      </c>
      <c r="BH15" s="6" t="str">
        <f t="shared" si="16"/>
        <v>A2</v>
      </c>
      <c r="BI15" s="14">
        <v>9.5</v>
      </c>
      <c r="BJ15" s="282">
        <v>5</v>
      </c>
      <c r="BK15" s="282">
        <v>5</v>
      </c>
      <c r="BL15" s="260">
        <v>77</v>
      </c>
      <c r="BM15" s="266">
        <f t="shared" si="24"/>
        <v>96.5</v>
      </c>
      <c r="BN15" s="255" t="str">
        <f t="shared" si="18"/>
        <v>A1</v>
      </c>
      <c r="BO15" s="260">
        <v>48.5</v>
      </c>
      <c r="BP15" s="260">
        <v>44</v>
      </c>
      <c r="BQ15" s="7">
        <v>45</v>
      </c>
      <c r="BR15" s="260">
        <v>46</v>
      </c>
      <c r="BS15" s="7">
        <v>44.5</v>
      </c>
      <c r="BT15" s="260">
        <v>49</v>
      </c>
      <c r="BU15" s="277">
        <f t="shared" si="0"/>
        <v>401.25</v>
      </c>
      <c r="BV15" s="277">
        <f t="shared" si="1"/>
        <v>440.5</v>
      </c>
      <c r="BW15" s="277">
        <f t="shared" si="5"/>
        <v>841.75</v>
      </c>
      <c r="BX15" s="266">
        <f t="shared" si="19"/>
        <v>84.174999999999997</v>
      </c>
      <c r="BY15" s="265" t="str">
        <f t="shared" si="6"/>
        <v>A2</v>
      </c>
      <c r="BZ15" s="287"/>
    </row>
    <row r="16" spans="1:78" ht="15.75">
      <c r="A16" s="225">
        <v>10</v>
      </c>
      <c r="B16" s="217" t="s">
        <v>67</v>
      </c>
      <c r="C16" s="91">
        <v>9</v>
      </c>
      <c r="D16" s="260">
        <v>5</v>
      </c>
      <c r="E16" s="260">
        <v>5</v>
      </c>
      <c r="F16" s="259">
        <v>69.5</v>
      </c>
      <c r="G16" s="261">
        <f t="shared" si="20"/>
        <v>88.5</v>
      </c>
      <c r="H16" s="261" t="str">
        <f t="shared" si="7"/>
        <v>A2</v>
      </c>
      <c r="I16" s="260">
        <v>9.25</v>
      </c>
      <c r="J16" s="282">
        <v>5</v>
      </c>
      <c r="K16" s="282">
        <v>5</v>
      </c>
      <c r="L16" s="263">
        <v>69</v>
      </c>
      <c r="M16" s="263">
        <f t="shared" si="2"/>
        <v>88.25</v>
      </c>
      <c r="N16" s="282" t="str">
        <f t="shared" si="8"/>
        <v>A2</v>
      </c>
      <c r="O16" s="14">
        <v>9</v>
      </c>
      <c r="P16" s="260">
        <v>4</v>
      </c>
      <c r="Q16" s="260">
        <v>4</v>
      </c>
      <c r="R16" s="260">
        <v>74</v>
      </c>
      <c r="S16" s="6">
        <v>91</v>
      </c>
      <c r="T16" s="6" t="str">
        <f t="shared" si="9"/>
        <v>A1</v>
      </c>
      <c r="U16" s="260">
        <v>8.5</v>
      </c>
      <c r="V16" s="282">
        <v>5</v>
      </c>
      <c r="W16" s="282">
        <v>5</v>
      </c>
      <c r="X16" s="260">
        <v>65</v>
      </c>
      <c r="Y16" s="266">
        <f t="shared" si="22"/>
        <v>83.5</v>
      </c>
      <c r="Z16" s="265" t="str">
        <f t="shared" si="10"/>
        <v>A2</v>
      </c>
      <c r="AA16" s="283">
        <v>10</v>
      </c>
      <c r="AB16" s="282" t="s">
        <v>67</v>
      </c>
      <c r="AC16" s="260">
        <v>9.25</v>
      </c>
      <c r="AD16" s="260">
        <v>5</v>
      </c>
      <c r="AE16" s="260">
        <v>5</v>
      </c>
      <c r="AF16" s="260">
        <v>67</v>
      </c>
      <c r="AG16" s="6">
        <v>86.25</v>
      </c>
      <c r="AH16" s="6" t="str">
        <f t="shared" si="11"/>
        <v>A2</v>
      </c>
      <c r="AI16" s="260">
        <v>9.25</v>
      </c>
      <c r="AJ16" s="260">
        <v>5</v>
      </c>
      <c r="AK16" s="260">
        <v>4</v>
      </c>
      <c r="AL16" s="260">
        <v>66.5</v>
      </c>
      <c r="AM16" s="266">
        <f t="shared" si="21"/>
        <v>84.75</v>
      </c>
      <c r="AN16" s="255" t="str">
        <f t="shared" si="13"/>
        <v>A2</v>
      </c>
      <c r="AO16" s="260">
        <v>9.5</v>
      </c>
      <c r="AP16" s="260">
        <v>5</v>
      </c>
      <c r="AQ16" s="260">
        <v>4.5</v>
      </c>
      <c r="AR16" s="260">
        <v>75</v>
      </c>
      <c r="AS16" s="6">
        <v>94</v>
      </c>
      <c r="AT16" s="6" t="str">
        <f t="shared" si="14"/>
        <v>A1</v>
      </c>
      <c r="AU16" s="14">
        <v>9.5</v>
      </c>
      <c r="AV16" s="290">
        <v>4.5</v>
      </c>
      <c r="AW16" s="285">
        <v>4.5</v>
      </c>
      <c r="AX16" s="260">
        <v>68.5</v>
      </c>
      <c r="AY16" s="266">
        <f t="shared" si="23"/>
        <v>87</v>
      </c>
      <c r="AZ16" s="286" t="str">
        <f t="shared" si="15"/>
        <v>A2</v>
      </c>
      <c r="BA16" s="283">
        <v>10</v>
      </c>
      <c r="BB16" s="282" t="s">
        <v>67</v>
      </c>
      <c r="BC16" s="260">
        <v>10</v>
      </c>
      <c r="BD16" s="260">
        <v>5</v>
      </c>
      <c r="BE16" s="260">
        <v>5</v>
      </c>
      <c r="BF16" s="260">
        <v>69</v>
      </c>
      <c r="BG16" s="6">
        <v>89</v>
      </c>
      <c r="BH16" s="6" t="str">
        <f t="shared" si="16"/>
        <v>A2</v>
      </c>
      <c r="BI16" s="14">
        <v>7.75</v>
      </c>
      <c r="BJ16" s="282">
        <v>5</v>
      </c>
      <c r="BK16" s="282">
        <v>5</v>
      </c>
      <c r="BL16" s="260">
        <v>77</v>
      </c>
      <c r="BM16" s="266">
        <f t="shared" si="24"/>
        <v>94.75</v>
      </c>
      <c r="BN16" s="255" t="str">
        <f t="shared" si="18"/>
        <v>A1</v>
      </c>
      <c r="BO16" s="260">
        <v>50</v>
      </c>
      <c r="BP16" s="260">
        <v>44.5</v>
      </c>
      <c r="BQ16" s="7">
        <v>46</v>
      </c>
      <c r="BR16" s="260">
        <v>46.5</v>
      </c>
      <c r="BS16" s="7">
        <v>47.5</v>
      </c>
      <c r="BT16" s="260">
        <v>44</v>
      </c>
      <c r="BU16" s="277">
        <f t="shared" si="0"/>
        <v>448.75</v>
      </c>
      <c r="BV16" s="277">
        <f t="shared" si="1"/>
        <v>438.25</v>
      </c>
      <c r="BW16" s="277">
        <f t="shared" si="5"/>
        <v>887</v>
      </c>
      <c r="BX16" s="266">
        <f t="shared" si="19"/>
        <v>88.7</v>
      </c>
      <c r="BY16" s="265" t="str">
        <f t="shared" si="6"/>
        <v>A2</v>
      </c>
      <c r="BZ16" s="287"/>
    </row>
    <row r="17" spans="1:78" ht="15.75">
      <c r="A17" s="225">
        <v>11</v>
      </c>
      <c r="B17" s="217" t="s">
        <v>73</v>
      </c>
      <c r="C17" s="91">
        <v>9.25</v>
      </c>
      <c r="D17" s="260">
        <v>5</v>
      </c>
      <c r="E17" s="260">
        <v>5</v>
      </c>
      <c r="F17" s="259">
        <v>67.5</v>
      </c>
      <c r="G17" s="261">
        <f t="shared" si="20"/>
        <v>86.75</v>
      </c>
      <c r="H17" s="261" t="str">
        <f t="shared" si="7"/>
        <v>A2</v>
      </c>
      <c r="I17" s="260">
        <v>9.75</v>
      </c>
      <c r="J17" s="282">
        <v>5</v>
      </c>
      <c r="K17" s="282">
        <v>5</v>
      </c>
      <c r="L17" s="263">
        <v>72</v>
      </c>
      <c r="M17" s="263">
        <f t="shared" si="2"/>
        <v>91.75</v>
      </c>
      <c r="N17" s="282" t="str">
        <f t="shared" si="8"/>
        <v>A1</v>
      </c>
      <c r="O17" s="14">
        <v>8.5</v>
      </c>
      <c r="P17" s="260">
        <v>4</v>
      </c>
      <c r="Q17" s="260">
        <v>4</v>
      </c>
      <c r="R17" s="260">
        <v>72.5</v>
      </c>
      <c r="S17" s="6">
        <v>89</v>
      </c>
      <c r="T17" s="6" t="str">
        <f t="shared" si="9"/>
        <v>A2</v>
      </c>
      <c r="U17" s="274">
        <v>9.25</v>
      </c>
      <c r="V17" s="282">
        <v>5</v>
      </c>
      <c r="W17" s="282">
        <v>5</v>
      </c>
      <c r="X17" s="260">
        <v>74</v>
      </c>
      <c r="Y17" s="266">
        <f t="shared" si="22"/>
        <v>93.25</v>
      </c>
      <c r="Z17" s="265" t="str">
        <f t="shared" si="10"/>
        <v>A1</v>
      </c>
      <c r="AA17" s="283">
        <v>11</v>
      </c>
      <c r="AB17" s="282" t="s">
        <v>73</v>
      </c>
      <c r="AC17" s="260">
        <v>10</v>
      </c>
      <c r="AD17" s="260">
        <v>5</v>
      </c>
      <c r="AE17" s="260">
        <v>5</v>
      </c>
      <c r="AF17" s="260">
        <v>74.5</v>
      </c>
      <c r="AG17" s="6">
        <v>94.5</v>
      </c>
      <c r="AH17" s="6" t="str">
        <f t="shared" si="11"/>
        <v>A1</v>
      </c>
      <c r="AI17" s="260">
        <v>9.75</v>
      </c>
      <c r="AJ17" s="260">
        <v>5</v>
      </c>
      <c r="AK17" s="260">
        <v>5</v>
      </c>
      <c r="AL17" s="260">
        <v>73.5</v>
      </c>
      <c r="AM17" s="266">
        <f t="shared" si="21"/>
        <v>93.25</v>
      </c>
      <c r="AN17" s="255" t="str">
        <f t="shared" si="13"/>
        <v>A1</v>
      </c>
      <c r="AO17" s="260">
        <v>9.5</v>
      </c>
      <c r="AP17" s="260">
        <v>5</v>
      </c>
      <c r="AQ17" s="260">
        <v>4.5</v>
      </c>
      <c r="AR17" s="260">
        <v>75</v>
      </c>
      <c r="AS17" s="6">
        <v>94</v>
      </c>
      <c r="AT17" s="6" t="str">
        <f t="shared" si="14"/>
        <v>A1</v>
      </c>
      <c r="AU17" s="14">
        <v>9.5</v>
      </c>
      <c r="AV17" s="290">
        <v>5</v>
      </c>
      <c r="AW17" s="285">
        <v>5</v>
      </c>
      <c r="AX17" s="260">
        <v>77.5</v>
      </c>
      <c r="AY17" s="266">
        <f t="shared" si="23"/>
        <v>97</v>
      </c>
      <c r="AZ17" s="286" t="str">
        <f t="shared" si="15"/>
        <v>A1</v>
      </c>
      <c r="BA17" s="283">
        <v>11</v>
      </c>
      <c r="BB17" s="282" t="s">
        <v>73</v>
      </c>
      <c r="BC17" s="260">
        <v>9.5</v>
      </c>
      <c r="BD17" s="260">
        <v>5</v>
      </c>
      <c r="BE17" s="260">
        <v>5</v>
      </c>
      <c r="BF17" s="260">
        <v>75.5</v>
      </c>
      <c r="BG17" s="6">
        <v>95</v>
      </c>
      <c r="BH17" s="6" t="str">
        <f t="shared" si="16"/>
        <v>A1</v>
      </c>
      <c r="BI17" s="14">
        <v>9.75</v>
      </c>
      <c r="BJ17" s="282">
        <v>5</v>
      </c>
      <c r="BK17" s="282">
        <v>5</v>
      </c>
      <c r="BL17" s="260">
        <v>74</v>
      </c>
      <c r="BM17" s="266">
        <f t="shared" si="24"/>
        <v>93.75</v>
      </c>
      <c r="BN17" s="255" t="str">
        <f t="shared" si="18"/>
        <v>A1</v>
      </c>
      <c r="BO17" s="260">
        <v>49</v>
      </c>
      <c r="BP17" s="260">
        <v>50</v>
      </c>
      <c r="BQ17" s="7">
        <v>42</v>
      </c>
      <c r="BR17" s="260">
        <v>48</v>
      </c>
      <c r="BS17" s="7">
        <v>45</v>
      </c>
      <c r="BT17" s="260">
        <v>43</v>
      </c>
      <c r="BU17" s="277">
        <f t="shared" si="0"/>
        <v>459.25</v>
      </c>
      <c r="BV17" s="277">
        <f t="shared" si="1"/>
        <v>469</v>
      </c>
      <c r="BW17" s="277">
        <f t="shared" si="5"/>
        <v>928.25</v>
      </c>
      <c r="BX17" s="266">
        <f t="shared" si="19"/>
        <v>92.825000000000003</v>
      </c>
      <c r="BY17" s="265" t="str">
        <f t="shared" si="6"/>
        <v>A1</v>
      </c>
      <c r="BZ17" s="287"/>
    </row>
    <row r="18" spans="1:78" ht="15.75">
      <c r="A18" s="225">
        <v>12</v>
      </c>
      <c r="B18" s="90" t="s">
        <v>80</v>
      </c>
      <c r="C18" s="91">
        <v>5.75</v>
      </c>
      <c r="D18" s="260">
        <v>5</v>
      </c>
      <c r="E18" s="260">
        <v>4</v>
      </c>
      <c r="F18" s="259">
        <v>48</v>
      </c>
      <c r="G18" s="261">
        <f t="shared" si="20"/>
        <v>62.75</v>
      </c>
      <c r="H18" s="261" t="str">
        <f t="shared" si="7"/>
        <v>B2</v>
      </c>
      <c r="I18" s="260">
        <v>8.5</v>
      </c>
      <c r="J18" s="282">
        <v>5</v>
      </c>
      <c r="K18" s="282">
        <v>5</v>
      </c>
      <c r="L18" s="263">
        <v>53</v>
      </c>
      <c r="M18" s="263">
        <f t="shared" si="2"/>
        <v>71.5</v>
      </c>
      <c r="N18" s="282" t="str">
        <f t="shared" si="8"/>
        <v>B1</v>
      </c>
      <c r="O18" s="14">
        <v>7.25</v>
      </c>
      <c r="P18" s="260">
        <v>4</v>
      </c>
      <c r="Q18" s="260">
        <v>4</v>
      </c>
      <c r="R18" s="260">
        <v>61</v>
      </c>
      <c r="S18" s="6">
        <v>76.25</v>
      </c>
      <c r="T18" s="6" t="str">
        <f t="shared" si="9"/>
        <v>B1</v>
      </c>
      <c r="U18" s="260">
        <v>8.5</v>
      </c>
      <c r="V18" s="282">
        <v>5</v>
      </c>
      <c r="W18" s="282">
        <v>5</v>
      </c>
      <c r="X18" s="260">
        <v>62</v>
      </c>
      <c r="Y18" s="266">
        <f t="shared" si="22"/>
        <v>80.5</v>
      </c>
      <c r="Z18" s="265" t="str">
        <f t="shared" si="10"/>
        <v>B1</v>
      </c>
      <c r="AA18" s="283">
        <v>12</v>
      </c>
      <c r="AB18" s="291" t="s">
        <v>80</v>
      </c>
      <c r="AC18" s="260">
        <v>9</v>
      </c>
      <c r="AD18" s="260">
        <v>5</v>
      </c>
      <c r="AE18" s="260">
        <v>5</v>
      </c>
      <c r="AF18" s="260">
        <v>66</v>
      </c>
      <c r="AG18" s="6">
        <v>85</v>
      </c>
      <c r="AH18" s="6" t="str">
        <f t="shared" si="11"/>
        <v>A2</v>
      </c>
      <c r="AI18" s="260">
        <v>8.25</v>
      </c>
      <c r="AJ18" s="260">
        <v>5</v>
      </c>
      <c r="AK18" s="260">
        <v>4</v>
      </c>
      <c r="AL18" s="260">
        <v>50.5</v>
      </c>
      <c r="AM18" s="266">
        <f t="shared" si="21"/>
        <v>67.75</v>
      </c>
      <c r="AN18" s="255" t="str">
        <f t="shared" si="13"/>
        <v>B2</v>
      </c>
      <c r="AO18" s="260">
        <v>8.75</v>
      </c>
      <c r="AP18" s="260">
        <v>5</v>
      </c>
      <c r="AQ18" s="260">
        <v>4</v>
      </c>
      <c r="AR18" s="260">
        <v>70.5</v>
      </c>
      <c r="AS18" s="6">
        <v>88.25</v>
      </c>
      <c r="AT18" s="6" t="str">
        <f t="shared" si="14"/>
        <v>A2</v>
      </c>
      <c r="AU18" s="14">
        <v>9.25</v>
      </c>
      <c r="AV18" s="290">
        <v>5</v>
      </c>
      <c r="AW18" s="285">
        <v>5</v>
      </c>
      <c r="AX18" s="260">
        <v>76</v>
      </c>
      <c r="AY18" s="266">
        <f t="shared" si="23"/>
        <v>95.25</v>
      </c>
      <c r="AZ18" s="286" t="str">
        <f t="shared" si="15"/>
        <v>A1</v>
      </c>
      <c r="BA18" s="283">
        <v>12</v>
      </c>
      <c r="BB18" s="291" t="s">
        <v>80</v>
      </c>
      <c r="BC18" s="260">
        <v>7.75</v>
      </c>
      <c r="BD18" s="260">
        <v>4</v>
      </c>
      <c r="BE18" s="260">
        <v>5</v>
      </c>
      <c r="BF18" s="260">
        <v>38.5</v>
      </c>
      <c r="BG18" s="6">
        <v>55.25</v>
      </c>
      <c r="BH18" s="6" t="str">
        <f t="shared" si="16"/>
        <v>C1</v>
      </c>
      <c r="BI18" s="14">
        <v>9.75</v>
      </c>
      <c r="BJ18" s="282">
        <v>4</v>
      </c>
      <c r="BK18" s="282">
        <v>4</v>
      </c>
      <c r="BL18" s="260">
        <v>64</v>
      </c>
      <c r="BM18" s="266">
        <f t="shared" si="24"/>
        <v>81.75</v>
      </c>
      <c r="BN18" s="255" t="str">
        <f t="shared" si="18"/>
        <v>A2</v>
      </c>
      <c r="BO18" s="260">
        <v>43.5</v>
      </c>
      <c r="BP18" s="260">
        <v>44</v>
      </c>
      <c r="BQ18" s="7">
        <v>37</v>
      </c>
      <c r="BR18" s="260">
        <v>46</v>
      </c>
      <c r="BS18" s="7">
        <v>36.5</v>
      </c>
      <c r="BT18" s="260">
        <v>37</v>
      </c>
      <c r="BU18" s="277">
        <f t="shared" si="0"/>
        <v>367.5</v>
      </c>
      <c r="BV18" s="277">
        <f t="shared" si="1"/>
        <v>396.75</v>
      </c>
      <c r="BW18" s="277">
        <f t="shared" si="5"/>
        <v>764.25</v>
      </c>
      <c r="BX18" s="266">
        <f t="shared" si="19"/>
        <v>76.424999999999997</v>
      </c>
      <c r="BY18" s="265" t="str">
        <f t="shared" si="6"/>
        <v>B1</v>
      </c>
      <c r="BZ18" s="287"/>
    </row>
    <row r="19" spans="1:78" ht="15.75">
      <c r="A19" s="225">
        <v>13</v>
      </c>
      <c r="B19" s="217" t="s">
        <v>86</v>
      </c>
      <c r="C19" s="91">
        <v>6</v>
      </c>
      <c r="D19" s="260">
        <v>3</v>
      </c>
      <c r="E19" s="260">
        <v>3</v>
      </c>
      <c r="F19" s="259">
        <v>27</v>
      </c>
      <c r="G19" s="261">
        <f t="shared" si="20"/>
        <v>39</v>
      </c>
      <c r="H19" s="261" t="str">
        <f t="shared" si="7"/>
        <v>D</v>
      </c>
      <c r="I19" s="260">
        <v>5</v>
      </c>
      <c r="J19" s="282">
        <v>3</v>
      </c>
      <c r="K19" s="282">
        <v>3</v>
      </c>
      <c r="L19" s="263">
        <v>25</v>
      </c>
      <c r="M19" s="263">
        <f t="shared" si="2"/>
        <v>36</v>
      </c>
      <c r="N19" s="282" t="str">
        <f t="shared" si="8"/>
        <v>D</v>
      </c>
      <c r="O19" s="14">
        <v>7.75</v>
      </c>
      <c r="P19" s="260">
        <v>3</v>
      </c>
      <c r="Q19" s="260">
        <v>4</v>
      </c>
      <c r="R19" s="260">
        <v>45</v>
      </c>
      <c r="S19" s="6">
        <v>59.75</v>
      </c>
      <c r="T19" s="6" t="str">
        <f t="shared" si="9"/>
        <v>C1</v>
      </c>
      <c r="U19" s="260">
        <v>5.75</v>
      </c>
      <c r="V19" s="282">
        <v>4</v>
      </c>
      <c r="W19" s="282">
        <v>3</v>
      </c>
      <c r="X19" s="260">
        <v>43</v>
      </c>
      <c r="Y19" s="266">
        <f t="shared" si="22"/>
        <v>55.75</v>
      </c>
      <c r="Z19" s="265" t="str">
        <f t="shared" si="10"/>
        <v>C1</v>
      </c>
      <c r="AA19" s="283">
        <v>13</v>
      </c>
      <c r="AB19" s="282" t="s">
        <v>86</v>
      </c>
      <c r="AC19" s="260">
        <v>6.75</v>
      </c>
      <c r="AD19" s="260">
        <v>3</v>
      </c>
      <c r="AE19" s="260">
        <v>3</v>
      </c>
      <c r="AF19" s="260">
        <v>27</v>
      </c>
      <c r="AG19" s="6">
        <v>39.75</v>
      </c>
      <c r="AH19" s="6" t="str">
        <f t="shared" si="11"/>
        <v>D</v>
      </c>
      <c r="AI19" s="260">
        <v>3</v>
      </c>
      <c r="AJ19" s="260">
        <v>3</v>
      </c>
      <c r="AK19" s="260">
        <v>2</v>
      </c>
      <c r="AL19" s="260">
        <v>19</v>
      </c>
      <c r="AM19" s="266">
        <f t="shared" si="21"/>
        <v>27</v>
      </c>
      <c r="AN19" s="255" t="str">
        <f t="shared" si="13"/>
        <v>E</v>
      </c>
      <c r="AO19" s="260">
        <v>6.25</v>
      </c>
      <c r="AP19" s="260">
        <v>4</v>
      </c>
      <c r="AQ19" s="260">
        <v>3.5</v>
      </c>
      <c r="AR19" s="260">
        <v>37</v>
      </c>
      <c r="AS19" s="6">
        <v>50.75</v>
      </c>
      <c r="AT19" s="6" t="str">
        <f t="shared" si="14"/>
        <v>C2</v>
      </c>
      <c r="AU19" s="14">
        <v>6.75</v>
      </c>
      <c r="AV19" s="290">
        <v>3.5</v>
      </c>
      <c r="AW19" s="285">
        <v>3</v>
      </c>
      <c r="AX19" s="260">
        <v>49.5</v>
      </c>
      <c r="AY19" s="266">
        <f t="shared" si="23"/>
        <v>62.75</v>
      </c>
      <c r="AZ19" s="286" t="str">
        <f t="shared" si="15"/>
        <v>B2</v>
      </c>
      <c r="BA19" s="283">
        <v>13</v>
      </c>
      <c r="BB19" s="282" t="s">
        <v>86</v>
      </c>
      <c r="BC19" s="260">
        <v>5.25</v>
      </c>
      <c r="BD19" s="260">
        <v>4</v>
      </c>
      <c r="BE19" s="260">
        <v>4.5</v>
      </c>
      <c r="BF19" s="260">
        <v>22.5</v>
      </c>
      <c r="BG19" s="6">
        <v>36.25</v>
      </c>
      <c r="BH19" s="6" t="str">
        <f t="shared" si="16"/>
        <v>D</v>
      </c>
      <c r="BI19" s="14">
        <v>2</v>
      </c>
      <c r="BJ19" s="282">
        <v>3</v>
      </c>
      <c r="BK19" s="282">
        <v>3</v>
      </c>
      <c r="BL19" s="260">
        <v>37.5</v>
      </c>
      <c r="BM19" s="266">
        <f t="shared" si="24"/>
        <v>45.5</v>
      </c>
      <c r="BN19" s="255" t="str">
        <f t="shared" si="18"/>
        <v>C2</v>
      </c>
      <c r="BO19" s="260">
        <v>37</v>
      </c>
      <c r="BP19" s="260">
        <v>35</v>
      </c>
      <c r="BQ19" s="7">
        <v>39.5</v>
      </c>
      <c r="BR19" s="260">
        <v>22</v>
      </c>
      <c r="BS19" s="7">
        <v>29</v>
      </c>
      <c r="BT19" s="260">
        <v>25.5</v>
      </c>
      <c r="BU19" s="277">
        <f t="shared" si="0"/>
        <v>225.5</v>
      </c>
      <c r="BV19" s="277">
        <f t="shared" si="1"/>
        <v>227</v>
      </c>
      <c r="BW19" s="277">
        <f t="shared" si="5"/>
        <v>452.5</v>
      </c>
      <c r="BX19" s="266">
        <f t="shared" si="19"/>
        <v>45.25</v>
      </c>
      <c r="BY19" s="265" t="str">
        <f t="shared" si="6"/>
        <v>C2</v>
      </c>
      <c r="BZ19" s="287"/>
    </row>
    <row r="20" spans="1:78" ht="15.75">
      <c r="A20" s="225">
        <v>14</v>
      </c>
      <c r="B20" s="217" t="s">
        <v>91</v>
      </c>
      <c r="C20" s="91">
        <v>7.75</v>
      </c>
      <c r="D20" s="260">
        <v>5</v>
      </c>
      <c r="E20" s="260">
        <v>5</v>
      </c>
      <c r="F20" s="259">
        <v>46.5</v>
      </c>
      <c r="G20" s="261">
        <f t="shared" si="20"/>
        <v>64.25</v>
      </c>
      <c r="H20" s="261" t="str">
        <f t="shared" si="7"/>
        <v>B2</v>
      </c>
      <c r="I20" s="260">
        <v>7.25</v>
      </c>
      <c r="J20" s="282">
        <v>5</v>
      </c>
      <c r="K20" s="282">
        <v>4</v>
      </c>
      <c r="L20" s="263">
        <v>42.5</v>
      </c>
      <c r="M20" s="263">
        <f t="shared" si="2"/>
        <v>58.75</v>
      </c>
      <c r="N20" s="282" t="str">
        <f t="shared" si="8"/>
        <v>C1</v>
      </c>
      <c r="O20" s="14">
        <v>7.75</v>
      </c>
      <c r="P20" s="260">
        <v>3</v>
      </c>
      <c r="Q20" s="260">
        <v>4</v>
      </c>
      <c r="R20" s="260">
        <v>62</v>
      </c>
      <c r="S20" s="6">
        <v>76.75</v>
      </c>
      <c r="T20" s="6" t="str">
        <f t="shared" si="9"/>
        <v>B1</v>
      </c>
      <c r="U20" s="260">
        <v>8.5</v>
      </c>
      <c r="V20" s="282">
        <v>5</v>
      </c>
      <c r="W20" s="282">
        <v>4</v>
      </c>
      <c r="X20" s="260">
        <v>58</v>
      </c>
      <c r="Y20" s="266">
        <f t="shared" si="22"/>
        <v>75.5</v>
      </c>
      <c r="Z20" s="265" t="str">
        <f t="shared" si="10"/>
        <v>B1</v>
      </c>
      <c r="AA20" s="283">
        <v>14</v>
      </c>
      <c r="AB20" s="282" t="s">
        <v>91</v>
      </c>
      <c r="AC20" s="260">
        <v>9</v>
      </c>
      <c r="AD20" s="260">
        <v>4</v>
      </c>
      <c r="AE20" s="260">
        <v>3</v>
      </c>
      <c r="AF20" s="260">
        <v>31.5</v>
      </c>
      <c r="AG20" s="6">
        <v>47.5</v>
      </c>
      <c r="AH20" s="6" t="str">
        <f t="shared" si="11"/>
        <v>C2</v>
      </c>
      <c r="AI20" s="260">
        <v>7.5</v>
      </c>
      <c r="AJ20" s="260">
        <v>4</v>
      </c>
      <c r="AK20" s="260">
        <v>3</v>
      </c>
      <c r="AL20" s="260">
        <v>33.5</v>
      </c>
      <c r="AM20" s="266">
        <f t="shared" si="21"/>
        <v>48</v>
      </c>
      <c r="AN20" s="255" t="str">
        <f t="shared" si="13"/>
        <v>C2</v>
      </c>
      <c r="AO20" s="260">
        <v>7.75</v>
      </c>
      <c r="AP20" s="260">
        <v>4</v>
      </c>
      <c r="AQ20" s="260">
        <v>3.5</v>
      </c>
      <c r="AR20" s="260">
        <v>51.5</v>
      </c>
      <c r="AS20" s="6">
        <v>66.75</v>
      </c>
      <c r="AT20" s="6" t="str">
        <f t="shared" si="14"/>
        <v>B2</v>
      </c>
      <c r="AU20" s="14">
        <v>8.25</v>
      </c>
      <c r="AV20" s="290">
        <v>4</v>
      </c>
      <c r="AW20" s="285">
        <v>3.5</v>
      </c>
      <c r="AX20" s="260">
        <v>48.5</v>
      </c>
      <c r="AY20" s="266">
        <f t="shared" si="23"/>
        <v>64.25</v>
      </c>
      <c r="AZ20" s="286" t="str">
        <f t="shared" si="15"/>
        <v>B2</v>
      </c>
      <c r="BA20" s="283">
        <v>14</v>
      </c>
      <c r="BB20" s="282" t="s">
        <v>91</v>
      </c>
      <c r="BC20" s="260">
        <v>7.25</v>
      </c>
      <c r="BD20" s="260">
        <v>4.5</v>
      </c>
      <c r="BE20" s="260">
        <v>4</v>
      </c>
      <c r="BF20" s="260">
        <v>25.5</v>
      </c>
      <c r="BG20" s="6">
        <v>41.25</v>
      </c>
      <c r="BH20" s="6" t="str">
        <f t="shared" si="16"/>
        <v>C2</v>
      </c>
      <c r="BI20" s="14">
        <v>9.25</v>
      </c>
      <c r="BJ20" s="282">
        <v>3.5</v>
      </c>
      <c r="BK20" s="282">
        <v>4</v>
      </c>
      <c r="BL20" s="260">
        <v>50</v>
      </c>
      <c r="BM20" s="266">
        <f t="shared" si="24"/>
        <v>66.75</v>
      </c>
      <c r="BN20" s="255" t="str">
        <f t="shared" si="18"/>
        <v>B2</v>
      </c>
      <c r="BO20" s="260">
        <v>41.5</v>
      </c>
      <c r="BP20" s="260">
        <v>41.5</v>
      </c>
      <c r="BQ20" s="7">
        <v>34.5</v>
      </c>
      <c r="BR20" s="260">
        <v>37</v>
      </c>
      <c r="BS20" s="7">
        <v>34.5</v>
      </c>
      <c r="BT20" s="260">
        <v>34.5</v>
      </c>
      <c r="BU20" s="277">
        <f t="shared" si="0"/>
        <v>296.5</v>
      </c>
      <c r="BV20" s="277">
        <f t="shared" si="1"/>
        <v>313.25</v>
      </c>
      <c r="BW20" s="277">
        <f t="shared" si="5"/>
        <v>609.75</v>
      </c>
      <c r="BX20" s="266">
        <f t="shared" si="19"/>
        <v>60.975000000000001</v>
      </c>
      <c r="BY20" s="265" t="str">
        <f t="shared" si="6"/>
        <v>C1</v>
      </c>
      <c r="BZ20" s="287"/>
    </row>
    <row r="21" spans="1:78" ht="15.75">
      <c r="A21" s="225">
        <v>15</v>
      </c>
      <c r="B21" s="90" t="s">
        <v>96</v>
      </c>
      <c r="C21" s="91">
        <v>3.25</v>
      </c>
      <c r="D21" s="260">
        <v>5</v>
      </c>
      <c r="E21" s="260">
        <v>5</v>
      </c>
      <c r="F21" s="259">
        <v>18.5</v>
      </c>
      <c r="G21" s="261">
        <f t="shared" si="20"/>
        <v>31.75</v>
      </c>
      <c r="H21" s="261" t="str">
        <f t="shared" si="7"/>
        <v>E</v>
      </c>
      <c r="I21" s="260">
        <v>4.75</v>
      </c>
      <c r="J21" s="282">
        <v>4</v>
      </c>
      <c r="K21" s="282">
        <v>4</v>
      </c>
      <c r="L21" s="263">
        <v>19.5</v>
      </c>
      <c r="M21" s="263">
        <f t="shared" si="2"/>
        <v>32.25</v>
      </c>
      <c r="N21" s="282" t="str">
        <f t="shared" si="8"/>
        <v>E</v>
      </c>
      <c r="O21" s="14">
        <v>3.5</v>
      </c>
      <c r="P21" s="260">
        <v>3</v>
      </c>
      <c r="Q21" s="260">
        <v>4</v>
      </c>
      <c r="R21" s="260">
        <v>32</v>
      </c>
      <c r="S21" s="6">
        <v>42.5</v>
      </c>
      <c r="T21" s="6" t="str">
        <f t="shared" si="9"/>
        <v>C2</v>
      </c>
      <c r="U21" s="260">
        <v>5.5</v>
      </c>
      <c r="V21" s="282">
        <v>4</v>
      </c>
      <c r="W21" s="282">
        <v>3.5</v>
      </c>
      <c r="X21" s="274">
        <v>26.5</v>
      </c>
      <c r="Y21" s="266">
        <f t="shared" si="22"/>
        <v>39.5</v>
      </c>
      <c r="Z21" s="265" t="str">
        <f t="shared" si="10"/>
        <v>D</v>
      </c>
      <c r="AA21" s="283">
        <v>15</v>
      </c>
      <c r="AB21" s="291" t="s">
        <v>96</v>
      </c>
      <c r="AC21" s="260">
        <v>1.5</v>
      </c>
      <c r="AD21" s="260">
        <v>4</v>
      </c>
      <c r="AE21" s="260">
        <v>2</v>
      </c>
      <c r="AF21" s="260">
        <v>5</v>
      </c>
      <c r="AG21" s="6">
        <v>12.5</v>
      </c>
      <c r="AH21" s="6" t="str">
        <f t="shared" si="11"/>
        <v>E</v>
      </c>
      <c r="AI21" s="260">
        <v>2.75</v>
      </c>
      <c r="AJ21" s="260">
        <v>3</v>
      </c>
      <c r="AK21" s="260">
        <v>2</v>
      </c>
      <c r="AL21" s="274">
        <v>23.5</v>
      </c>
      <c r="AM21" s="266">
        <f t="shared" si="21"/>
        <v>31.25</v>
      </c>
      <c r="AN21" s="255" t="str">
        <f t="shared" si="13"/>
        <v>E</v>
      </c>
      <c r="AO21" s="260">
        <v>4</v>
      </c>
      <c r="AP21" s="260">
        <v>4</v>
      </c>
      <c r="AQ21" s="260">
        <v>2</v>
      </c>
      <c r="AR21" s="260">
        <v>31.5</v>
      </c>
      <c r="AS21" s="6">
        <v>41.5</v>
      </c>
      <c r="AT21" s="6" t="str">
        <f t="shared" si="14"/>
        <v>C2</v>
      </c>
      <c r="AU21" s="14">
        <v>5</v>
      </c>
      <c r="AV21" s="290">
        <v>3</v>
      </c>
      <c r="AW21" s="285">
        <v>3</v>
      </c>
      <c r="AX21" s="274">
        <v>31</v>
      </c>
      <c r="AY21" s="266">
        <f t="shared" si="23"/>
        <v>42</v>
      </c>
      <c r="AZ21" s="286" t="str">
        <f t="shared" si="15"/>
        <v>C2</v>
      </c>
      <c r="BA21" s="283">
        <v>15</v>
      </c>
      <c r="BB21" s="291" t="s">
        <v>96</v>
      </c>
      <c r="BC21" s="260">
        <v>2.75</v>
      </c>
      <c r="BD21" s="260">
        <v>3</v>
      </c>
      <c r="BE21" s="260">
        <v>4.5</v>
      </c>
      <c r="BF21" s="260">
        <v>15</v>
      </c>
      <c r="BG21" s="6">
        <v>25.25</v>
      </c>
      <c r="BH21" s="6" t="str">
        <f t="shared" si="16"/>
        <v>E</v>
      </c>
      <c r="BI21" s="14">
        <v>2.25</v>
      </c>
      <c r="BJ21" s="282">
        <v>4.5</v>
      </c>
      <c r="BK21" s="282">
        <v>3.5</v>
      </c>
      <c r="BL21" s="274">
        <v>31.5</v>
      </c>
      <c r="BM21" s="266">
        <f t="shared" si="24"/>
        <v>41.75</v>
      </c>
      <c r="BN21" s="255" t="str">
        <f t="shared" si="18"/>
        <v>C2</v>
      </c>
      <c r="BO21" s="260">
        <v>26</v>
      </c>
      <c r="BP21" s="274">
        <v>27</v>
      </c>
      <c r="BQ21" s="7">
        <v>18</v>
      </c>
      <c r="BR21" s="260">
        <v>20</v>
      </c>
      <c r="BS21" s="7">
        <v>24</v>
      </c>
      <c r="BT21" s="260">
        <v>20.5</v>
      </c>
      <c r="BU21" s="277">
        <f t="shared" si="0"/>
        <v>153.5</v>
      </c>
      <c r="BV21" s="277">
        <f t="shared" si="1"/>
        <v>186.75</v>
      </c>
      <c r="BW21" s="277">
        <f t="shared" si="5"/>
        <v>340.25</v>
      </c>
      <c r="BX21" s="266">
        <f t="shared" si="19"/>
        <v>34.024999999999999</v>
      </c>
      <c r="BY21" s="265" t="str">
        <f t="shared" si="6"/>
        <v>D</v>
      </c>
      <c r="BZ21" s="287"/>
    </row>
    <row r="22" spans="1:78" ht="15.75">
      <c r="A22" s="225">
        <v>16</v>
      </c>
      <c r="B22" s="217" t="s">
        <v>102</v>
      </c>
      <c r="C22" s="91">
        <v>6.75</v>
      </c>
      <c r="D22" s="260">
        <v>4</v>
      </c>
      <c r="E22" s="260">
        <v>5</v>
      </c>
      <c r="F22" s="259">
        <v>62</v>
      </c>
      <c r="G22" s="261">
        <f t="shared" si="20"/>
        <v>77.75</v>
      </c>
      <c r="H22" s="261" t="str">
        <f t="shared" si="7"/>
        <v>B1</v>
      </c>
      <c r="I22" s="260">
        <v>8</v>
      </c>
      <c r="J22" s="282">
        <v>5</v>
      </c>
      <c r="K22" s="282">
        <v>4</v>
      </c>
      <c r="L22" s="263">
        <v>61.5</v>
      </c>
      <c r="M22" s="263">
        <f t="shared" si="2"/>
        <v>78.5</v>
      </c>
      <c r="N22" s="282" t="str">
        <f t="shared" si="8"/>
        <v>B1</v>
      </c>
      <c r="O22" s="14">
        <v>7.75</v>
      </c>
      <c r="P22" s="260">
        <v>4</v>
      </c>
      <c r="Q22" s="260">
        <v>4</v>
      </c>
      <c r="R22" s="260">
        <v>45</v>
      </c>
      <c r="S22" s="6">
        <v>15.75</v>
      </c>
      <c r="T22" s="6" t="str">
        <f t="shared" si="9"/>
        <v>E</v>
      </c>
      <c r="U22" s="260">
        <v>7.5</v>
      </c>
      <c r="V22" s="282">
        <v>5</v>
      </c>
      <c r="W22" s="282">
        <v>4</v>
      </c>
      <c r="X22" s="274">
        <v>60</v>
      </c>
      <c r="Y22" s="266">
        <f t="shared" si="22"/>
        <v>76.5</v>
      </c>
      <c r="Z22" s="265" t="str">
        <f t="shared" si="10"/>
        <v>B1</v>
      </c>
      <c r="AA22" s="283">
        <v>16</v>
      </c>
      <c r="AB22" s="282" t="s">
        <v>102</v>
      </c>
      <c r="AC22" s="260">
        <v>8.25</v>
      </c>
      <c r="AD22" s="260">
        <v>5</v>
      </c>
      <c r="AE22" s="260">
        <v>4</v>
      </c>
      <c r="AF22" s="260">
        <v>45</v>
      </c>
      <c r="AG22" s="6">
        <v>17.25</v>
      </c>
      <c r="AH22" s="6" t="str">
        <f t="shared" si="11"/>
        <v>E</v>
      </c>
      <c r="AI22" s="260">
        <v>5.75</v>
      </c>
      <c r="AJ22" s="260">
        <v>5</v>
      </c>
      <c r="AK22" s="260">
        <v>4</v>
      </c>
      <c r="AL22" s="274">
        <v>63</v>
      </c>
      <c r="AM22" s="266">
        <f t="shared" si="21"/>
        <v>77.75</v>
      </c>
      <c r="AN22" s="255" t="str">
        <f t="shared" si="13"/>
        <v>B1</v>
      </c>
      <c r="AO22" s="260">
        <v>8.75</v>
      </c>
      <c r="AP22" s="260">
        <v>5</v>
      </c>
      <c r="AQ22" s="260">
        <v>4.5</v>
      </c>
      <c r="AR22" s="260">
        <v>67</v>
      </c>
      <c r="AS22" s="6">
        <v>85.25</v>
      </c>
      <c r="AT22" s="6" t="str">
        <f t="shared" si="14"/>
        <v>A2</v>
      </c>
      <c r="AU22" s="14">
        <v>8.75</v>
      </c>
      <c r="AV22" s="290">
        <v>5</v>
      </c>
      <c r="AW22" s="285">
        <v>4</v>
      </c>
      <c r="AX22" s="274">
        <v>72.5</v>
      </c>
      <c r="AY22" s="266">
        <f t="shared" si="23"/>
        <v>90.25</v>
      </c>
      <c r="AZ22" s="286" t="str">
        <f t="shared" si="15"/>
        <v>A2</v>
      </c>
      <c r="BA22" s="283">
        <v>16</v>
      </c>
      <c r="BB22" s="282" t="s">
        <v>102</v>
      </c>
      <c r="BC22" s="260">
        <v>8.75</v>
      </c>
      <c r="BD22" s="260">
        <v>5</v>
      </c>
      <c r="BE22" s="260">
        <v>4.5</v>
      </c>
      <c r="BF22" s="260">
        <v>57.5</v>
      </c>
      <c r="BG22" s="6">
        <v>75.75</v>
      </c>
      <c r="BH22" s="6" t="str">
        <f t="shared" si="16"/>
        <v>B1</v>
      </c>
      <c r="BI22" s="14">
        <v>9.25</v>
      </c>
      <c r="BJ22" s="282">
        <v>5</v>
      </c>
      <c r="BK22" s="282">
        <v>5</v>
      </c>
      <c r="BL22" s="274">
        <v>76.5</v>
      </c>
      <c r="BM22" s="266">
        <f t="shared" si="24"/>
        <v>95.75</v>
      </c>
      <c r="BN22" s="255" t="str">
        <f t="shared" si="18"/>
        <v>A1</v>
      </c>
      <c r="BO22" s="260">
        <v>47.5</v>
      </c>
      <c r="BP22" s="274">
        <v>44</v>
      </c>
      <c r="BQ22" s="7">
        <v>43.5</v>
      </c>
      <c r="BR22" s="260">
        <v>45</v>
      </c>
      <c r="BS22" s="7">
        <v>48</v>
      </c>
      <c r="BT22" s="260">
        <v>48</v>
      </c>
      <c r="BU22" s="277">
        <f t="shared" si="0"/>
        <v>271.75</v>
      </c>
      <c r="BV22" s="277">
        <f t="shared" si="1"/>
        <v>418.75</v>
      </c>
      <c r="BW22" s="277">
        <f t="shared" si="5"/>
        <v>690.5</v>
      </c>
      <c r="BX22" s="266">
        <f t="shared" si="19"/>
        <v>69.05</v>
      </c>
      <c r="BY22" s="265" t="str">
        <f t="shared" si="6"/>
        <v>B2</v>
      </c>
      <c r="BZ22" s="287"/>
    </row>
    <row r="23" spans="1:78" ht="15.75">
      <c r="A23" s="225">
        <v>17</v>
      </c>
      <c r="B23" s="217" t="s">
        <v>107</v>
      </c>
      <c r="C23" s="91">
        <v>8.75</v>
      </c>
      <c r="D23" s="260">
        <v>4</v>
      </c>
      <c r="E23" s="260">
        <v>4</v>
      </c>
      <c r="F23" s="259">
        <v>52</v>
      </c>
      <c r="G23" s="261">
        <f t="shared" si="20"/>
        <v>68.75</v>
      </c>
      <c r="H23" s="261" t="str">
        <f t="shared" si="7"/>
        <v>B2</v>
      </c>
      <c r="I23" s="260">
        <v>9</v>
      </c>
      <c r="J23" s="282">
        <v>5</v>
      </c>
      <c r="K23" s="282">
        <v>5</v>
      </c>
      <c r="L23" s="263">
        <v>66.5</v>
      </c>
      <c r="M23" s="263">
        <f t="shared" si="2"/>
        <v>85.5</v>
      </c>
      <c r="N23" s="282" t="str">
        <f t="shared" si="8"/>
        <v>A2</v>
      </c>
      <c r="O23" s="14">
        <v>7.5</v>
      </c>
      <c r="P23" s="260">
        <v>4</v>
      </c>
      <c r="Q23" s="260">
        <v>4</v>
      </c>
      <c r="R23" s="260">
        <v>57</v>
      </c>
      <c r="S23" s="6">
        <v>72.5</v>
      </c>
      <c r="T23" s="6" t="str">
        <f t="shared" si="9"/>
        <v>B1</v>
      </c>
      <c r="U23" s="260">
        <v>8.75</v>
      </c>
      <c r="V23" s="282">
        <v>5</v>
      </c>
      <c r="W23" s="282">
        <v>5</v>
      </c>
      <c r="X23" s="274">
        <v>60</v>
      </c>
      <c r="Y23" s="266">
        <f t="shared" si="22"/>
        <v>78.75</v>
      </c>
      <c r="Z23" s="265" t="str">
        <f t="shared" si="10"/>
        <v>B1</v>
      </c>
      <c r="AA23" s="283">
        <v>17</v>
      </c>
      <c r="AB23" s="282" t="s">
        <v>107</v>
      </c>
      <c r="AC23" s="260">
        <v>9.5</v>
      </c>
      <c r="AD23" s="260">
        <v>5</v>
      </c>
      <c r="AE23" s="260">
        <v>4</v>
      </c>
      <c r="AF23" s="260">
        <v>41.5</v>
      </c>
      <c r="AG23" s="6">
        <v>60</v>
      </c>
      <c r="AH23" s="6" t="str">
        <f t="shared" si="11"/>
        <v>C1</v>
      </c>
      <c r="AI23" s="260">
        <v>9.75</v>
      </c>
      <c r="AJ23" s="260">
        <v>5</v>
      </c>
      <c r="AK23" s="260">
        <v>5</v>
      </c>
      <c r="AL23" s="274">
        <v>50.5</v>
      </c>
      <c r="AM23" s="266">
        <f t="shared" si="21"/>
        <v>70.25</v>
      </c>
      <c r="AN23" s="255" t="str">
        <f t="shared" si="13"/>
        <v>B2</v>
      </c>
      <c r="AO23" s="260">
        <v>7.25</v>
      </c>
      <c r="AP23" s="260">
        <v>4.5</v>
      </c>
      <c r="AQ23" s="260">
        <v>5</v>
      </c>
      <c r="AR23" s="260">
        <v>51.5</v>
      </c>
      <c r="AS23" s="6">
        <v>68.25</v>
      </c>
      <c r="AT23" s="6" t="str">
        <f t="shared" si="14"/>
        <v>B2</v>
      </c>
      <c r="AU23" s="14">
        <v>8.5</v>
      </c>
      <c r="AV23" s="290">
        <v>5</v>
      </c>
      <c r="AW23" s="285">
        <v>4</v>
      </c>
      <c r="AX23" s="274">
        <v>71</v>
      </c>
      <c r="AY23" s="266">
        <f t="shared" si="23"/>
        <v>88.5</v>
      </c>
      <c r="AZ23" s="286" t="str">
        <f t="shared" si="15"/>
        <v>A2</v>
      </c>
      <c r="BA23" s="283">
        <v>17</v>
      </c>
      <c r="BB23" s="282" t="s">
        <v>107</v>
      </c>
      <c r="BC23" s="260">
        <v>7.5</v>
      </c>
      <c r="BD23" s="260">
        <v>5</v>
      </c>
      <c r="BE23" s="260">
        <v>5</v>
      </c>
      <c r="BF23" s="260">
        <v>45.5</v>
      </c>
      <c r="BG23" s="6">
        <v>63</v>
      </c>
      <c r="BH23" s="6" t="str">
        <f t="shared" si="16"/>
        <v>B2</v>
      </c>
      <c r="BI23" s="14">
        <v>8.75</v>
      </c>
      <c r="BJ23" s="282">
        <v>5</v>
      </c>
      <c r="BK23" s="282">
        <v>5</v>
      </c>
      <c r="BL23" s="274">
        <v>66.5</v>
      </c>
      <c r="BM23" s="266">
        <f t="shared" si="24"/>
        <v>85.25</v>
      </c>
      <c r="BN23" s="255" t="str">
        <f t="shared" si="18"/>
        <v>A2</v>
      </c>
      <c r="BO23" s="260">
        <v>37.5</v>
      </c>
      <c r="BP23" s="274">
        <v>46.5</v>
      </c>
      <c r="BQ23" s="7" t="s">
        <v>272</v>
      </c>
      <c r="BR23" s="260">
        <v>49</v>
      </c>
      <c r="BS23" s="7" t="s">
        <v>272</v>
      </c>
      <c r="BT23" s="260">
        <v>42.5</v>
      </c>
      <c r="BU23" s="277">
        <f t="shared" si="0"/>
        <v>332.5</v>
      </c>
      <c r="BV23" s="277">
        <f t="shared" si="1"/>
        <v>408.25</v>
      </c>
      <c r="BW23" s="277">
        <f t="shared" si="5"/>
        <v>740.75</v>
      </c>
      <c r="BX23" s="266">
        <f t="shared" si="19"/>
        <v>74.075000000000003</v>
      </c>
      <c r="BY23" s="265" t="str">
        <f t="shared" si="6"/>
        <v>B1</v>
      </c>
      <c r="BZ23" s="287"/>
    </row>
    <row r="24" spans="1:78" ht="15.75">
      <c r="A24" s="225">
        <v>18</v>
      </c>
      <c r="B24" s="217" t="s">
        <v>113</v>
      </c>
      <c r="C24" s="91">
        <v>7</v>
      </c>
      <c r="D24" s="260">
        <v>4</v>
      </c>
      <c r="E24" s="260">
        <v>3</v>
      </c>
      <c r="F24" s="259">
        <v>39.5</v>
      </c>
      <c r="G24" s="261">
        <f t="shared" si="20"/>
        <v>53.5</v>
      </c>
      <c r="H24" s="261" t="str">
        <f t="shared" si="7"/>
        <v>C1</v>
      </c>
      <c r="I24" s="260">
        <v>5.75</v>
      </c>
      <c r="J24" s="282">
        <v>5</v>
      </c>
      <c r="K24" s="282">
        <v>4</v>
      </c>
      <c r="L24" s="263">
        <v>44</v>
      </c>
      <c r="M24" s="263">
        <f t="shared" si="2"/>
        <v>58.75</v>
      </c>
      <c r="N24" s="282" t="str">
        <f t="shared" si="8"/>
        <v>C1</v>
      </c>
      <c r="O24" s="47">
        <v>8</v>
      </c>
      <c r="P24" s="260">
        <v>4</v>
      </c>
      <c r="Q24" s="260">
        <v>4</v>
      </c>
      <c r="R24" s="260">
        <v>54.5</v>
      </c>
      <c r="S24" s="6">
        <v>62.5</v>
      </c>
      <c r="T24" s="6" t="str">
        <f t="shared" si="9"/>
        <v>B2</v>
      </c>
      <c r="U24" s="292">
        <v>7.5</v>
      </c>
      <c r="V24" s="282">
        <v>5</v>
      </c>
      <c r="W24" s="282">
        <v>4</v>
      </c>
      <c r="X24" s="274">
        <v>53</v>
      </c>
      <c r="Y24" s="266">
        <f t="shared" si="22"/>
        <v>69.5</v>
      </c>
      <c r="Z24" s="265" t="str">
        <f t="shared" si="10"/>
        <v>B2</v>
      </c>
      <c r="AA24" s="283">
        <v>18</v>
      </c>
      <c r="AB24" s="282" t="s">
        <v>113</v>
      </c>
      <c r="AC24" s="260">
        <v>6.5</v>
      </c>
      <c r="AD24" s="260">
        <v>4</v>
      </c>
      <c r="AE24" s="260">
        <v>3</v>
      </c>
      <c r="AF24" s="260">
        <v>27.5</v>
      </c>
      <c r="AG24" s="6">
        <v>34.5</v>
      </c>
      <c r="AH24" s="6" t="str">
        <f t="shared" si="11"/>
        <v>D</v>
      </c>
      <c r="AI24" s="260">
        <v>6.5</v>
      </c>
      <c r="AJ24" s="260">
        <v>4</v>
      </c>
      <c r="AK24" s="260">
        <v>4</v>
      </c>
      <c r="AL24" s="274">
        <v>50.5</v>
      </c>
      <c r="AM24" s="266">
        <f t="shared" si="21"/>
        <v>65</v>
      </c>
      <c r="AN24" s="255" t="str">
        <f t="shared" si="13"/>
        <v>B2</v>
      </c>
      <c r="AO24" s="260">
        <v>7</v>
      </c>
      <c r="AP24" s="260">
        <v>4</v>
      </c>
      <c r="AQ24" s="260">
        <v>3</v>
      </c>
      <c r="AR24" s="260">
        <v>44</v>
      </c>
      <c r="AS24" s="6">
        <v>51</v>
      </c>
      <c r="AT24" s="6" t="str">
        <f t="shared" si="14"/>
        <v>C1</v>
      </c>
      <c r="AU24" s="14">
        <v>8</v>
      </c>
      <c r="AV24" s="290">
        <v>4.5</v>
      </c>
      <c r="AW24" s="285">
        <v>3.5</v>
      </c>
      <c r="AX24" s="274">
        <v>56</v>
      </c>
      <c r="AY24" s="266">
        <f t="shared" si="23"/>
        <v>72</v>
      </c>
      <c r="AZ24" s="286" t="str">
        <f t="shared" si="15"/>
        <v>B1</v>
      </c>
      <c r="BA24" s="283">
        <v>18</v>
      </c>
      <c r="BB24" s="282" t="s">
        <v>113</v>
      </c>
      <c r="BC24" s="260">
        <v>6</v>
      </c>
      <c r="BD24" s="260">
        <v>5</v>
      </c>
      <c r="BE24" s="260">
        <v>4</v>
      </c>
      <c r="BF24" s="260">
        <v>34.5</v>
      </c>
      <c r="BG24" s="6">
        <v>43.5</v>
      </c>
      <c r="BH24" s="6" t="str">
        <f t="shared" si="16"/>
        <v>C2</v>
      </c>
      <c r="BI24" s="14">
        <v>6.25</v>
      </c>
      <c r="BJ24" s="282">
        <v>4</v>
      </c>
      <c r="BK24" s="282">
        <v>4.5</v>
      </c>
      <c r="BL24" s="274">
        <v>54</v>
      </c>
      <c r="BM24" s="266">
        <f t="shared" si="24"/>
        <v>68.75</v>
      </c>
      <c r="BN24" s="255" t="str">
        <f t="shared" si="18"/>
        <v>B2</v>
      </c>
      <c r="BO24" s="260">
        <v>30.5</v>
      </c>
      <c r="BP24" s="274">
        <v>31.5</v>
      </c>
      <c r="BQ24" s="7">
        <v>31</v>
      </c>
      <c r="BR24" s="260">
        <v>45</v>
      </c>
      <c r="BS24" s="7">
        <v>38</v>
      </c>
      <c r="BT24" s="260">
        <v>39</v>
      </c>
      <c r="BU24" s="277">
        <f t="shared" si="0"/>
        <v>245</v>
      </c>
      <c r="BV24" s="277">
        <f t="shared" si="1"/>
        <v>334</v>
      </c>
      <c r="BW24" s="277">
        <f t="shared" si="5"/>
        <v>579</v>
      </c>
      <c r="BX24" s="266">
        <f t="shared" si="19"/>
        <v>57.9</v>
      </c>
      <c r="BY24" s="265" t="str">
        <f t="shared" si="6"/>
        <v>C1</v>
      </c>
      <c r="BZ24" s="287"/>
    </row>
    <row r="25" spans="1:78" ht="15.75">
      <c r="A25" s="225">
        <v>19</v>
      </c>
      <c r="B25" s="90" t="s">
        <v>119</v>
      </c>
      <c r="C25" s="91">
        <v>5</v>
      </c>
      <c r="D25" s="260">
        <v>3</v>
      </c>
      <c r="E25" s="260">
        <v>3</v>
      </c>
      <c r="F25" s="259">
        <v>13.5</v>
      </c>
      <c r="G25" s="261">
        <f t="shared" si="20"/>
        <v>24.5</v>
      </c>
      <c r="H25" s="261" t="str">
        <f t="shared" si="7"/>
        <v>E</v>
      </c>
      <c r="I25" s="260">
        <v>3.5</v>
      </c>
      <c r="J25" s="282">
        <v>4</v>
      </c>
      <c r="K25" s="282">
        <v>4</v>
      </c>
      <c r="L25" s="263">
        <v>29.5</v>
      </c>
      <c r="M25" s="263">
        <f t="shared" si="2"/>
        <v>41</v>
      </c>
      <c r="N25" s="282" t="str">
        <f t="shared" si="8"/>
        <v>C2</v>
      </c>
      <c r="O25" s="14">
        <v>6</v>
      </c>
      <c r="P25" s="260">
        <v>3</v>
      </c>
      <c r="Q25" s="260">
        <v>4</v>
      </c>
      <c r="R25" s="260">
        <v>46.5</v>
      </c>
      <c r="S25" s="6">
        <v>59.5</v>
      </c>
      <c r="T25" s="6" t="str">
        <f t="shared" si="9"/>
        <v>C1</v>
      </c>
      <c r="U25" s="274">
        <v>4.75</v>
      </c>
      <c r="V25" s="282">
        <v>5</v>
      </c>
      <c r="W25" s="282">
        <v>4</v>
      </c>
      <c r="X25" s="274">
        <v>47</v>
      </c>
      <c r="Y25" s="266">
        <f t="shared" si="22"/>
        <v>60.75</v>
      </c>
      <c r="Z25" s="265" t="str">
        <f t="shared" si="10"/>
        <v>C1</v>
      </c>
      <c r="AA25" s="283">
        <v>19</v>
      </c>
      <c r="AB25" s="291" t="s">
        <v>119</v>
      </c>
      <c r="AC25" s="260">
        <v>5</v>
      </c>
      <c r="AD25" s="260">
        <v>3</v>
      </c>
      <c r="AE25" s="260">
        <v>3</v>
      </c>
      <c r="AF25" s="260">
        <v>12.5</v>
      </c>
      <c r="AG25" s="6">
        <v>23.5</v>
      </c>
      <c r="AH25" s="6" t="str">
        <f t="shared" si="11"/>
        <v>E</v>
      </c>
      <c r="AI25" s="260">
        <v>5</v>
      </c>
      <c r="AJ25" s="260">
        <v>4</v>
      </c>
      <c r="AK25" s="260">
        <v>3</v>
      </c>
      <c r="AL25" s="274">
        <v>38.5</v>
      </c>
      <c r="AM25" s="266">
        <f t="shared" si="21"/>
        <v>50.5</v>
      </c>
      <c r="AN25" s="255" t="str">
        <f t="shared" si="13"/>
        <v>C2</v>
      </c>
      <c r="AO25" s="260">
        <v>4.5</v>
      </c>
      <c r="AP25" s="260">
        <v>4</v>
      </c>
      <c r="AQ25" s="260">
        <v>3</v>
      </c>
      <c r="AR25" s="260">
        <v>28.5</v>
      </c>
      <c r="AS25" s="6">
        <v>40</v>
      </c>
      <c r="AT25" s="6" t="str">
        <f t="shared" si="14"/>
        <v>D</v>
      </c>
      <c r="AU25" s="14">
        <v>4.5</v>
      </c>
      <c r="AV25" s="290">
        <v>3</v>
      </c>
      <c r="AW25" s="285">
        <v>3</v>
      </c>
      <c r="AX25" s="274">
        <v>39</v>
      </c>
      <c r="AY25" s="266">
        <f t="shared" si="23"/>
        <v>49.5</v>
      </c>
      <c r="AZ25" s="286" t="str">
        <f t="shared" si="15"/>
        <v>C2</v>
      </c>
      <c r="BA25" s="283">
        <v>19</v>
      </c>
      <c r="BB25" s="291" t="s">
        <v>119</v>
      </c>
      <c r="BC25" s="260">
        <v>1.75</v>
      </c>
      <c r="BD25" s="260">
        <v>4</v>
      </c>
      <c r="BE25" s="260">
        <v>4</v>
      </c>
      <c r="BF25" s="260">
        <v>17.5</v>
      </c>
      <c r="BG25" s="6">
        <v>27.25</v>
      </c>
      <c r="BH25" s="6" t="str">
        <f t="shared" si="16"/>
        <v>E</v>
      </c>
      <c r="BI25" s="14">
        <v>5.25</v>
      </c>
      <c r="BJ25" s="282">
        <v>5</v>
      </c>
      <c r="BK25" s="282">
        <v>5</v>
      </c>
      <c r="BL25" s="274">
        <v>36.5</v>
      </c>
      <c r="BM25" s="266">
        <f t="shared" si="24"/>
        <v>51.75</v>
      </c>
      <c r="BN25" s="255" t="str">
        <f t="shared" si="18"/>
        <v>C1</v>
      </c>
      <c r="BO25" s="260">
        <v>28</v>
      </c>
      <c r="BP25" s="274">
        <v>21</v>
      </c>
      <c r="BQ25" s="7">
        <v>16</v>
      </c>
      <c r="BR25" s="260">
        <v>25</v>
      </c>
      <c r="BS25" s="7">
        <v>21</v>
      </c>
      <c r="BT25" s="260">
        <v>30.5</v>
      </c>
      <c r="BU25" s="277">
        <f t="shared" si="0"/>
        <v>174.75</v>
      </c>
      <c r="BV25" s="277">
        <f t="shared" si="1"/>
        <v>253.5</v>
      </c>
      <c r="BW25" s="277">
        <f t="shared" si="5"/>
        <v>428.25</v>
      </c>
      <c r="BX25" s="266">
        <f t="shared" si="19"/>
        <v>42.825000000000003</v>
      </c>
      <c r="BY25" s="265" t="str">
        <f t="shared" si="6"/>
        <v>C2</v>
      </c>
      <c r="BZ25" s="287"/>
    </row>
    <row r="26" spans="1:78" ht="15.75">
      <c r="A26" s="225">
        <v>20</v>
      </c>
      <c r="B26" s="217" t="s">
        <v>125</v>
      </c>
      <c r="C26" s="91">
        <v>9.25</v>
      </c>
      <c r="D26" s="260">
        <v>5</v>
      </c>
      <c r="E26" s="260">
        <v>5</v>
      </c>
      <c r="F26" s="259">
        <v>72</v>
      </c>
      <c r="G26" s="261">
        <f t="shared" si="20"/>
        <v>91.25</v>
      </c>
      <c r="H26" s="261" t="str">
        <f t="shared" si="7"/>
        <v>A1</v>
      </c>
      <c r="I26" s="260">
        <v>9.5</v>
      </c>
      <c r="J26" s="282">
        <v>5</v>
      </c>
      <c r="K26" s="282">
        <v>5</v>
      </c>
      <c r="L26" s="263">
        <v>73.5</v>
      </c>
      <c r="M26" s="263">
        <f t="shared" si="2"/>
        <v>93</v>
      </c>
      <c r="N26" s="282" t="str">
        <f t="shared" si="8"/>
        <v>A1</v>
      </c>
      <c r="O26" s="14">
        <v>9.25</v>
      </c>
      <c r="P26" s="260">
        <v>5</v>
      </c>
      <c r="Q26" s="260">
        <v>5</v>
      </c>
      <c r="R26" s="260">
        <v>77</v>
      </c>
      <c r="S26" s="6">
        <v>96.25</v>
      </c>
      <c r="T26" s="6" t="str">
        <f t="shared" si="9"/>
        <v>A1</v>
      </c>
      <c r="U26" s="260">
        <v>9.5</v>
      </c>
      <c r="V26" s="282">
        <v>5</v>
      </c>
      <c r="W26" s="282">
        <v>5</v>
      </c>
      <c r="X26" s="274">
        <v>77.5</v>
      </c>
      <c r="Y26" s="266">
        <f t="shared" si="22"/>
        <v>97</v>
      </c>
      <c r="Z26" s="265" t="str">
        <f t="shared" si="10"/>
        <v>A1</v>
      </c>
      <c r="AA26" s="283">
        <v>20</v>
      </c>
      <c r="AB26" s="282" t="s">
        <v>125</v>
      </c>
      <c r="AC26" s="260">
        <v>10</v>
      </c>
      <c r="AD26" s="260">
        <v>5</v>
      </c>
      <c r="AE26" s="260">
        <v>5</v>
      </c>
      <c r="AF26" s="260">
        <v>71</v>
      </c>
      <c r="AG26" s="6">
        <v>91</v>
      </c>
      <c r="AH26" s="6" t="str">
        <f t="shared" si="11"/>
        <v>A1</v>
      </c>
      <c r="AI26" s="260">
        <v>10</v>
      </c>
      <c r="AJ26" s="260">
        <v>5</v>
      </c>
      <c r="AK26" s="260">
        <v>5</v>
      </c>
      <c r="AL26" s="274">
        <v>79</v>
      </c>
      <c r="AM26" s="266">
        <f t="shared" si="21"/>
        <v>99</v>
      </c>
      <c r="AN26" s="255" t="str">
        <f t="shared" si="13"/>
        <v>A1</v>
      </c>
      <c r="AO26" s="260">
        <v>9.5</v>
      </c>
      <c r="AP26" s="260">
        <v>5</v>
      </c>
      <c r="AQ26" s="260">
        <v>5</v>
      </c>
      <c r="AR26" s="260">
        <v>78.5</v>
      </c>
      <c r="AS26" s="6">
        <v>98</v>
      </c>
      <c r="AT26" s="6" t="str">
        <f t="shared" si="14"/>
        <v>A1</v>
      </c>
      <c r="AU26" s="14">
        <v>10</v>
      </c>
      <c r="AV26" s="290">
        <v>5</v>
      </c>
      <c r="AW26" s="285">
        <v>5</v>
      </c>
      <c r="AX26" s="274">
        <v>78.5</v>
      </c>
      <c r="AY26" s="266">
        <f t="shared" si="23"/>
        <v>98.5</v>
      </c>
      <c r="AZ26" s="286" t="str">
        <f t="shared" si="15"/>
        <v>A1</v>
      </c>
      <c r="BA26" s="283">
        <v>20</v>
      </c>
      <c r="BB26" s="282" t="s">
        <v>125</v>
      </c>
      <c r="BC26" s="260">
        <v>10</v>
      </c>
      <c r="BD26" s="260">
        <v>5</v>
      </c>
      <c r="BE26" s="260">
        <v>5</v>
      </c>
      <c r="BF26" s="260">
        <v>77</v>
      </c>
      <c r="BG26" s="6">
        <v>97</v>
      </c>
      <c r="BH26" s="6" t="str">
        <f t="shared" si="16"/>
        <v>A1</v>
      </c>
      <c r="BI26" s="14">
        <v>10</v>
      </c>
      <c r="BJ26" s="282">
        <v>5</v>
      </c>
      <c r="BK26" s="282">
        <v>5</v>
      </c>
      <c r="BL26" s="274">
        <v>79</v>
      </c>
      <c r="BM26" s="266">
        <f t="shared" si="24"/>
        <v>99</v>
      </c>
      <c r="BN26" s="255" t="str">
        <f t="shared" si="18"/>
        <v>A1</v>
      </c>
      <c r="BO26" s="260">
        <v>46.5</v>
      </c>
      <c r="BP26" s="274">
        <v>48</v>
      </c>
      <c r="BQ26" s="7">
        <v>49</v>
      </c>
      <c r="BR26" s="260">
        <v>49</v>
      </c>
      <c r="BS26" s="7">
        <v>50</v>
      </c>
      <c r="BT26" s="260">
        <v>50</v>
      </c>
      <c r="BU26" s="277">
        <f t="shared" si="0"/>
        <v>473.5</v>
      </c>
      <c r="BV26" s="277">
        <f t="shared" si="1"/>
        <v>486.5</v>
      </c>
      <c r="BW26" s="277">
        <f t="shared" si="5"/>
        <v>960</v>
      </c>
      <c r="BX26" s="266">
        <f t="shared" si="19"/>
        <v>96</v>
      </c>
      <c r="BY26" s="265" t="str">
        <f t="shared" si="6"/>
        <v>A1</v>
      </c>
      <c r="BZ26" s="287"/>
    </row>
    <row r="27" spans="1:78" ht="15.75">
      <c r="A27" s="225">
        <v>21</v>
      </c>
      <c r="B27" s="217" t="s">
        <v>131</v>
      </c>
      <c r="C27" s="91">
        <v>4.25</v>
      </c>
      <c r="D27" s="260">
        <v>4</v>
      </c>
      <c r="E27" s="260">
        <v>4</v>
      </c>
      <c r="F27" s="259">
        <v>29.5</v>
      </c>
      <c r="G27" s="261">
        <f t="shared" si="20"/>
        <v>41.75</v>
      </c>
      <c r="H27" s="293" t="str">
        <f t="shared" si="7"/>
        <v>C2</v>
      </c>
      <c r="I27" s="271">
        <v>7.25</v>
      </c>
      <c r="J27" s="264">
        <v>5</v>
      </c>
      <c r="K27" s="264">
        <v>4</v>
      </c>
      <c r="L27" s="294">
        <v>39</v>
      </c>
      <c r="M27" s="294">
        <f t="shared" si="2"/>
        <v>55.25</v>
      </c>
      <c r="N27" s="264" t="str">
        <f t="shared" si="8"/>
        <v>C1</v>
      </c>
      <c r="O27" s="207">
        <v>6.5</v>
      </c>
      <c r="P27" s="271">
        <v>4</v>
      </c>
      <c r="Q27" s="271">
        <v>4</v>
      </c>
      <c r="R27" s="271">
        <v>62.5</v>
      </c>
      <c r="S27" s="295">
        <v>77</v>
      </c>
      <c r="T27" s="295" t="str">
        <f t="shared" si="9"/>
        <v>B1</v>
      </c>
      <c r="U27" s="271">
        <v>6.75</v>
      </c>
      <c r="V27" s="264">
        <v>5</v>
      </c>
      <c r="W27" s="264">
        <v>4</v>
      </c>
      <c r="X27" s="296">
        <v>56</v>
      </c>
      <c r="Y27" s="297">
        <f t="shared" si="22"/>
        <v>71.75</v>
      </c>
      <c r="Z27" s="298" t="str">
        <f t="shared" si="10"/>
        <v>B1</v>
      </c>
      <c r="AA27" s="299">
        <v>21</v>
      </c>
      <c r="AB27" s="264" t="s">
        <v>131</v>
      </c>
      <c r="AC27" s="271">
        <v>5.25</v>
      </c>
      <c r="AD27" s="271">
        <v>4</v>
      </c>
      <c r="AE27" s="271">
        <v>4</v>
      </c>
      <c r="AF27" s="271">
        <v>37</v>
      </c>
      <c r="AG27" s="295">
        <v>50.25</v>
      </c>
      <c r="AH27" s="295" t="str">
        <f t="shared" si="11"/>
        <v>C2</v>
      </c>
      <c r="AI27" s="271">
        <v>7.75</v>
      </c>
      <c r="AJ27" s="271">
        <v>5</v>
      </c>
      <c r="AK27" s="271">
        <v>4</v>
      </c>
      <c r="AL27" s="296">
        <v>50</v>
      </c>
      <c r="AM27" s="297">
        <f t="shared" si="21"/>
        <v>66.75</v>
      </c>
      <c r="AN27" s="272" t="str">
        <f t="shared" si="13"/>
        <v>B2</v>
      </c>
      <c r="AO27" s="271">
        <v>5.75</v>
      </c>
      <c r="AP27" s="271">
        <v>4.5</v>
      </c>
      <c r="AQ27" s="271">
        <v>4</v>
      </c>
      <c r="AR27" s="271">
        <v>32.5</v>
      </c>
      <c r="AS27" s="295">
        <v>46.75</v>
      </c>
      <c r="AT27" s="295" t="str">
        <f t="shared" si="14"/>
        <v>C2</v>
      </c>
      <c r="AU27" s="211">
        <v>7.5</v>
      </c>
      <c r="AV27" s="289">
        <v>5</v>
      </c>
      <c r="AW27" s="300">
        <v>4</v>
      </c>
      <c r="AX27" s="296">
        <v>49.5</v>
      </c>
      <c r="AY27" s="297">
        <f t="shared" si="23"/>
        <v>66</v>
      </c>
      <c r="AZ27" s="301" t="str">
        <f t="shared" si="15"/>
        <v>B2</v>
      </c>
      <c r="BA27" s="299">
        <v>21</v>
      </c>
      <c r="BB27" s="264" t="s">
        <v>131</v>
      </c>
      <c r="BC27" s="271">
        <v>5.25</v>
      </c>
      <c r="BD27" s="271">
        <v>5</v>
      </c>
      <c r="BE27" s="271">
        <v>4.5</v>
      </c>
      <c r="BF27" s="271">
        <v>27</v>
      </c>
      <c r="BG27" s="295">
        <v>41.75</v>
      </c>
      <c r="BH27" s="295" t="str">
        <f t="shared" si="16"/>
        <v>C2</v>
      </c>
      <c r="BI27" s="211">
        <v>8.25</v>
      </c>
      <c r="BJ27" s="264">
        <v>4.5</v>
      </c>
      <c r="BK27" s="264">
        <v>5</v>
      </c>
      <c r="BL27" s="296">
        <v>55</v>
      </c>
      <c r="BM27" s="297">
        <f t="shared" si="24"/>
        <v>72.75</v>
      </c>
      <c r="BN27" s="272" t="str">
        <f t="shared" si="18"/>
        <v>B1</v>
      </c>
      <c r="BO27" s="260">
        <v>39.5</v>
      </c>
      <c r="BP27" s="296">
        <v>38</v>
      </c>
      <c r="BQ27" s="7">
        <v>27</v>
      </c>
      <c r="BR27" s="271">
        <v>38</v>
      </c>
      <c r="BS27" s="7">
        <v>25.5</v>
      </c>
      <c r="BT27" s="271">
        <v>37.5</v>
      </c>
      <c r="BU27" s="277">
        <f t="shared" si="0"/>
        <v>257.5</v>
      </c>
      <c r="BV27" s="277">
        <f t="shared" si="1"/>
        <v>332.5</v>
      </c>
      <c r="BW27" s="277">
        <f t="shared" si="5"/>
        <v>590</v>
      </c>
      <c r="BX27" s="266">
        <f t="shared" si="19"/>
        <v>59</v>
      </c>
      <c r="BY27" s="265" t="str">
        <f t="shared" si="6"/>
        <v>C1</v>
      </c>
      <c r="BZ27" s="287"/>
    </row>
    <row r="28" spans="1:78" ht="15.75">
      <c r="A28" s="225">
        <v>23</v>
      </c>
      <c r="B28" s="217" t="s">
        <v>136</v>
      </c>
      <c r="C28" s="91">
        <v>8</v>
      </c>
      <c r="D28" s="260">
        <v>5</v>
      </c>
      <c r="E28" s="260">
        <v>5</v>
      </c>
      <c r="F28" s="259">
        <v>58.5</v>
      </c>
      <c r="G28" s="261">
        <f t="shared" si="20"/>
        <v>76.5</v>
      </c>
      <c r="H28" s="261" t="str">
        <f t="shared" si="7"/>
        <v>B1</v>
      </c>
      <c r="I28" s="260">
        <v>7.75</v>
      </c>
      <c r="J28" s="282">
        <v>5</v>
      </c>
      <c r="K28" s="282">
        <v>5</v>
      </c>
      <c r="L28" s="263">
        <v>61</v>
      </c>
      <c r="M28" s="263">
        <f t="shared" si="2"/>
        <v>78.75</v>
      </c>
      <c r="N28" s="264" t="str">
        <f t="shared" si="8"/>
        <v>B1</v>
      </c>
      <c r="O28" s="47">
        <v>8</v>
      </c>
      <c r="P28" s="260">
        <v>4</v>
      </c>
      <c r="Q28" s="260">
        <v>4</v>
      </c>
      <c r="R28" s="260">
        <v>65.5</v>
      </c>
      <c r="S28" s="6">
        <v>81.5</v>
      </c>
      <c r="T28" s="6" t="str">
        <f t="shared" si="9"/>
        <v>A2</v>
      </c>
      <c r="U28" s="260">
        <v>7</v>
      </c>
      <c r="V28" s="282">
        <v>5</v>
      </c>
      <c r="W28" s="282">
        <v>5</v>
      </c>
      <c r="X28" s="274">
        <v>75</v>
      </c>
      <c r="Y28" s="266">
        <f t="shared" si="22"/>
        <v>92</v>
      </c>
      <c r="Z28" s="265" t="str">
        <f t="shared" si="10"/>
        <v>A1</v>
      </c>
      <c r="AA28" s="283">
        <v>22</v>
      </c>
      <c r="AB28" s="282" t="s">
        <v>136</v>
      </c>
      <c r="AC28" s="260">
        <v>9</v>
      </c>
      <c r="AD28" s="260">
        <v>5</v>
      </c>
      <c r="AE28" s="260">
        <v>5</v>
      </c>
      <c r="AF28" s="260">
        <v>50</v>
      </c>
      <c r="AG28" s="6">
        <v>69</v>
      </c>
      <c r="AH28" s="6" t="str">
        <f t="shared" si="11"/>
        <v>B2</v>
      </c>
      <c r="AI28" s="260">
        <v>8.5</v>
      </c>
      <c r="AJ28" s="260">
        <v>5</v>
      </c>
      <c r="AK28" s="260">
        <v>4</v>
      </c>
      <c r="AL28" s="274">
        <v>60</v>
      </c>
      <c r="AM28" s="266">
        <f t="shared" si="21"/>
        <v>77.5</v>
      </c>
      <c r="AN28" s="255" t="str">
        <f t="shared" si="13"/>
        <v>B1</v>
      </c>
      <c r="AO28" s="260">
        <v>8.75</v>
      </c>
      <c r="AP28" s="260">
        <v>5</v>
      </c>
      <c r="AQ28" s="260">
        <v>5</v>
      </c>
      <c r="AR28" s="260">
        <v>69.5</v>
      </c>
      <c r="AS28" s="6">
        <v>88.25</v>
      </c>
      <c r="AT28" s="6" t="str">
        <f t="shared" si="14"/>
        <v>A2</v>
      </c>
      <c r="AU28" s="14">
        <v>7.25</v>
      </c>
      <c r="AV28" s="285">
        <v>5</v>
      </c>
      <c r="AW28" s="285">
        <v>4</v>
      </c>
      <c r="AX28" s="274">
        <v>70.5</v>
      </c>
      <c r="AY28" s="266">
        <f t="shared" si="23"/>
        <v>86.75</v>
      </c>
      <c r="AZ28" s="286" t="str">
        <f t="shared" si="15"/>
        <v>A2</v>
      </c>
      <c r="BA28" s="283">
        <v>22</v>
      </c>
      <c r="BB28" s="282" t="s">
        <v>136</v>
      </c>
      <c r="BC28" s="260">
        <v>10</v>
      </c>
      <c r="BD28" s="260">
        <v>5</v>
      </c>
      <c r="BE28" s="260">
        <v>5</v>
      </c>
      <c r="BF28" s="260">
        <v>58.5</v>
      </c>
      <c r="BG28" s="6">
        <v>78.5</v>
      </c>
      <c r="BH28" s="6" t="str">
        <f t="shared" si="16"/>
        <v>B1</v>
      </c>
      <c r="BI28" s="14">
        <v>8.5</v>
      </c>
      <c r="BJ28" s="282">
        <v>5</v>
      </c>
      <c r="BK28" s="282">
        <v>5</v>
      </c>
      <c r="BL28" s="274">
        <v>69</v>
      </c>
      <c r="BM28" s="266">
        <f t="shared" si="24"/>
        <v>87.5</v>
      </c>
      <c r="BN28" s="255" t="str">
        <f t="shared" si="18"/>
        <v>A2</v>
      </c>
      <c r="BO28" s="260">
        <v>47</v>
      </c>
      <c r="BP28" s="274">
        <v>41.5</v>
      </c>
      <c r="BQ28" s="7">
        <v>43</v>
      </c>
      <c r="BR28" s="260">
        <v>46.5</v>
      </c>
      <c r="BS28" s="7">
        <v>38</v>
      </c>
      <c r="BT28" s="260">
        <v>46</v>
      </c>
      <c r="BU28" s="277">
        <f t="shared" si="0"/>
        <v>393.75</v>
      </c>
      <c r="BV28" s="277">
        <f t="shared" si="1"/>
        <v>422.5</v>
      </c>
      <c r="BW28" s="277">
        <f t="shared" si="5"/>
        <v>816.25</v>
      </c>
      <c r="BX28" s="266">
        <f t="shared" si="19"/>
        <v>81.625</v>
      </c>
      <c r="BY28" s="265" t="str">
        <f t="shared" si="6"/>
        <v>A2</v>
      </c>
      <c r="BZ28" s="287"/>
    </row>
    <row r="29" spans="1:78" ht="15.75">
      <c r="A29" s="225">
        <v>24</v>
      </c>
      <c r="B29" s="217" t="s">
        <v>143</v>
      </c>
      <c r="C29" s="91">
        <v>6.75</v>
      </c>
      <c r="D29" s="260">
        <v>5</v>
      </c>
      <c r="E29" s="260">
        <v>4</v>
      </c>
      <c r="F29" s="259">
        <v>36.5</v>
      </c>
      <c r="G29" s="261">
        <f t="shared" si="20"/>
        <v>52.25</v>
      </c>
      <c r="H29" s="261" t="str">
        <f t="shared" si="7"/>
        <v>C1</v>
      </c>
      <c r="I29" s="260">
        <v>9.25</v>
      </c>
      <c r="J29" s="282">
        <v>5</v>
      </c>
      <c r="K29" s="282">
        <v>5</v>
      </c>
      <c r="L29" s="263">
        <v>47.5</v>
      </c>
      <c r="M29" s="263">
        <f t="shared" si="2"/>
        <v>66.75</v>
      </c>
      <c r="N29" s="264" t="str">
        <f t="shared" si="8"/>
        <v>B2</v>
      </c>
      <c r="O29" s="47">
        <v>7.75</v>
      </c>
      <c r="P29" s="260">
        <v>3</v>
      </c>
      <c r="Q29" s="260">
        <v>4</v>
      </c>
      <c r="R29" s="260">
        <v>35</v>
      </c>
      <c r="S29" s="6">
        <v>49.75</v>
      </c>
      <c r="T29" s="6" t="str">
        <f t="shared" si="9"/>
        <v>C2</v>
      </c>
      <c r="U29" s="260">
        <v>8</v>
      </c>
      <c r="V29" s="282">
        <v>5</v>
      </c>
      <c r="W29" s="282">
        <v>5</v>
      </c>
      <c r="X29" s="274">
        <v>62.5</v>
      </c>
      <c r="Y29" s="266">
        <f t="shared" si="22"/>
        <v>80.5</v>
      </c>
      <c r="Z29" s="265" t="str">
        <f t="shared" si="10"/>
        <v>B1</v>
      </c>
      <c r="AA29" s="283">
        <v>23</v>
      </c>
      <c r="AB29" s="282" t="s">
        <v>143</v>
      </c>
      <c r="AC29" s="260">
        <v>8.25</v>
      </c>
      <c r="AD29" s="260">
        <v>4</v>
      </c>
      <c r="AE29" s="260">
        <v>4</v>
      </c>
      <c r="AF29" s="260">
        <v>36.5</v>
      </c>
      <c r="AG29" s="6">
        <v>52.75</v>
      </c>
      <c r="AH29" s="6" t="str">
        <f t="shared" si="11"/>
        <v>C1</v>
      </c>
      <c r="AI29" s="260">
        <v>9.25</v>
      </c>
      <c r="AJ29" s="260">
        <v>5</v>
      </c>
      <c r="AK29" s="260">
        <v>4</v>
      </c>
      <c r="AL29" s="274">
        <v>63</v>
      </c>
      <c r="AM29" s="266">
        <f t="shared" si="21"/>
        <v>81.25</v>
      </c>
      <c r="AN29" s="255" t="str">
        <f t="shared" si="13"/>
        <v>A2</v>
      </c>
      <c r="AO29" s="260">
        <v>8</v>
      </c>
      <c r="AP29" s="260">
        <v>4.5</v>
      </c>
      <c r="AQ29" s="260">
        <v>3.5</v>
      </c>
      <c r="AR29" s="260">
        <v>51.5</v>
      </c>
      <c r="AS29" s="6">
        <v>67.5</v>
      </c>
      <c r="AT29" s="6" t="str">
        <f t="shared" si="14"/>
        <v>B2</v>
      </c>
      <c r="AU29" s="14">
        <v>8.5</v>
      </c>
      <c r="AV29" s="285">
        <v>4.5</v>
      </c>
      <c r="AW29" s="285">
        <v>3.5</v>
      </c>
      <c r="AX29" s="274">
        <v>57.5</v>
      </c>
      <c r="AY29" s="266">
        <f t="shared" si="23"/>
        <v>74</v>
      </c>
      <c r="AZ29" s="286" t="str">
        <f t="shared" si="15"/>
        <v>B1</v>
      </c>
      <c r="BA29" s="283">
        <v>23</v>
      </c>
      <c r="BB29" s="282" t="s">
        <v>143</v>
      </c>
      <c r="BC29" s="260">
        <v>9.5</v>
      </c>
      <c r="BD29" s="260">
        <v>5</v>
      </c>
      <c r="BE29" s="260">
        <v>5</v>
      </c>
      <c r="BF29" s="260">
        <v>32</v>
      </c>
      <c r="BG29" s="6">
        <v>51.5</v>
      </c>
      <c r="BH29" s="6" t="str">
        <f t="shared" si="16"/>
        <v>C1</v>
      </c>
      <c r="BI29" s="14">
        <v>7.25</v>
      </c>
      <c r="BJ29" s="282">
        <v>5</v>
      </c>
      <c r="BK29" s="282">
        <v>5</v>
      </c>
      <c r="BL29" s="274">
        <v>71</v>
      </c>
      <c r="BM29" s="266">
        <f t="shared" si="24"/>
        <v>88.25</v>
      </c>
      <c r="BN29" s="255" t="str">
        <f t="shared" si="18"/>
        <v>A2</v>
      </c>
      <c r="BO29" s="260">
        <v>24.5</v>
      </c>
      <c r="BP29" s="274">
        <v>40</v>
      </c>
      <c r="BQ29" s="7">
        <v>25</v>
      </c>
      <c r="BR29" s="260">
        <v>30.5</v>
      </c>
      <c r="BS29" s="7">
        <v>33.5</v>
      </c>
      <c r="BT29" s="260">
        <v>42</v>
      </c>
      <c r="BU29" s="277">
        <f t="shared" si="0"/>
        <v>273.75</v>
      </c>
      <c r="BV29" s="277">
        <f t="shared" si="1"/>
        <v>390.75</v>
      </c>
      <c r="BW29" s="277">
        <f t="shared" si="5"/>
        <v>664.5</v>
      </c>
      <c r="BX29" s="266">
        <f t="shared" si="19"/>
        <v>66.45</v>
      </c>
      <c r="BY29" s="265" t="str">
        <f t="shared" si="6"/>
        <v>B2</v>
      </c>
      <c r="BZ29" s="287"/>
    </row>
    <row r="30" spans="1:78" ht="15.75">
      <c r="A30" s="227">
        <v>25</v>
      </c>
      <c r="B30" s="217" t="s">
        <v>149</v>
      </c>
      <c r="C30" s="91">
        <v>3.5</v>
      </c>
      <c r="D30" s="260">
        <v>4</v>
      </c>
      <c r="E30" s="260">
        <v>3</v>
      </c>
      <c r="F30" s="259">
        <v>12</v>
      </c>
      <c r="G30" s="261">
        <f t="shared" si="20"/>
        <v>22.5</v>
      </c>
      <c r="H30" s="261" t="str">
        <f t="shared" si="7"/>
        <v>E</v>
      </c>
      <c r="I30" s="260">
        <v>3.5</v>
      </c>
      <c r="J30" s="282">
        <v>4</v>
      </c>
      <c r="K30" s="282">
        <v>4</v>
      </c>
      <c r="L30" s="263">
        <v>38.5</v>
      </c>
      <c r="M30" s="263">
        <f t="shared" si="2"/>
        <v>50</v>
      </c>
      <c r="N30" s="264" t="str">
        <f t="shared" si="8"/>
        <v>C2</v>
      </c>
      <c r="O30" s="14">
        <v>6</v>
      </c>
      <c r="P30" s="260">
        <v>3</v>
      </c>
      <c r="Q30" s="260">
        <v>3.5</v>
      </c>
      <c r="R30" s="260">
        <v>46</v>
      </c>
      <c r="S30" s="6">
        <v>58.5</v>
      </c>
      <c r="T30" s="6" t="str">
        <f t="shared" si="9"/>
        <v>C1</v>
      </c>
      <c r="U30" s="260">
        <v>4.75</v>
      </c>
      <c r="V30" s="282">
        <v>3.5</v>
      </c>
      <c r="W30" s="282">
        <v>3.5</v>
      </c>
      <c r="X30" s="285">
        <v>39</v>
      </c>
      <c r="Y30" s="266">
        <f t="shared" si="22"/>
        <v>50.75</v>
      </c>
      <c r="Z30" s="265" t="str">
        <f t="shared" si="10"/>
        <v>C2</v>
      </c>
      <c r="AA30" s="283">
        <v>24</v>
      </c>
      <c r="AB30" s="282" t="s">
        <v>149</v>
      </c>
      <c r="AC30" s="260">
        <v>2.75</v>
      </c>
      <c r="AD30" s="260">
        <v>3</v>
      </c>
      <c r="AE30" s="260">
        <v>3</v>
      </c>
      <c r="AF30" s="260">
        <v>8</v>
      </c>
      <c r="AG30" s="6">
        <v>16.75</v>
      </c>
      <c r="AH30" s="6" t="str">
        <f t="shared" si="11"/>
        <v>E</v>
      </c>
      <c r="AI30" s="260">
        <v>4.25</v>
      </c>
      <c r="AJ30" s="282">
        <v>3</v>
      </c>
      <c r="AK30" s="282">
        <v>3</v>
      </c>
      <c r="AL30" s="270">
        <v>34</v>
      </c>
      <c r="AM30" s="266">
        <f t="shared" si="21"/>
        <v>44.25</v>
      </c>
      <c r="AN30" s="255" t="str">
        <f t="shared" si="13"/>
        <v>C2</v>
      </c>
      <c r="AO30" s="260">
        <v>6</v>
      </c>
      <c r="AP30" s="260">
        <v>3.5</v>
      </c>
      <c r="AQ30" s="260">
        <v>3</v>
      </c>
      <c r="AR30" s="260">
        <v>39.5</v>
      </c>
      <c r="AS30" s="6">
        <v>52</v>
      </c>
      <c r="AT30" s="6" t="str">
        <f t="shared" si="14"/>
        <v>C1</v>
      </c>
      <c r="AU30" s="270">
        <v>4</v>
      </c>
      <c r="AV30" s="285">
        <v>2.5</v>
      </c>
      <c r="AW30" s="285">
        <v>3</v>
      </c>
      <c r="AX30" s="260">
        <v>39</v>
      </c>
      <c r="AY30" s="266">
        <f t="shared" si="23"/>
        <v>48.5</v>
      </c>
      <c r="AZ30" s="286" t="str">
        <f t="shared" si="15"/>
        <v>C2</v>
      </c>
      <c r="BA30" s="283">
        <v>24</v>
      </c>
      <c r="BB30" s="282" t="s">
        <v>149</v>
      </c>
      <c r="BC30" s="260">
        <v>3.75</v>
      </c>
      <c r="BD30" s="260">
        <v>5</v>
      </c>
      <c r="BE30" s="260">
        <v>5</v>
      </c>
      <c r="BF30" s="260">
        <v>24</v>
      </c>
      <c r="BG30" s="6">
        <v>37.75</v>
      </c>
      <c r="BH30" s="6" t="str">
        <f t="shared" si="16"/>
        <v>D</v>
      </c>
      <c r="BI30" s="260">
        <v>3.75</v>
      </c>
      <c r="BJ30" s="282">
        <v>4</v>
      </c>
      <c r="BK30" s="282">
        <v>4</v>
      </c>
      <c r="BL30" s="302">
        <v>34</v>
      </c>
      <c r="BM30" s="266">
        <f t="shared" si="24"/>
        <v>45.75</v>
      </c>
      <c r="BN30" s="255" t="str">
        <f t="shared" si="18"/>
        <v>C2</v>
      </c>
      <c r="BO30" s="260">
        <v>17</v>
      </c>
      <c r="BP30" s="303">
        <v>33</v>
      </c>
      <c r="BQ30" s="7">
        <v>44.5</v>
      </c>
      <c r="BR30" s="282">
        <v>30.5</v>
      </c>
      <c r="BS30" s="7">
        <v>40</v>
      </c>
      <c r="BT30" s="282">
        <v>29.5</v>
      </c>
      <c r="BU30" s="277">
        <f t="shared" si="0"/>
        <v>187.5</v>
      </c>
      <c r="BV30" s="277">
        <f t="shared" si="1"/>
        <v>239.25</v>
      </c>
      <c r="BW30" s="277">
        <f t="shared" si="5"/>
        <v>426.75</v>
      </c>
      <c r="BX30" s="266">
        <f t="shared" si="19"/>
        <v>42.675000000000004</v>
      </c>
      <c r="BY30" s="265" t="str">
        <f t="shared" si="6"/>
        <v>C2</v>
      </c>
      <c r="BZ30" s="287"/>
    </row>
    <row r="31" spans="1:78" ht="15.75">
      <c r="A31" s="227">
        <v>26</v>
      </c>
      <c r="B31" s="217" t="s">
        <v>153</v>
      </c>
      <c r="C31" s="91">
        <v>5.25</v>
      </c>
      <c r="D31" s="260">
        <v>3</v>
      </c>
      <c r="E31" s="260">
        <v>4</v>
      </c>
      <c r="F31" s="259">
        <v>30.5</v>
      </c>
      <c r="G31" s="261">
        <f t="shared" si="20"/>
        <v>42.75</v>
      </c>
      <c r="H31" s="261" t="str">
        <f t="shared" si="7"/>
        <v>C2</v>
      </c>
      <c r="I31" s="260">
        <v>5.5</v>
      </c>
      <c r="J31" s="255">
        <v>5</v>
      </c>
      <c r="K31" s="255">
        <v>4</v>
      </c>
      <c r="L31" s="255">
        <v>35.5</v>
      </c>
      <c r="M31" s="263">
        <f t="shared" si="2"/>
        <v>50</v>
      </c>
      <c r="N31" s="264" t="str">
        <f t="shared" si="8"/>
        <v>C2</v>
      </c>
      <c r="O31" s="14">
        <v>4.25</v>
      </c>
      <c r="P31" s="260">
        <v>3</v>
      </c>
      <c r="Q31" s="260">
        <v>3.5</v>
      </c>
      <c r="R31" s="260">
        <v>32.5</v>
      </c>
      <c r="S31" s="6">
        <v>43.25</v>
      </c>
      <c r="T31" s="6" t="str">
        <f t="shared" si="9"/>
        <v>C2</v>
      </c>
      <c r="U31" s="255">
        <v>4.75</v>
      </c>
      <c r="V31" s="255">
        <v>4</v>
      </c>
      <c r="W31" s="255">
        <v>3.5</v>
      </c>
      <c r="X31" s="255">
        <v>33</v>
      </c>
      <c r="Y31" s="255">
        <f t="shared" si="22"/>
        <v>45.25</v>
      </c>
      <c r="Z31" s="265" t="str">
        <f t="shared" si="10"/>
        <v>C2</v>
      </c>
      <c r="AA31" s="283">
        <v>25</v>
      </c>
      <c r="AB31" s="282" t="s">
        <v>153</v>
      </c>
      <c r="AC31" s="260">
        <v>7.5</v>
      </c>
      <c r="AD31" s="260">
        <v>4</v>
      </c>
      <c r="AE31" s="260">
        <v>3</v>
      </c>
      <c r="AF31" s="260">
        <v>26</v>
      </c>
      <c r="AG31" s="6">
        <v>40.5</v>
      </c>
      <c r="AH31" s="6" t="str">
        <f t="shared" si="11"/>
        <v>D</v>
      </c>
      <c r="AI31" s="260">
        <v>4.75</v>
      </c>
      <c r="AJ31" s="255">
        <v>4</v>
      </c>
      <c r="AK31" s="255">
        <v>3</v>
      </c>
      <c r="AL31" s="255">
        <v>28</v>
      </c>
      <c r="AM31" s="255">
        <f t="shared" si="21"/>
        <v>39.75</v>
      </c>
      <c r="AN31" s="255" t="str">
        <f t="shared" si="13"/>
        <v>D</v>
      </c>
      <c r="AO31" s="260">
        <v>7.25</v>
      </c>
      <c r="AP31" s="260">
        <v>4.5</v>
      </c>
      <c r="AQ31" s="260">
        <v>3.5</v>
      </c>
      <c r="AR31" s="260">
        <v>44</v>
      </c>
      <c r="AS31" s="6">
        <v>59.25</v>
      </c>
      <c r="AT31" s="6" t="str">
        <f t="shared" si="14"/>
        <v>C1</v>
      </c>
      <c r="AU31" s="255">
        <v>6.75</v>
      </c>
      <c r="AV31" s="255">
        <v>3.5</v>
      </c>
      <c r="AW31" s="255">
        <v>3</v>
      </c>
      <c r="AX31" s="255">
        <v>47</v>
      </c>
      <c r="AY31" s="255">
        <f t="shared" si="23"/>
        <v>60.25</v>
      </c>
      <c r="AZ31" s="265" t="str">
        <f t="shared" si="15"/>
        <v>C1</v>
      </c>
      <c r="BA31" s="283">
        <v>25</v>
      </c>
      <c r="BB31" s="282" t="s">
        <v>153</v>
      </c>
      <c r="BC31" s="260">
        <v>6.5</v>
      </c>
      <c r="BD31" s="260">
        <v>3.5</v>
      </c>
      <c r="BE31" s="260">
        <v>5</v>
      </c>
      <c r="BF31" s="260">
        <v>30.5</v>
      </c>
      <c r="BG31" s="6">
        <v>45.5</v>
      </c>
      <c r="BH31" s="6" t="str">
        <f t="shared" si="16"/>
        <v>C2</v>
      </c>
      <c r="BI31" s="255">
        <v>4</v>
      </c>
      <c r="BJ31" s="255">
        <v>4</v>
      </c>
      <c r="BK31" s="255">
        <v>3</v>
      </c>
      <c r="BL31" s="255">
        <v>62</v>
      </c>
      <c r="BM31" s="266">
        <f t="shared" si="24"/>
        <v>73</v>
      </c>
      <c r="BN31" s="255" t="str">
        <f t="shared" si="18"/>
        <v>B1</v>
      </c>
      <c r="BO31" s="260">
        <v>43</v>
      </c>
      <c r="BP31" s="262">
        <v>34.5</v>
      </c>
      <c r="BQ31" s="7">
        <v>35.5</v>
      </c>
      <c r="BR31" s="262">
        <v>31.5</v>
      </c>
      <c r="BS31" s="7">
        <v>33</v>
      </c>
      <c r="BT31" s="262">
        <v>35</v>
      </c>
      <c r="BU31" s="277">
        <f t="shared" si="0"/>
        <v>231.25</v>
      </c>
      <c r="BV31" s="277">
        <f t="shared" si="1"/>
        <v>268.25</v>
      </c>
      <c r="BW31" s="277">
        <f t="shared" si="5"/>
        <v>499.5</v>
      </c>
      <c r="BX31" s="266">
        <f t="shared" si="19"/>
        <v>49.95</v>
      </c>
      <c r="BY31" s="265" t="str">
        <f t="shared" si="6"/>
        <v>C2</v>
      </c>
      <c r="BZ31" s="287"/>
    </row>
    <row r="32" spans="1:78" ht="15.75">
      <c r="A32" s="227">
        <v>27</v>
      </c>
      <c r="B32" s="217" t="s">
        <v>159</v>
      </c>
      <c r="C32" s="91">
        <v>2.75</v>
      </c>
      <c r="D32" s="260">
        <v>3</v>
      </c>
      <c r="E32" s="260">
        <v>3</v>
      </c>
      <c r="F32" s="259">
        <v>27.5</v>
      </c>
      <c r="G32" s="261">
        <f t="shared" si="20"/>
        <v>36.25</v>
      </c>
      <c r="H32" s="261" t="str">
        <f t="shared" si="7"/>
        <v>D</v>
      </c>
      <c r="I32" s="260">
        <v>4.5</v>
      </c>
      <c r="J32" s="255">
        <v>4</v>
      </c>
      <c r="K32" s="255">
        <v>4</v>
      </c>
      <c r="L32" s="255">
        <v>37</v>
      </c>
      <c r="M32" s="263">
        <f t="shared" si="2"/>
        <v>49.5</v>
      </c>
      <c r="N32" s="264" t="str">
        <f t="shared" si="8"/>
        <v>C2</v>
      </c>
      <c r="O32" s="14">
        <v>3</v>
      </c>
      <c r="P32" s="260">
        <v>3</v>
      </c>
      <c r="Q32" s="260">
        <v>3.5</v>
      </c>
      <c r="R32" s="260">
        <v>28</v>
      </c>
      <c r="S32" s="6">
        <v>37.5</v>
      </c>
      <c r="T32" s="6" t="str">
        <f t="shared" si="9"/>
        <v>D</v>
      </c>
      <c r="U32" s="255">
        <v>3.75</v>
      </c>
      <c r="V32" s="255">
        <v>4</v>
      </c>
      <c r="W32" s="255">
        <v>3.5</v>
      </c>
      <c r="X32" s="255">
        <v>40.5</v>
      </c>
      <c r="Y32" s="255">
        <f t="shared" si="22"/>
        <v>51.75</v>
      </c>
      <c r="Z32" s="265" t="str">
        <f t="shared" si="10"/>
        <v>C1</v>
      </c>
      <c r="AA32" s="283">
        <v>26</v>
      </c>
      <c r="AB32" s="282" t="s">
        <v>159</v>
      </c>
      <c r="AC32" s="260">
        <v>7.5</v>
      </c>
      <c r="AD32" s="260">
        <v>3.5</v>
      </c>
      <c r="AE32" s="260">
        <v>3.5</v>
      </c>
      <c r="AF32" s="260">
        <v>25</v>
      </c>
      <c r="AG32" s="6">
        <v>39.5</v>
      </c>
      <c r="AH32" s="6" t="str">
        <f t="shared" si="11"/>
        <v>D</v>
      </c>
      <c r="AI32" s="260">
        <v>4</v>
      </c>
      <c r="AJ32" s="255">
        <v>5</v>
      </c>
      <c r="AK32" s="304">
        <v>3.5</v>
      </c>
      <c r="AL32" s="255">
        <v>55</v>
      </c>
      <c r="AM32" s="255">
        <f t="shared" si="21"/>
        <v>67.5</v>
      </c>
      <c r="AN32" s="255" t="str">
        <f t="shared" si="13"/>
        <v>B2</v>
      </c>
      <c r="AO32" s="260">
        <v>4.75</v>
      </c>
      <c r="AP32" s="260">
        <v>3</v>
      </c>
      <c r="AQ32" s="260">
        <v>2.5</v>
      </c>
      <c r="AR32" s="260">
        <v>25.5</v>
      </c>
      <c r="AS32" s="6">
        <v>35.75</v>
      </c>
      <c r="AT32" s="6" t="str">
        <f t="shared" si="14"/>
        <v>D</v>
      </c>
      <c r="AU32" s="255">
        <v>3</v>
      </c>
      <c r="AV32" s="255">
        <v>3</v>
      </c>
      <c r="AW32" s="255">
        <v>3</v>
      </c>
      <c r="AX32" s="255">
        <v>40</v>
      </c>
      <c r="AY32" s="255">
        <f t="shared" si="23"/>
        <v>49</v>
      </c>
      <c r="AZ32" s="265" t="str">
        <f t="shared" si="15"/>
        <v>C2</v>
      </c>
      <c r="BA32" s="283">
        <v>26</v>
      </c>
      <c r="BB32" s="282" t="s">
        <v>159</v>
      </c>
      <c r="BC32" s="260">
        <v>2.5</v>
      </c>
      <c r="BD32" s="260">
        <v>3.5</v>
      </c>
      <c r="BE32" s="260">
        <v>4</v>
      </c>
      <c r="BF32" s="260">
        <v>17.5</v>
      </c>
      <c r="BG32" s="6">
        <v>27.5</v>
      </c>
      <c r="BH32" s="6" t="str">
        <f t="shared" si="16"/>
        <v>E</v>
      </c>
      <c r="BI32" s="255">
        <v>0.75</v>
      </c>
      <c r="BJ32" s="255">
        <v>3</v>
      </c>
      <c r="BK32" s="255">
        <v>3</v>
      </c>
      <c r="BL32" s="255">
        <v>30</v>
      </c>
      <c r="BM32" s="266">
        <f t="shared" si="24"/>
        <v>36.75</v>
      </c>
      <c r="BN32" s="255" t="str">
        <f t="shared" si="18"/>
        <v>D</v>
      </c>
      <c r="BO32" s="260">
        <v>13.5</v>
      </c>
      <c r="BP32" s="262">
        <v>21.5</v>
      </c>
      <c r="BQ32" s="7">
        <v>19.5</v>
      </c>
      <c r="BR32" s="262">
        <v>28</v>
      </c>
      <c r="BS32" s="7">
        <v>14</v>
      </c>
      <c r="BT32" s="262">
        <v>22</v>
      </c>
      <c r="BU32" s="277">
        <f t="shared" si="0"/>
        <v>176.5</v>
      </c>
      <c r="BV32" s="277">
        <f t="shared" si="1"/>
        <v>254.5</v>
      </c>
      <c r="BW32" s="277">
        <f t="shared" si="5"/>
        <v>431</v>
      </c>
      <c r="BX32" s="266">
        <f t="shared" si="19"/>
        <v>43.1</v>
      </c>
      <c r="BY32" s="265" t="str">
        <f t="shared" si="6"/>
        <v>C2</v>
      </c>
      <c r="BZ32" s="287"/>
    </row>
    <row r="33" spans="1:85" ht="15.75">
      <c r="A33" s="227">
        <v>28</v>
      </c>
      <c r="B33" s="217" t="s">
        <v>163</v>
      </c>
      <c r="C33" s="91">
        <v>5.5</v>
      </c>
      <c r="D33" s="260">
        <v>5</v>
      </c>
      <c r="E33" s="260">
        <v>3</v>
      </c>
      <c r="F33" s="259">
        <v>35.5</v>
      </c>
      <c r="G33" s="261">
        <f t="shared" si="20"/>
        <v>49</v>
      </c>
      <c r="H33" s="261" t="str">
        <f t="shared" si="7"/>
        <v>C2</v>
      </c>
      <c r="I33" s="260">
        <v>2.5</v>
      </c>
      <c r="J33" s="262">
        <v>4</v>
      </c>
      <c r="K33" s="262">
        <v>3</v>
      </c>
      <c r="L33" s="262">
        <v>43</v>
      </c>
      <c r="M33" s="263">
        <f t="shared" si="2"/>
        <v>52.5</v>
      </c>
      <c r="N33" s="264" t="str">
        <f t="shared" si="8"/>
        <v>C1</v>
      </c>
      <c r="O33" s="14">
        <v>6</v>
      </c>
      <c r="P33" s="260">
        <v>3</v>
      </c>
      <c r="Q33" s="260">
        <v>3.5</v>
      </c>
      <c r="R33" s="260">
        <v>48.5</v>
      </c>
      <c r="S33" s="6">
        <v>61</v>
      </c>
      <c r="T33" s="6" t="str">
        <f t="shared" si="9"/>
        <v>B2</v>
      </c>
      <c r="U33" s="262">
        <v>5</v>
      </c>
      <c r="V33" s="262">
        <v>4</v>
      </c>
      <c r="W33" s="262">
        <v>3.5</v>
      </c>
      <c r="X33" s="262">
        <v>39.5</v>
      </c>
      <c r="Y33" s="255">
        <f t="shared" si="22"/>
        <v>52</v>
      </c>
      <c r="Z33" s="265" t="str">
        <f t="shared" si="10"/>
        <v>C1</v>
      </c>
      <c r="AA33" s="283">
        <v>27</v>
      </c>
      <c r="AB33" s="282" t="s">
        <v>163</v>
      </c>
      <c r="AC33" s="260">
        <v>7.25</v>
      </c>
      <c r="AD33" s="260">
        <v>3</v>
      </c>
      <c r="AE33" s="260">
        <v>3</v>
      </c>
      <c r="AF33" s="260">
        <v>22.5</v>
      </c>
      <c r="AG33" s="6">
        <v>35.75</v>
      </c>
      <c r="AH33" s="6" t="str">
        <f t="shared" si="11"/>
        <v>D</v>
      </c>
      <c r="AI33" s="260">
        <v>2.75</v>
      </c>
      <c r="AJ33" s="262">
        <v>4</v>
      </c>
      <c r="AK33" s="262">
        <v>3</v>
      </c>
      <c r="AL33" s="262">
        <v>38</v>
      </c>
      <c r="AM33" s="255">
        <f t="shared" si="21"/>
        <v>47.75</v>
      </c>
      <c r="AN33" s="255" t="str">
        <f t="shared" si="13"/>
        <v>C2</v>
      </c>
      <c r="AO33" s="260">
        <v>6.5</v>
      </c>
      <c r="AP33" s="260">
        <v>4</v>
      </c>
      <c r="AQ33" s="260">
        <v>3.5</v>
      </c>
      <c r="AR33" s="260">
        <v>51</v>
      </c>
      <c r="AS33" s="6">
        <v>65</v>
      </c>
      <c r="AT33" s="6" t="str">
        <f t="shared" si="14"/>
        <v>B2</v>
      </c>
      <c r="AU33" s="262">
        <v>4.5</v>
      </c>
      <c r="AV33" s="262">
        <v>2.5</v>
      </c>
      <c r="AW33" s="262">
        <v>2.5</v>
      </c>
      <c r="AX33" s="262">
        <v>38.5</v>
      </c>
      <c r="AY33" s="255">
        <f t="shared" si="23"/>
        <v>48</v>
      </c>
      <c r="AZ33" s="265" t="str">
        <f t="shared" si="15"/>
        <v>C2</v>
      </c>
      <c r="BA33" s="283">
        <v>27</v>
      </c>
      <c r="BB33" s="282" t="s">
        <v>163</v>
      </c>
      <c r="BC33" s="260">
        <v>6.25</v>
      </c>
      <c r="BD33" s="260">
        <v>3.5</v>
      </c>
      <c r="BE33" s="260">
        <v>5</v>
      </c>
      <c r="BF33" s="260">
        <v>33</v>
      </c>
      <c r="BG33" s="6">
        <v>47.75</v>
      </c>
      <c r="BH33" s="6" t="str">
        <f t="shared" si="16"/>
        <v>C2</v>
      </c>
      <c r="BI33" s="262">
        <v>0.75</v>
      </c>
      <c r="BJ33" s="262">
        <v>4</v>
      </c>
      <c r="BK33" s="262">
        <v>3</v>
      </c>
      <c r="BL33" s="262">
        <v>41.5</v>
      </c>
      <c r="BM33" s="266">
        <f t="shared" si="24"/>
        <v>49.25</v>
      </c>
      <c r="BN33" s="255" t="str">
        <f t="shared" si="18"/>
        <v>C2</v>
      </c>
      <c r="BO33" s="260">
        <v>24</v>
      </c>
      <c r="BP33" s="262">
        <v>23.5</v>
      </c>
      <c r="BQ33" s="7">
        <v>33</v>
      </c>
      <c r="BR33" s="262">
        <v>27</v>
      </c>
      <c r="BS33" s="7">
        <v>34.5</v>
      </c>
      <c r="BT33" s="262">
        <v>28</v>
      </c>
      <c r="BU33" s="277">
        <f t="shared" si="0"/>
        <v>258.5</v>
      </c>
      <c r="BV33" s="277">
        <f t="shared" si="1"/>
        <v>249.5</v>
      </c>
      <c r="BW33" s="277">
        <f t="shared" si="5"/>
        <v>508</v>
      </c>
      <c r="BX33" s="266">
        <f t="shared" si="19"/>
        <v>50.8</v>
      </c>
      <c r="BY33" s="265" t="str">
        <f t="shared" si="6"/>
        <v>C2</v>
      </c>
      <c r="BZ33" s="287"/>
    </row>
    <row r="34" spans="1:85" ht="15.75">
      <c r="A34" s="227">
        <v>29</v>
      </c>
      <c r="B34" s="217" t="s">
        <v>169</v>
      </c>
      <c r="C34" s="91">
        <v>7</v>
      </c>
      <c r="D34" s="260">
        <v>3</v>
      </c>
      <c r="E34" s="260">
        <v>4</v>
      </c>
      <c r="F34" s="259">
        <v>49.5</v>
      </c>
      <c r="G34" s="261">
        <f t="shared" si="20"/>
        <v>63.5</v>
      </c>
      <c r="H34" s="261" t="str">
        <f t="shared" si="7"/>
        <v>B2</v>
      </c>
      <c r="I34" s="260">
        <v>5.75</v>
      </c>
      <c r="J34" s="262">
        <v>4</v>
      </c>
      <c r="K34" s="262">
        <v>4</v>
      </c>
      <c r="L34" s="262">
        <v>36</v>
      </c>
      <c r="M34" s="263">
        <f t="shared" si="2"/>
        <v>49.75</v>
      </c>
      <c r="N34" s="264" t="str">
        <f t="shared" si="8"/>
        <v>C2</v>
      </c>
      <c r="O34" s="47">
        <v>6.5</v>
      </c>
      <c r="P34" s="260">
        <v>3</v>
      </c>
      <c r="Q34" s="260">
        <v>3.5</v>
      </c>
      <c r="R34" s="260">
        <v>45</v>
      </c>
      <c r="S34" s="6">
        <v>58</v>
      </c>
      <c r="T34" s="6" t="str">
        <f t="shared" si="9"/>
        <v>C1</v>
      </c>
      <c r="U34" s="262">
        <v>7.25</v>
      </c>
      <c r="V34" s="262">
        <v>4</v>
      </c>
      <c r="W34" s="262">
        <v>4</v>
      </c>
      <c r="X34" s="262">
        <v>48.5</v>
      </c>
      <c r="Y34" s="255">
        <f t="shared" si="22"/>
        <v>63.75</v>
      </c>
      <c r="Z34" s="265" t="str">
        <f t="shared" si="10"/>
        <v>B2</v>
      </c>
      <c r="AA34" s="283">
        <v>28</v>
      </c>
      <c r="AB34" s="282" t="s">
        <v>169</v>
      </c>
      <c r="AC34" s="260">
        <v>8.75</v>
      </c>
      <c r="AD34" s="260">
        <v>3</v>
      </c>
      <c r="AE34" s="260">
        <v>3</v>
      </c>
      <c r="AF34" s="260">
        <v>27.5</v>
      </c>
      <c r="AG34" s="6">
        <v>42.25</v>
      </c>
      <c r="AH34" s="6" t="str">
        <f t="shared" si="11"/>
        <v>C2</v>
      </c>
      <c r="AI34" s="260">
        <v>7.5</v>
      </c>
      <c r="AJ34" s="262">
        <v>3</v>
      </c>
      <c r="AK34" s="262">
        <v>3</v>
      </c>
      <c r="AL34" s="262">
        <v>34</v>
      </c>
      <c r="AM34" s="255">
        <f t="shared" si="21"/>
        <v>47.5</v>
      </c>
      <c r="AN34" s="255" t="str">
        <f t="shared" si="13"/>
        <v>C2</v>
      </c>
      <c r="AO34" s="260">
        <v>7</v>
      </c>
      <c r="AP34" s="260">
        <v>2.5</v>
      </c>
      <c r="AQ34" s="260">
        <v>3.5</v>
      </c>
      <c r="AR34" s="260">
        <v>55.5</v>
      </c>
      <c r="AS34" s="6">
        <v>68.5</v>
      </c>
      <c r="AT34" s="6" t="str">
        <f t="shared" si="14"/>
        <v>B2</v>
      </c>
      <c r="AU34" s="262">
        <v>8.25</v>
      </c>
      <c r="AV34" s="262">
        <v>3</v>
      </c>
      <c r="AW34" s="262">
        <v>3</v>
      </c>
      <c r="AX34" s="262">
        <v>56.5</v>
      </c>
      <c r="AY34" s="255">
        <f t="shared" si="23"/>
        <v>70.75</v>
      </c>
      <c r="AZ34" s="265" t="str">
        <f t="shared" si="15"/>
        <v>B2</v>
      </c>
      <c r="BA34" s="283">
        <v>28</v>
      </c>
      <c r="BB34" s="282" t="s">
        <v>169</v>
      </c>
      <c r="BC34" s="260">
        <v>5</v>
      </c>
      <c r="BD34" s="260">
        <v>3.5</v>
      </c>
      <c r="BE34" s="260">
        <v>4</v>
      </c>
      <c r="BF34" s="260">
        <v>33</v>
      </c>
      <c r="BG34" s="6">
        <v>45.5</v>
      </c>
      <c r="BH34" s="6" t="str">
        <f t="shared" si="16"/>
        <v>C2</v>
      </c>
      <c r="BI34" s="262">
        <v>8.5</v>
      </c>
      <c r="BJ34" s="262">
        <v>3</v>
      </c>
      <c r="BK34" s="262">
        <v>3</v>
      </c>
      <c r="BL34" s="262">
        <v>54.5</v>
      </c>
      <c r="BM34" s="266">
        <f t="shared" si="24"/>
        <v>69</v>
      </c>
      <c r="BN34" s="255" t="str">
        <f t="shared" si="18"/>
        <v>B2</v>
      </c>
      <c r="BO34" s="260">
        <v>38.5</v>
      </c>
      <c r="BP34" s="262">
        <v>30.5</v>
      </c>
      <c r="BQ34" s="7">
        <v>38.5</v>
      </c>
      <c r="BR34" s="262">
        <v>35.5</v>
      </c>
      <c r="BS34" s="7">
        <v>38.5</v>
      </c>
      <c r="BT34" s="262">
        <v>31</v>
      </c>
      <c r="BU34" s="277">
        <f t="shared" si="0"/>
        <v>277.75</v>
      </c>
      <c r="BV34" s="277">
        <f t="shared" si="1"/>
        <v>300.75</v>
      </c>
      <c r="BW34" s="277">
        <f t="shared" si="5"/>
        <v>578.5</v>
      </c>
      <c r="BX34" s="266">
        <f t="shared" si="19"/>
        <v>57.85</v>
      </c>
      <c r="BY34" s="265" t="str">
        <f t="shared" si="6"/>
        <v>C1</v>
      </c>
      <c r="BZ34" s="287"/>
    </row>
    <row r="35" spans="1:85" ht="15.75">
      <c r="A35" s="227">
        <v>30</v>
      </c>
      <c r="B35" s="217" t="s">
        <v>174</v>
      </c>
      <c r="C35" s="91">
        <v>9.25</v>
      </c>
      <c r="D35" s="260">
        <v>4</v>
      </c>
      <c r="E35" s="260">
        <v>4</v>
      </c>
      <c r="F35" s="259">
        <v>51.5</v>
      </c>
      <c r="G35" s="261">
        <f t="shared" si="20"/>
        <v>68.75</v>
      </c>
      <c r="H35" s="261" t="str">
        <f t="shared" si="7"/>
        <v>B2</v>
      </c>
      <c r="I35" s="260">
        <v>8.25</v>
      </c>
      <c r="J35" s="262">
        <v>5</v>
      </c>
      <c r="K35" s="262">
        <v>5</v>
      </c>
      <c r="L35" s="262">
        <v>50</v>
      </c>
      <c r="M35" s="263">
        <f t="shared" si="2"/>
        <v>68.25</v>
      </c>
      <c r="N35" s="264" t="str">
        <f t="shared" si="8"/>
        <v>B2</v>
      </c>
      <c r="O35" s="14">
        <v>8.25</v>
      </c>
      <c r="P35" s="260">
        <v>4</v>
      </c>
      <c r="Q35" s="260">
        <v>4</v>
      </c>
      <c r="R35" s="260">
        <v>60</v>
      </c>
      <c r="S35" s="6">
        <v>76.25</v>
      </c>
      <c r="T35" s="6" t="str">
        <f t="shared" si="9"/>
        <v>B1</v>
      </c>
      <c r="U35" s="262">
        <v>7</v>
      </c>
      <c r="V35" s="262">
        <v>5</v>
      </c>
      <c r="W35" s="262">
        <v>4</v>
      </c>
      <c r="X35" s="262">
        <v>59</v>
      </c>
      <c r="Y35" s="255">
        <f t="shared" si="22"/>
        <v>75</v>
      </c>
      <c r="Z35" s="265" t="str">
        <f t="shared" si="10"/>
        <v>B1</v>
      </c>
      <c r="AA35" s="283">
        <v>29</v>
      </c>
      <c r="AB35" s="282" t="s">
        <v>174</v>
      </c>
      <c r="AC35" s="260">
        <v>9</v>
      </c>
      <c r="AD35" s="260">
        <v>5</v>
      </c>
      <c r="AE35" s="260">
        <v>4</v>
      </c>
      <c r="AF35" s="260">
        <v>43.5</v>
      </c>
      <c r="AG35" s="6">
        <v>61.5</v>
      </c>
      <c r="AH35" s="6" t="str">
        <f t="shared" si="11"/>
        <v>B2</v>
      </c>
      <c r="AI35" s="260">
        <v>9.25</v>
      </c>
      <c r="AJ35" s="262">
        <v>5</v>
      </c>
      <c r="AK35" s="262">
        <v>5</v>
      </c>
      <c r="AL35" s="262">
        <v>65.5</v>
      </c>
      <c r="AM35" s="255">
        <f t="shared" si="21"/>
        <v>84.75</v>
      </c>
      <c r="AN35" s="255" t="str">
        <f t="shared" si="13"/>
        <v>A2</v>
      </c>
      <c r="AO35" s="260">
        <v>6.25</v>
      </c>
      <c r="AP35" s="260">
        <v>5</v>
      </c>
      <c r="AQ35" s="260">
        <v>4.5</v>
      </c>
      <c r="AR35" s="260">
        <v>59</v>
      </c>
      <c r="AS35" s="6">
        <v>74.75</v>
      </c>
      <c r="AT35" s="6" t="str">
        <f t="shared" si="14"/>
        <v>B1</v>
      </c>
      <c r="AU35" s="262">
        <v>8.5</v>
      </c>
      <c r="AV35" s="262">
        <v>5</v>
      </c>
      <c r="AW35" s="262">
        <v>4</v>
      </c>
      <c r="AX35" s="262">
        <v>65</v>
      </c>
      <c r="AY35" s="255">
        <f t="shared" si="23"/>
        <v>82.5</v>
      </c>
      <c r="AZ35" s="265" t="str">
        <f t="shared" si="15"/>
        <v>A2</v>
      </c>
      <c r="BA35" s="283">
        <v>29</v>
      </c>
      <c r="BB35" s="282" t="s">
        <v>174</v>
      </c>
      <c r="BC35" s="260">
        <v>9</v>
      </c>
      <c r="BD35" s="260">
        <v>5</v>
      </c>
      <c r="BE35" s="260">
        <v>5</v>
      </c>
      <c r="BF35" s="260">
        <v>55.5</v>
      </c>
      <c r="BG35" s="6">
        <v>74.5</v>
      </c>
      <c r="BH35" s="6" t="str">
        <f t="shared" si="16"/>
        <v>B1</v>
      </c>
      <c r="BI35" s="262">
        <v>8.5</v>
      </c>
      <c r="BJ35" s="262">
        <v>4.5</v>
      </c>
      <c r="BK35" s="262">
        <v>4.5</v>
      </c>
      <c r="BL35" s="262">
        <v>71.5</v>
      </c>
      <c r="BM35" s="266">
        <f t="shared" si="24"/>
        <v>89</v>
      </c>
      <c r="BN35" s="255" t="str">
        <f t="shared" si="18"/>
        <v>A2</v>
      </c>
      <c r="BO35" s="260">
        <v>43.5</v>
      </c>
      <c r="BP35" s="262">
        <v>43</v>
      </c>
      <c r="BQ35" s="7">
        <v>42.5</v>
      </c>
      <c r="BR35" s="262">
        <v>44</v>
      </c>
      <c r="BS35" s="7">
        <v>39</v>
      </c>
      <c r="BT35" s="262">
        <v>39</v>
      </c>
      <c r="BU35" s="277">
        <f t="shared" si="0"/>
        <v>355.75</v>
      </c>
      <c r="BV35" s="277">
        <f t="shared" si="1"/>
        <v>399.5</v>
      </c>
      <c r="BW35" s="277">
        <f t="shared" si="5"/>
        <v>755.25</v>
      </c>
      <c r="BX35" s="266">
        <f t="shared" si="19"/>
        <v>75.524999999999991</v>
      </c>
      <c r="BY35" s="265" t="str">
        <f t="shared" si="6"/>
        <v>B1</v>
      </c>
      <c r="BZ35" s="287"/>
    </row>
    <row r="36" spans="1:85" ht="15.75">
      <c r="A36" s="227">
        <v>31</v>
      </c>
      <c r="B36" s="90" t="s">
        <v>179</v>
      </c>
      <c r="C36" s="91">
        <v>5.25</v>
      </c>
      <c r="D36" s="260">
        <v>3</v>
      </c>
      <c r="E36" s="260">
        <v>4</v>
      </c>
      <c r="F36" s="259">
        <v>44</v>
      </c>
      <c r="G36" s="261">
        <f t="shared" si="20"/>
        <v>56.25</v>
      </c>
      <c r="H36" s="261" t="str">
        <f t="shared" si="7"/>
        <v>C1</v>
      </c>
      <c r="I36" s="260">
        <v>5.25</v>
      </c>
      <c r="J36" s="262">
        <v>4</v>
      </c>
      <c r="K36" s="262">
        <v>4</v>
      </c>
      <c r="L36" s="262">
        <v>32.5</v>
      </c>
      <c r="M36" s="263">
        <f t="shared" si="2"/>
        <v>45.75</v>
      </c>
      <c r="N36" s="264" t="str">
        <f t="shared" si="8"/>
        <v>C2</v>
      </c>
      <c r="O36" s="14">
        <v>6.25</v>
      </c>
      <c r="P36" s="260">
        <v>4</v>
      </c>
      <c r="Q36" s="260">
        <v>4</v>
      </c>
      <c r="R36" s="260">
        <v>50</v>
      </c>
      <c r="S36" s="6">
        <v>64.25</v>
      </c>
      <c r="T36" s="6" t="str">
        <f t="shared" si="9"/>
        <v>B2</v>
      </c>
      <c r="U36" s="262">
        <v>6</v>
      </c>
      <c r="V36" s="262">
        <v>5</v>
      </c>
      <c r="W36" s="262">
        <v>4</v>
      </c>
      <c r="X36" s="262">
        <v>43.5</v>
      </c>
      <c r="Y36" s="255">
        <f t="shared" si="22"/>
        <v>58.5</v>
      </c>
      <c r="Z36" s="265" t="str">
        <f t="shared" si="10"/>
        <v>C1</v>
      </c>
      <c r="AA36" s="283">
        <v>30</v>
      </c>
      <c r="AB36" s="291" t="s">
        <v>179</v>
      </c>
      <c r="AC36" s="260">
        <v>5.25</v>
      </c>
      <c r="AD36" s="260">
        <v>4</v>
      </c>
      <c r="AE36" s="260">
        <v>3</v>
      </c>
      <c r="AF36" s="260">
        <v>19</v>
      </c>
      <c r="AG36" s="6">
        <v>31.25</v>
      </c>
      <c r="AH36" s="6" t="str">
        <f t="shared" si="11"/>
        <v>E</v>
      </c>
      <c r="AI36" s="260">
        <v>4.5</v>
      </c>
      <c r="AJ36" s="262">
        <v>4</v>
      </c>
      <c r="AK36" s="262">
        <v>3</v>
      </c>
      <c r="AL36" s="262">
        <v>28</v>
      </c>
      <c r="AM36" s="255">
        <f t="shared" si="21"/>
        <v>39.5</v>
      </c>
      <c r="AN36" s="255" t="str">
        <f t="shared" si="13"/>
        <v>D</v>
      </c>
      <c r="AO36" s="260">
        <v>9</v>
      </c>
      <c r="AP36" s="260">
        <v>5</v>
      </c>
      <c r="AQ36" s="260">
        <v>5</v>
      </c>
      <c r="AR36" s="260">
        <v>46.5</v>
      </c>
      <c r="AS36" s="6">
        <v>65.5</v>
      </c>
      <c r="AT36" s="6" t="str">
        <f t="shared" si="14"/>
        <v>B2</v>
      </c>
      <c r="AU36" s="262">
        <v>6.25</v>
      </c>
      <c r="AV36" s="262">
        <v>5</v>
      </c>
      <c r="AW36" s="262">
        <v>3.5</v>
      </c>
      <c r="AX36" s="262">
        <v>47.5</v>
      </c>
      <c r="AY36" s="255">
        <f t="shared" si="23"/>
        <v>62.25</v>
      </c>
      <c r="AZ36" s="265" t="str">
        <f t="shared" si="15"/>
        <v>B2</v>
      </c>
      <c r="BA36" s="283">
        <v>30</v>
      </c>
      <c r="BB36" s="291" t="s">
        <v>179</v>
      </c>
      <c r="BC36" s="260">
        <v>5.75</v>
      </c>
      <c r="BD36" s="260">
        <v>5</v>
      </c>
      <c r="BE36" s="260">
        <v>5</v>
      </c>
      <c r="BF36" s="260">
        <v>35.5</v>
      </c>
      <c r="BG36" s="6">
        <v>51.25</v>
      </c>
      <c r="BH36" s="6" t="str">
        <f t="shared" si="16"/>
        <v>C1</v>
      </c>
      <c r="BI36" s="262">
        <v>5.75</v>
      </c>
      <c r="BJ36" s="262">
        <v>5</v>
      </c>
      <c r="BK36" s="262">
        <v>4</v>
      </c>
      <c r="BL36" s="262">
        <v>65</v>
      </c>
      <c r="BM36" s="266">
        <f t="shared" si="24"/>
        <v>79.75</v>
      </c>
      <c r="BN36" s="255" t="str">
        <f t="shared" si="18"/>
        <v>B1</v>
      </c>
      <c r="BO36" s="260">
        <v>39.5</v>
      </c>
      <c r="BP36" s="262">
        <v>34.5</v>
      </c>
      <c r="BQ36" s="7">
        <v>33</v>
      </c>
      <c r="BR36" s="262">
        <v>28.5</v>
      </c>
      <c r="BS36" s="7">
        <v>23.5</v>
      </c>
      <c r="BT36" s="262">
        <v>36</v>
      </c>
      <c r="BU36" s="277">
        <f t="shared" si="0"/>
        <v>268.5</v>
      </c>
      <c r="BV36" s="277">
        <f t="shared" si="1"/>
        <v>285.75</v>
      </c>
      <c r="BW36" s="277">
        <f t="shared" si="5"/>
        <v>554.25</v>
      </c>
      <c r="BX36" s="266">
        <f t="shared" si="19"/>
        <v>55.425000000000004</v>
      </c>
      <c r="BY36" s="265" t="str">
        <f t="shared" si="6"/>
        <v>C1</v>
      </c>
      <c r="BZ36" s="287"/>
    </row>
    <row r="37" spans="1:85" ht="15.75">
      <c r="A37" s="227">
        <v>32</v>
      </c>
      <c r="B37" s="217" t="s">
        <v>184</v>
      </c>
      <c r="C37" s="91">
        <v>8.75</v>
      </c>
      <c r="D37" s="260">
        <v>5</v>
      </c>
      <c r="E37" s="260">
        <v>5</v>
      </c>
      <c r="F37" s="259">
        <v>75</v>
      </c>
      <c r="G37" s="261">
        <f t="shared" si="20"/>
        <v>93.75</v>
      </c>
      <c r="H37" s="261" t="str">
        <f t="shared" si="7"/>
        <v>A1</v>
      </c>
      <c r="I37" s="260">
        <v>9.5</v>
      </c>
      <c r="J37" s="262">
        <v>5</v>
      </c>
      <c r="K37" s="262">
        <v>5</v>
      </c>
      <c r="L37" s="262">
        <v>74.5</v>
      </c>
      <c r="M37" s="263">
        <f t="shared" si="2"/>
        <v>94</v>
      </c>
      <c r="N37" s="264" t="str">
        <f t="shared" si="8"/>
        <v>A1</v>
      </c>
      <c r="O37" s="14">
        <v>8.75</v>
      </c>
      <c r="P37" s="260">
        <v>5</v>
      </c>
      <c r="Q37" s="260">
        <v>5</v>
      </c>
      <c r="R37" s="260">
        <v>75</v>
      </c>
      <c r="S37" s="262">
        <v>93.75</v>
      </c>
      <c r="T37" s="262" t="str">
        <f t="shared" si="9"/>
        <v>A1</v>
      </c>
      <c r="U37" s="262">
        <v>9.5</v>
      </c>
      <c r="V37" s="262">
        <v>5</v>
      </c>
      <c r="W37" s="262">
        <v>5</v>
      </c>
      <c r="X37" s="262">
        <v>78.5</v>
      </c>
      <c r="Y37" s="255">
        <f t="shared" si="22"/>
        <v>98</v>
      </c>
      <c r="Z37" s="265" t="str">
        <f t="shared" si="10"/>
        <v>A1</v>
      </c>
      <c r="AA37" s="283">
        <v>31</v>
      </c>
      <c r="AB37" s="282" t="s">
        <v>184</v>
      </c>
      <c r="AC37" s="260">
        <v>9.25</v>
      </c>
      <c r="AD37" s="260">
        <v>5</v>
      </c>
      <c r="AE37" s="260">
        <v>5</v>
      </c>
      <c r="AF37" s="260">
        <v>78</v>
      </c>
      <c r="AG37" s="6">
        <v>97.25</v>
      </c>
      <c r="AH37" s="6" t="str">
        <f t="shared" si="11"/>
        <v>A1</v>
      </c>
      <c r="AI37" s="260">
        <v>10</v>
      </c>
      <c r="AJ37" s="262">
        <v>5</v>
      </c>
      <c r="AK37" s="262">
        <v>5</v>
      </c>
      <c r="AL37" s="262">
        <v>76</v>
      </c>
      <c r="AM37" s="255">
        <f t="shared" si="21"/>
        <v>96</v>
      </c>
      <c r="AN37" s="255" t="str">
        <f t="shared" si="13"/>
        <v>A1</v>
      </c>
      <c r="AO37" s="260">
        <v>10</v>
      </c>
      <c r="AP37" s="260">
        <v>5</v>
      </c>
      <c r="AQ37" s="260">
        <v>5</v>
      </c>
      <c r="AR37" s="260">
        <v>79</v>
      </c>
      <c r="AS37" s="6">
        <v>99</v>
      </c>
      <c r="AT37" s="6" t="str">
        <f t="shared" si="14"/>
        <v>A1</v>
      </c>
      <c r="AU37" s="262">
        <v>9.75</v>
      </c>
      <c r="AV37" s="262">
        <v>5</v>
      </c>
      <c r="AW37" s="262">
        <v>5</v>
      </c>
      <c r="AX37" s="262">
        <v>78.5</v>
      </c>
      <c r="AY37" s="255">
        <f t="shared" si="23"/>
        <v>98.25</v>
      </c>
      <c r="AZ37" s="265" t="str">
        <f t="shared" si="15"/>
        <v>A1</v>
      </c>
      <c r="BA37" s="283">
        <v>31</v>
      </c>
      <c r="BB37" s="282" t="s">
        <v>184</v>
      </c>
      <c r="BC37" s="260">
        <v>9.75</v>
      </c>
      <c r="BD37" s="260">
        <v>5</v>
      </c>
      <c r="BE37" s="260">
        <v>5</v>
      </c>
      <c r="BF37" s="260">
        <v>77</v>
      </c>
      <c r="BG37" s="6">
        <v>96.75</v>
      </c>
      <c r="BH37" s="6" t="str">
        <f t="shared" si="16"/>
        <v>A1</v>
      </c>
      <c r="BI37" s="262">
        <v>9.75</v>
      </c>
      <c r="BJ37" s="262">
        <v>5</v>
      </c>
      <c r="BK37" s="262">
        <v>5</v>
      </c>
      <c r="BL37" s="262">
        <v>79</v>
      </c>
      <c r="BM37" s="266">
        <f t="shared" si="24"/>
        <v>98.75</v>
      </c>
      <c r="BN37" s="255" t="str">
        <f t="shared" si="18"/>
        <v>A1</v>
      </c>
      <c r="BO37" s="260">
        <v>49</v>
      </c>
      <c r="BP37" s="262">
        <v>49</v>
      </c>
      <c r="BQ37" s="7">
        <v>48</v>
      </c>
      <c r="BR37" s="262">
        <v>49</v>
      </c>
      <c r="BS37" s="7">
        <v>50</v>
      </c>
      <c r="BT37" s="262">
        <v>50</v>
      </c>
      <c r="BU37" s="277">
        <f t="shared" si="0"/>
        <v>480.5</v>
      </c>
      <c r="BV37" s="277">
        <f t="shared" si="1"/>
        <v>485</v>
      </c>
      <c r="BW37" s="277">
        <f t="shared" si="5"/>
        <v>965.5</v>
      </c>
      <c r="BX37" s="266">
        <f t="shared" si="19"/>
        <v>96.55</v>
      </c>
      <c r="BY37" s="265" t="str">
        <f t="shared" si="6"/>
        <v>A1</v>
      </c>
      <c r="BZ37" s="287"/>
    </row>
    <row r="38" spans="1:85" ht="15.75">
      <c r="A38" s="227">
        <v>33</v>
      </c>
      <c r="B38" s="217" t="s">
        <v>189</v>
      </c>
      <c r="C38" s="91">
        <v>9.75</v>
      </c>
      <c r="D38" s="260">
        <v>5</v>
      </c>
      <c r="E38" s="260">
        <v>5</v>
      </c>
      <c r="F38" s="259">
        <v>70</v>
      </c>
      <c r="G38" s="261">
        <f t="shared" si="20"/>
        <v>89.75</v>
      </c>
      <c r="H38" s="261" t="str">
        <f t="shared" si="7"/>
        <v>A2</v>
      </c>
      <c r="I38" s="260">
        <v>9.5</v>
      </c>
      <c r="J38" s="255">
        <v>5</v>
      </c>
      <c r="K38" s="255">
        <v>5</v>
      </c>
      <c r="L38" s="255">
        <v>77</v>
      </c>
      <c r="M38" s="263">
        <f t="shared" si="2"/>
        <v>96.5</v>
      </c>
      <c r="N38" s="264" t="str">
        <f t="shared" si="8"/>
        <v>A1</v>
      </c>
      <c r="O38" s="14">
        <v>9.5</v>
      </c>
      <c r="P38" s="260">
        <v>5</v>
      </c>
      <c r="Q38" s="260">
        <v>5</v>
      </c>
      <c r="R38" s="260">
        <v>77.5</v>
      </c>
      <c r="S38" s="262">
        <v>97</v>
      </c>
      <c r="T38" s="262" t="str">
        <f t="shared" si="9"/>
        <v>A1</v>
      </c>
      <c r="U38" s="255">
        <v>9.75</v>
      </c>
      <c r="V38" s="255">
        <v>5</v>
      </c>
      <c r="W38" s="255">
        <v>5</v>
      </c>
      <c r="X38" s="255">
        <v>77.5</v>
      </c>
      <c r="Y38" s="255">
        <f t="shared" si="22"/>
        <v>97.25</v>
      </c>
      <c r="Z38" s="265" t="str">
        <f t="shared" si="10"/>
        <v>A1</v>
      </c>
      <c r="AA38" s="283">
        <v>32</v>
      </c>
      <c r="AB38" s="282" t="s">
        <v>189</v>
      </c>
      <c r="AC38" s="260">
        <v>10</v>
      </c>
      <c r="AD38" s="260">
        <v>5</v>
      </c>
      <c r="AE38" s="260">
        <v>5</v>
      </c>
      <c r="AF38" s="260">
        <v>69</v>
      </c>
      <c r="AG38" s="6">
        <v>89</v>
      </c>
      <c r="AH38" s="6" t="str">
        <f t="shared" si="11"/>
        <v>A2</v>
      </c>
      <c r="AI38" s="260">
        <v>9.75</v>
      </c>
      <c r="AJ38" s="255">
        <v>5</v>
      </c>
      <c r="AK38" s="255">
        <v>5</v>
      </c>
      <c r="AL38" s="255">
        <v>74</v>
      </c>
      <c r="AM38" s="255">
        <f t="shared" si="21"/>
        <v>93.75</v>
      </c>
      <c r="AN38" s="255" t="str">
        <f t="shared" si="13"/>
        <v>A1</v>
      </c>
      <c r="AO38" s="260">
        <v>9.75</v>
      </c>
      <c r="AP38" s="260">
        <v>5</v>
      </c>
      <c r="AQ38" s="260">
        <v>5</v>
      </c>
      <c r="AR38" s="260">
        <v>79</v>
      </c>
      <c r="AS38" s="6">
        <v>98.75</v>
      </c>
      <c r="AT38" s="6" t="str">
        <f t="shared" si="14"/>
        <v>A1</v>
      </c>
      <c r="AU38" s="255">
        <v>9.5</v>
      </c>
      <c r="AV38" s="255">
        <v>5</v>
      </c>
      <c r="AW38" s="255">
        <v>5</v>
      </c>
      <c r="AX38" s="255">
        <v>77.5</v>
      </c>
      <c r="AY38" s="255">
        <f t="shared" si="23"/>
        <v>97</v>
      </c>
      <c r="AZ38" s="265" t="str">
        <f t="shared" si="15"/>
        <v>A1</v>
      </c>
      <c r="BA38" s="283">
        <v>32</v>
      </c>
      <c r="BB38" s="282" t="s">
        <v>189</v>
      </c>
      <c r="BC38" s="260">
        <v>9.5</v>
      </c>
      <c r="BD38" s="260">
        <v>5</v>
      </c>
      <c r="BE38" s="260">
        <v>5</v>
      </c>
      <c r="BF38" s="260">
        <v>75.5</v>
      </c>
      <c r="BG38" s="6">
        <v>95</v>
      </c>
      <c r="BH38" s="6" t="str">
        <f t="shared" si="16"/>
        <v>A1</v>
      </c>
      <c r="BI38" s="255">
        <v>9.75</v>
      </c>
      <c r="BJ38" s="255">
        <v>5</v>
      </c>
      <c r="BK38" s="255">
        <v>5</v>
      </c>
      <c r="BL38" s="255">
        <v>80</v>
      </c>
      <c r="BM38" s="266">
        <f t="shared" si="24"/>
        <v>99.75</v>
      </c>
      <c r="BN38" s="255" t="str">
        <f t="shared" si="18"/>
        <v>A1</v>
      </c>
      <c r="BO38" s="260">
        <v>50</v>
      </c>
      <c r="BP38" s="262">
        <v>48</v>
      </c>
      <c r="BQ38" s="7">
        <v>49</v>
      </c>
      <c r="BR38" s="262">
        <v>49</v>
      </c>
      <c r="BS38" s="7">
        <v>50</v>
      </c>
      <c r="BT38" s="262">
        <v>50</v>
      </c>
      <c r="BU38" s="277">
        <f t="shared" si="0"/>
        <v>469.5</v>
      </c>
      <c r="BV38" s="277">
        <f t="shared" si="1"/>
        <v>484.25</v>
      </c>
      <c r="BW38" s="277">
        <f t="shared" si="5"/>
        <v>953.75</v>
      </c>
      <c r="BX38" s="266">
        <f t="shared" si="19"/>
        <v>95.375</v>
      </c>
      <c r="BY38" s="265" t="str">
        <f t="shared" si="6"/>
        <v>A1</v>
      </c>
      <c r="BZ38" s="287"/>
    </row>
    <row r="39" spans="1:85" ht="15.75">
      <c r="A39" s="227">
        <v>34</v>
      </c>
      <c r="B39" s="217" t="s">
        <v>194</v>
      </c>
      <c r="C39" s="91">
        <v>7</v>
      </c>
      <c r="D39" s="260">
        <v>3</v>
      </c>
      <c r="E39" s="260">
        <v>4</v>
      </c>
      <c r="F39" s="259">
        <v>35.5</v>
      </c>
      <c r="G39" s="261">
        <f t="shared" si="20"/>
        <v>49.5</v>
      </c>
      <c r="H39" s="261" t="str">
        <f t="shared" si="7"/>
        <v>C2</v>
      </c>
      <c r="I39" s="260">
        <v>4.25</v>
      </c>
      <c r="J39" s="255">
        <v>4</v>
      </c>
      <c r="K39" s="255">
        <v>3</v>
      </c>
      <c r="L39" s="255">
        <v>49.5</v>
      </c>
      <c r="M39" s="263">
        <f t="shared" si="2"/>
        <v>60.75</v>
      </c>
      <c r="N39" s="264" t="str">
        <f t="shared" si="8"/>
        <v>C1</v>
      </c>
      <c r="O39" s="14">
        <v>7</v>
      </c>
      <c r="P39" s="260">
        <v>4</v>
      </c>
      <c r="Q39" s="260">
        <v>4</v>
      </c>
      <c r="R39" s="260">
        <v>45</v>
      </c>
      <c r="S39" s="262">
        <v>60</v>
      </c>
      <c r="T39" s="262" t="str">
        <f t="shared" si="9"/>
        <v>C1</v>
      </c>
      <c r="U39" s="255">
        <v>7</v>
      </c>
      <c r="V39" s="255">
        <v>5</v>
      </c>
      <c r="W39" s="255">
        <v>4</v>
      </c>
      <c r="X39" s="255">
        <v>27</v>
      </c>
      <c r="Y39" s="255">
        <f t="shared" si="22"/>
        <v>43</v>
      </c>
      <c r="Z39" s="265" t="str">
        <f t="shared" si="10"/>
        <v>C2</v>
      </c>
      <c r="AA39" s="283">
        <v>33</v>
      </c>
      <c r="AB39" s="282" t="s">
        <v>194</v>
      </c>
      <c r="AC39" s="260">
        <v>6.75</v>
      </c>
      <c r="AD39" s="260">
        <v>4</v>
      </c>
      <c r="AE39" s="260">
        <v>3</v>
      </c>
      <c r="AF39" s="260">
        <v>19</v>
      </c>
      <c r="AG39" s="6">
        <v>32.75</v>
      </c>
      <c r="AH39" s="6" t="str">
        <f t="shared" si="11"/>
        <v>E</v>
      </c>
      <c r="AI39" s="260">
        <v>6.5</v>
      </c>
      <c r="AJ39" s="255">
        <v>4</v>
      </c>
      <c r="AK39" s="255">
        <v>3</v>
      </c>
      <c r="AL39" s="255">
        <v>35.5</v>
      </c>
      <c r="AM39" s="255">
        <f t="shared" si="21"/>
        <v>49</v>
      </c>
      <c r="AN39" s="255" t="str">
        <f t="shared" si="13"/>
        <v>C2</v>
      </c>
      <c r="AO39" s="260">
        <v>4.75</v>
      </c>
      <c r="AP39" s="260">
        <v>4</v>
      </c>
      <c r="AQ39" s="260">
        <v>3.5</v>
      </c>
      <c r="AR39" s="260">
        <v>46</v>
      </c>
      <c r="AS39" s="6">
        <v>58.25</v>
      </c>
      <c r="AT39" s="6" t="str">
        <f t="shared" si="14"/>
        <v>C1</v>
      </c>
      <c r="AU39" s="255">
        <v>8.75</v>
      </c>
      <c r="AV39" s="255">
        <v>4</v>
      </c>
      <c r="AW39" s="255">
        <v>3.5</v>
      </c>
      <c r="AX39" s="255">
        <v>44</v>
      </c>
      <c r="AY39" s="255">
        <f t="shared" si="23"/>
        <v>60.25</v>
      </c>
      <c r="AZ39" s="265" t="str">
        <f t="shared" si="15"/>
        <v>C1</v>
      </c>
      <c r="BA39" s="283">
        <v>33</v>
      </c>
      <c r="BB39" s="282" t="s">
        <v>194</v>
      </c>
      <c r="BC39" s="260">
        <v>5</v>
      </c>
      <c r="BD39" s="260">
        <v>4</v>
      </c>
      <c r="BE39" s="260">
        <v>5</v>
      </c>
      <c r="BF39" s="260">
        <v>25</v>
      </c>
      <c r="BG39" s="6">
        <v>39</v>
      </c>
      <c r="BH39" s="6" t="str">
        <f t="shared" si="16"/>
        <v>D</v>
      </c>
      <c r="BI39" s="255">
        <v>7.75</v>
      </c>
      <c r="BJ39" s="255">
        <v>4</v>
      </c>
      <c r="BK39" s="255">
        <v>3</v>
      </c>
      <c r="BL39" s="255">
        <v>47</v>
      </c>
      <c r="BM39" s="266">
        <f t="shared" si="24"/>
        <v>61.75</v>
      </c>
      <c r="BN39" s="255" t="str">
        <f t="shared" si="18"/>
        <v>B2</v>
      </c>
      <c r="BO39" s="260">
        <v>28</v>
      </c>
      <c r="BP39" s="262">
        <v>41.5</v>
      </c>
      <c r="BQ39" s="7">
        <v>29</v>
      </c>
      <c r="BR39" s="262">
        <v>29.5</v>
      </c>
      <c r="BS39" s="7">
        <v>30</v>
      </c>
      <c r="BT39" s="262">
        <v>35.5</v>
      </c>
      <c r="BU39" s="277">
        <f t="shared" si="0"/>
        <v>239.5</v>
      </c>
      <c r="BV39" s="277">
        <f t="shared" si="1"/>
        <v>274.75</v>
      </c>
      <c r="BW39" s="277">
        <f t="shared" si="5"/>
        <v>514.25</v>
      </c>
      <c r="BX39" s="266">
        <f t="shared" si="19"/>
        <v>51.424999999999997</v>
      </c>
      <c r="BY39" s="265" t="str">
        <f t="shared" si="6"/>
        <v>C1</v>
      </c>
      <c r="BZ39" s="287"/>
    </row>
    <row r="40" spans="1:85" ht="15.75">
      <c r="A40" s="227">
        <v>35</v>
      </c>
      <c r="B40" s="90" t="s">
        <v>199</v>
      </c>
      <c r="C40" s="91">
        <v>4.25</v>
      </c>
      <c r="D40" s="260">
        <v>4</v>
      </c>
      <c r="E40" s="260">
        <v>4</v>
      </c>
      <c r="F40" s="259">
        <v>43</v>
      </c>
      <c r="G40" s="261">
        <f t="shared" si="20"/>
        <v>55.25</v>
      </c>
      <c r="H40" s="261" t="str">
        <f t="shared" si="7"/>
        <v>C1</v>
      </c>
      <c r="I40" s="260">
        <v>5.75</v>
      </c>
      <c r="J40" s="255">
        <v>5</v>
      </c>
      <c r="K40" s="255">
        <v>4</v>
      </c>
      <c r="L40" s="255">
        <v>50.5</v>
      </c>
      <c r="M40" s="263">
        <f t="shared" si="2"/>
        <v>65.25</v>
      </c>
      <c r="N40" s="264" t="str">
        <f t="shared" si="8"/>
        <v>B2</v>
      </c>
      <c r="O40" s="14">
        <v>6.75</v>
      </c>
      <c r="P40" s="260">
        <v>4</v>
      </c>
      <c r="Q40" s="260">
        <v>4</v>
      </c>
      <c r="R40" s="260">
        <v>52</v>
      </c>
      <c r="S40" s="262">
        <v>66.75</v>
      </c>
      <c r="T40" s="262" t="str">
        <f t="shared" si="9"/>
        <v>B2</v>
      </c>
      <c r="U40" s="255">
        <v>5.25</v>
      </c>
      <c r="V40" s="255">
        <v>5</v>
      </c>
      <c r="W40" s="255">
        <v>4</v>
      </c>
      <c r="X40" s="255">
        <v>49</v>
      </c>
      <c r="Y40" s="255">
        <f t="shared" si="22"/>
        <v>63.25</v>
      </c>
      <c r="Z40" s="265" t="str">
        <f t="shared" si="10"/>
        <v>B2</v>
      </c>
      <c r="AA40" s="283">
        <v>34</v>
      </c>
      <c r="AB40" s="291" t="s">
        <v>199</v>
      </c>
      <c r="AC40" s="260">
        <v>7.5</v>
      </c>
      <c r="AD40" s="260">
        <v>5</v>
      </c>
      <c r="AE40" s="260">
        <v>3.5</v>
      </c>
      <c r="AF40" s="260">
        <v>34.5</v>
      </c>
      <c r="AG40" s="6">
        <v>50.5</v>
      </c>
      <c r="AH40" s="6" t="str">
        <f t="shared" si="11"/>
        <v>C2</v>
      </c>
      <c r="AI40" s="260">
        <v>6.5</v>
      </c>
      <c r="AJ40" s="255">
        <v>5</v>
      </c>
      <c r="AK40" s="255">
        <v>4</v>
      </c>
      <c r="AL40" s="255">
        <v>50.5</v>
      </c>
      <c r="AM40" s="255">
        <f t="shared" si="21"/>
        <v>66</v>
      </c>
      <c r="AN40" s="255" t="str">
        <f t="shared" si="13"/>
        <v>B2</v>
      </c>
      <c r="AO40" s="260">
        <v>7.25</v>
      </c>
      <c r="AP40" s="260">
        <v>4.5</v>
      </c>
      <c r="AQ40" s="260">
        <v>3.5</v>
      </c>
      <c r="AR40" s="260">
        <v>48.5</v>
      </c>
      <c r="AS40" s="6">
        <v>63.75</v>
      </c>
      <c r="AT40" s="6" t="str">
        <f t="shared" si="14"/>
        <v>B2</v>
      </c>
      <c r="AU40" s="255">
        <v>8.25</v>
      </c>
      <c r="AV40" s="255">
        <v>5</v>
      </c>
      <c r="AW40" s="255">
        <v>4</v>
      </c>
      <c r="AX40" s="255">
        <v>61</v>
      </c>
      <c r="AY40" s="255">
        <f t="shared" si="23"/>
        <v>78.25</v>
      </c>
      <c r="AZ40" s="265" t="str">
        <f t="shared" si="15"/>
        <v>B1</v>
      </c>
      <c r="BA40" s="283">
        <v>34</v>
      </c>
      <c r="BB40" s="291" t="s">
        <v>199</v>
      </c>
      <c r="BC40" s="260">
        <v>5.75</v>
      </c>
      <c r="BD40" s="260">
        <v>4</v>
      </c>
      <c r="BE40" s="260">
        <v>5</v>
      </c>
      <c r="BF40" s="260">
        <v>36</v>
      </c>
      <c r="BG40" s="6">
        <v>50.75</v>
      </c>
      <c r="BH40" s="6" t="str">
        <f t="shared" si="16"/>
        <v>C2</v>
      </c>
      <c r="BI40" s="255">
        <v>9</v>
      </c>
      <c r="BJ40" s="255">
        <v>5</v>
      </c>
      <c r="BK40" s="255">
        <v>4</v>
      </c>
      <c r="BL40" s="255">
        <v>74.5</v>
      </c>
      <c r="BM40" s="266">
        <f t="shared" si="24"/>
        <v>92.5</v>
      </c>
      <c r="BN40" s="255" t="str">
        <f t="shared" si="18"/>
        <v>A1</v>
      </c>
      <c r="BO40" s="260">
        <v>38.5</v>
      </c>
      <c r="BP40" s="262">
        <v>42</v>
      </c>
      <c r="BQ40" s="7">
        <v>26</v>
      </c>
      <c r="BR40" s="262">
        <v>40</v>
      </c>
      <c r="BS40" s="7">
        <v>19</v>
      </c>
      <c r="BT40" s="262">
        <v>46</v>
      </c>
      <c r="BU40" s="277">
        <f t="shared" si="0"/>
        <v>287</v>
      </c>
      <c r="BV40" s="277">
        <f t="shared" si="1"/>
        <v>365.25</v>
      </c>
      <c r="BW40" s="277">
        <f t="shared" si="5"/>
        <v>652.25</v>
      </c>
      <c r="BX40" s="266">
        <f t="shared" si="19"/>
        <v>65.224999999999994</v>
      </c>
      <c r="BY40" s="265" t="str">
        <f t="shared" si="6"/>
        <v>B2</v>
      </c>
      <c r="BZ40" s="287"/>
    </row>
    <row r="41" spans="1:85" ht="15.75">
      <c r="A41" s="227">
        <v>36</v>
      </c>
      <c r="B41" s="217" t="s">
        <v>203</v>
      </c>
      <c r="C41" s="91">
        <v>9.75</v>
      </c>
      <c r="D41" s="260">
        <v>5</v>
      </c>
      <c r="E41" s="260">
        <v>5</v>
      </c>
      <c r="F41" s="259">
        <v>72.5</v>
      </c>
      <c r="G41" s="261">
        <f t="shared" si="20"/>
        <v>92.25</v>
      </c>
      <c r="H41" s="261" t="str">
        <f t="shared" si="7"/>
        <v>A1</v>
      </c>
      <c r="I41" s="260">
        <v>9.25</v>
      </c>
      <c r="J41" s="255">
        <v>5</v>
      </c>
      <c r="K41" s="255">
        <v>5</v>
      </c>
      <c r="L41" s="255">
        <v>75</v>
      </c>
      <c r="M41" s="263">
        <f t="shared" si="2"/>
        <v>94.25</v>
      </c>
      <c r="N41" s="264" t="str">
        <f t="shared" si="8"/>
        <v>A1</v>
      </c>
      <c r="O41" s="14">
        <v>8.75</v>
      </c>
      <c r="P41" s="260">
        <v>5</v>
      </c>
      <c r="Q41" s="260">
        <v>5</v>
      </c>
      <c r="R41" s="260">
        <v>74.5</v>
      </c>
      <c r="S41" s="262">
        <v>93.25</v>
      </c>
      <c r="T41" s="262" t="str">
        <f t="shared" si="9"/>
        <v>A1</v>
      </c>
      <c r="U41" s="255">
        <v>9</v>
      </c>
      <c r="V41" s="255">
        <v>5</v>
      </c>
      <c r="W41" s="255">
        <v>5</v>
      </c>
      <c r="X41" s="255">
        <v>75.5</v>
      </c>
      <c r="Y41" s="255">
        <f t="shared" si="22"/>
        <v>94.5</v>
      </c>
      <c r="Z41" s="265" t="str">
        <f t="shared" si="10"/>
        <v>A1</v>
      </c>
      <c r="AA41" s="283">
        <v>35</v>
      </c>
      <c r="AB41" s="282" t="s">
        <v>203</v>
      </c>
      <c r="AC41" s="260">
        <v>9</v>
      </c>
      <c r="AD41" s="260">
        <v>5</v>
      </c>
      <c r="AE41" s="260">
        <v>5</v>
      </c>
      <c r="AF41" s="260">
        <v>70.5</v>
      </c>
      <c r="AG41" s="6">
        <v>89.5</v>
      </c>
      <c r="AH41" s="6" t="str">
        <f t="shared" si="11"/>
        <v>A2</v>
      </c>
      <c r="AI41" s="260">
        <v>9</v>
      </c>
      <c r="AJ41" s="255">
        <v>5</v>
      </c>
      <c r="AK41" s="255">
        <v>5</v>
      </c>
      <c r="AL41" s="255">
        <v>70</v>
      </c>
      <c r="AM41" s="255">
        <f t="shared" si="21"/>
        <v>89</v>
      </c>
      <c r="AN41" s="255" t="str">
        <f t="shared" si="13"/>
        <v>A2</v>
      </c>
      <c r="AO41" s="260">
        <v>9.75</v>
      </c>
      <c r="AP41" s="260">
        <v>5</v>
      </c>
      <c r="AQ41" s="260">
        <v>5</v>
      </c>
      <c r="AR41" s="260">
        <v>77.5</v>
      </c>
      <c r="AS41" s="6">
        <v>97.25</v>
      </c>
      <c r="AT41" s="6" t="str">
        <f t="shared" si="14"/>
        <v>A1</v>
      </c>
      <c r="AU41" s="255">
        <v>8.5</v>
      </c>
      <c r="AV41" s="255">
        <v>5</v>
      </c>
      <c r="AW41" s="255">
        <v>5</v>
      </c>
      <c r="AX41" s="255">
        <v>79.5</v>
      </c>
      <c r="AY41" s="255">
        <f t="shared" si="23"/>
        <v>98</v>
      </c>
      <c r="AZ41" s="265" t="str">
        <f t="shared" si="15"/>
        <v>A1</v>
      </c>
      <c r="BA41" s="283">
        <v>35</v>
      </c>
      <c r="BB41" s="282" t="s">
        <v>203</v>
      </c>
      <c r="BC41" s="260">
        <v>9.5</v>
      </c>
      <c r="BD41" s="260">
        <v>5</v>
      </c>
      <c r="BE41" s="260">
        <v>5</v>
      </c>
      <c r="BF41" s="260">
        <v>77</v>
      </c>
      <c r="BG41" s="6">
        <v>96.5</v>
      </c>
      <c r="BH41" s="6" t="str">
        <f t="shared" si="16"/>
        <v>A1</v>
      </c>
      <c r="BI41" s="255">
        <v>9.5</v>
      </c>
      <c r="BJ41" s="255">
        <v>5</v>
      </c>
      <c r="BK41" s="255">
        <v>5</v>
      </c>
      <c r="BL41" s="255">
        <v>78.5</v>
      </c>
      <c r="BM41" s="266">
        <f t="shared" si="24"/>
        <v>98</v>
      </c>
      <c r="BN41" s="255" t="str">
        <f t="shared" si="18"/>
        <v>A1</v>
      </c>
      <c r="BO41" s="260">
        <v>48</v>
      </c>
      <c r="BP41" s="262">
        <v>48</v>
      </c>
      <c r="BQ41" s="7">
        <v>45.5</v>
      </c>
      <c r="BR41" s="262">
        <v>48.5</v>
      </c>
      <c r="BS41" s="7">
        <v>46</v>
      </c>
      <c r="BT41" s="262">
        <v>45</v>
      </c>
      <c r="BU41" s="277">
        <f t="shared" si="0"/>
        <v>468.75</v>
      </c>
      <c r="BV41" s="277">
        <f t="shared" si="1"/>
        <v>473.75</v>
      </c>
      <c r="BW41" s="277">
        <f t="shared" si="5"/>
        <v>942.5</v>
      </c>
      <c r="BX41" s="266">
        <f t="shared" si="19"/>
        <v>94.25</v>
      </c>
      <c r="BY41" s="265" t="str">
        <f t="shared" si="6"/>
        <v>A1</v>
      </c>
      <c r="BZ41" s="287"/>
    </row>
    <row r="42" spans="1:85" ht="15.75">
      <c r="A42" s="227">
        <v>37</v>
      </c>
      <c r="B42" s="217" t="s">
        <v>209</v>
      </c>
      <c r="C42" s="91">
        <v>9.5</v>
      </c>
      <c r="D42" s="260">
        <v>5</v>
      </c>
      <c r="E42" s="260">
        <v>5</v>
      </c>
      <c r="F42" s="259">
        <v>70.5</v>
      </c>
      <c r="G42" s="261">
        <f t="shared" si="20"/>
        <v>90</v>
      </c>
      <c r="H42" s="261" t="str">
        <f t="shared" si="7"/>
        <v>A2</v>
      </c>
      <c r="I42" s="260">
        <v>9.75</v>
      </c>
      <c r="J42" s="255">
        <v>5</v>
      </c>
      <c r="K42" s="255">
        <v>5</v>
      </c>
      <c r="L42" s="255">
        <v>72.5</v>
      </c>
      <c r="M42" s="263">
        <f t="shared" si="2"/>
        <v>92.25</v>
      </c>
      <c r="N42" s="264" t="str">
        <f t="shared" si="8"/>
        <v>A1</v>
      </c>
      <c r="O42" s="14">
        <v>8.75</v>
      </c>
      <c r="P42" s="260">
        <v>5</v>
      </c>
      <c r="Q42" s="260">
        <v>5</v>
      </c>
      <c r="R42" s="260">
        <v>78.5</v>
      </c>
      <c r="S42" s="262">
        <v>97.25</v>
      </c>
      <c r="T42" s="262" t="str">
        <f t="shared" si="9"/>
        <v>A1</v>
      </c>
      <c r="U42" s="255">
        <v>8.75</v>
      </c>
      <c r="V42" s="255">
        <v>5</v>
      </c>
      <c r="W42" s="255">
        <v>5</v>
      </c>
      <c r="X42" s="255">
        <v>77</v>
      </c>
      <c r="Y42" s="255">
        <f t="shared" si="22"/>
        <v>95.75</v>
      </c>
      <c r="Z42" s="265" t="str">
        <f t="shared" si="10"/>
        <v>A1</v>
      </c>
      <c r="AA42" s="283">
        <v>36</v>
      </c>
      <c r="AB42" s="282" t="s">
        <v>209</v>
      </c>
      <c r="AC42" s="260">
        <v>10</v>
      </c>
      <c r="AD42" s="260">
        <v>5</v>
      </c>
      <c r="AE42" s="260">
        <v>5</v>
      </c>
      <c r="AF42" s="260">
        <v>75</v>
      </c>
      <c r="AG42" s="6">
        <v>95</v>
      </c>
      <c r="AH42" s="6" t="str">
        <f t="shared" si="11"/>
        <v>A1</v>
      </c>
      <c r="AI42" s="260">
        <v>9</v>
      </c>
      <c r="AJ42" s="255">
        <v>5</v>
      </c>
      <c r="AK42" s="255">
        <v>5</v>
      </c>
      <c r="AL42" s="255">
        <v>77.5</v>
      </c>
      <c r="AM42" s="255">
        <f t="shared" si="21"/>
        <v>96.5</v>
      </c>
      <c r="AN42" s="255" t="str">
        <f t="shared" si="13"/>
        <v>A1</v>
      </c>
      <c r="AO42" s="260">
        <v>9.5</v>
      </c>
      <c r="AP42" s="260">
        <v>5</v>
      </c>
      <c r="AQ42" s="260">
        <v>5</v>
      </c>
      <c r="AR42" s="260">
        <v>77.5</v>
      </c>
      <c r="AS42" s="6">
        <v>97</v>
      </c>
      <c r="AT42" s="6" t="str">
        <f t="shared" si="14"/>
        <v>A1</v>
      </c>
      <c r="AU42" s="255">
        <v>9.5</v>
      </c>
      <c r="AV42" s="255">
        <v>5</v>
      </c>
      <c r="AW42" s="255">
        <v>5</v>
      </c>
      <c r="AX42" s="255">
        <v>78.5</v>
      </c>
      <c r="AY42" s="255">
        <f t="shared" si="23"/>
        <v>98</v>
      </c>
      <c r="AZ42" s="265" t="str">
        <f t="shared" si="15"/>
        <v>A1</v>
      </c>
      <c r="BA42" s="283">
        <v>36</v>
      </c>
      <c r="BB42" s="282" t="s">
        <v>209</v>
      </c>
      <c r="BC42" s="260">
        <v>9.75</v>
      </c>
      <c r="BD42" s="260">
        <v>5</v>
      </c>
      <c r="BE42" s="260">
        <v>5</v>
      </c>
      <c r="BF42" s="260">
        <v>80</v>
      </c>
      <c r="BG42" s="6">
        <v>99.75</v>
      </c>
      <c r="BH42" s="6" t="str">
        <f t="shared" si="16"/>
        <v>A1</v>
      </c>
      <c r="BI42" s="255">
        <v>9.5</v>
      </c>
      <c r="BJ42" s="255">
        <v>5</v>
      </c>
      <c r="BK42" s="255">
        <v>5</v>
      </c>
      <c r="BL42" s="255">
        <v>78.5</v>
      </c>
      <c r="BM42" s="266">
        <f t="shared" si="24"/>
        <v>98</v>
      </c>
      <c r="BN42" s="255" t="str">
        <f t="shared" si="18"/>
        <v>A1</v>
      </c>
      <c r="BO42" s="260">
        <v>50</v>
      </c>
      <c r="BP42" s="262">
        <v>48</v>
      </c>
      <c r="BQ42" s="7">
        <v>44</v>
      </c>
      <c r="BR42" s="262">
        <v>46</v>
      </c>
      <c r="BS42" s="7">
        <v>50</v>
      </c>
      <c r="BT42" s="262">
        <v>50</v>
      </c>
      <c r="BU42" s="277">
        <f t="shared" si="0"/>
        <v>479</v>
      </c>
      <c r="BV42" s="277">
        <f t="shared" si="1"/>
        <v>480.5</v>
      </c>
      <c r="BW42" s="277">
        <f t="shared" si="5"/>
        <v>959.5</v>
      </c>
      <c r="BX42" s="266">
        <f t="shared" si="19"/>
        <v>95.95</v>
      </c>
      <c r="BY42" s="265" t="str">
        <f t="shared" si="6"/>
        <v>A1</v>
      </c>
      <c r="BZ42" s="287"/>
    </row>
    <row r="43" spans="1:85" ht="16.5" thickBot="1">
      <c r="A43" s="228">
        <v>37</v>
      </c>
      <c r="B43" s="229" t="s">
        <v>214</v>
      </c>
      <c r="C43" s="230">
        <v>9.25</v>
      </c>
      <c r="D43" s="305">
        <v>5</v>
      </c>
      <c r="E43" s="305">
        <v>5</v>
      </c>
      <c r="F43" s="306">
        <v>63.5</v>
      </c>
      <c r="G43" s="307">
        <f t="shared" si="20"/>
        <v>82.75</v>
      </c>
      <c r="H43" s="307" t="str">
        <f t="shared" si="7"/>
        <v>A2</v>
      </c>
      <c r="I43" s="305">
        <v>9.25</v>
      </c>
      <c r="J43" s="308">
        <v>5</v>
      </c>
      <c r="K43" s="308">
        <v>5</v>
      </c>
      <c r="L43" s="308">
        <v>73.5</v>
      </c>
      <c r="M43" s="309">
        <f t="shared" si="2"/>
        <v>92.75</v>
      </c>
      <c r="N43" s="264" t="str">
        <f t="shared" si="8"/>
        <v>A1</v>
      </c>
      <c r="O43" s="231">
        <v>8.5</v>
      </c>
      <c r="P43" s="305">
        <v>5</v>
      </c>
      <c r="Q43" s="305">
        <v>5</v>
      </c>
      <c r="R43" s="305">
        <v>66.5</v>
      </c>
      <c r="S43" s="310">
        <v>85</v>
      </c>
      <c r="T43" s="310" t="str">
        <f t="shared" si="9"/>
        <v>A2</v>
      </c>
      <c r="U43" s="308">
        <v>9.75</v>
      </c>
      <c r="V43" s="308">
        <v>5</v>
      </c>
      <c r="W43" s="308">
        <v>5</v>
      </c>
      <c r="X43" s="308">
        <v>78.5</v>
      </c>
      <c r="Y43" s="308">
        <f t="shared" si="22"/>
        <v>98.25</v>
      </c>
      <c r="Z43" s="265" t="str">
        <f t="shared" si="10"/>
        <v>A1</v>
      </c>
      <c r="AA43" s="311">
        <v>37</v>
      </c>
      <c r="AB43" s="312" t="s">
        <v>214</v>
      </c>
      <c r="AC43" s="305">
        <v>9.75</v>
      </c>
      <c r="AD43" s="305">
        <v>5</v>
      </c>
      <c r="AE43" s="305">
        <v>5</v>
      </c>
      <c r="AF43" s="305">
        <v>58</v>
      </c>
      <c r="AG43" s="313">
        <v>77.75</v>
      </c>
      <c r="AH43" s="313" t="str">
        <f t="shared" si="11"/>
        <v>B1</v>
      </c>
      <c r="AI43" s="305">
        <v>9.25</v>
      </c>
      <c r="AJ43" s="308">
        <v>5</v>
      </c>
      <c r="AK43" s="308">
        <v>5</v>
      </c>
      <c r="AL43" s="308">
        <v>76</v>
      </c>
      <c r="AM43" s="308">
        <f t="shared" si="21"/>
        <v>95.25</v>
      </c>
      <c r="AN43" s="308" t="str">
        <f t="shared" si="13"/>
        <v>A1</v>
      </c>
      <c r="AO43" s="305">
        <v>9.75</v>
      </c>
      <c r="AP43" s="305">
        <v>5</v>
      </c>
      <c r="AQ43" s="305">
        <v>5</v>
      </c>
      <c r="AR43" s="305">
        <v>75</v>
      </c>
      <c r="AS43" s="313">
        <v>94.75</v>
      </c>
      <c r="AT43" s="313" t="str">
        <f t="shared" si="14"/>
        <v>A1</v>
      </c>
      <c r="AU43" s="308">
        <v>9.5</v>
      </c>
      <c r="AV43" s="308">
        <v>5</v>
      </c>
      <c r="AW43" s="308">
        <v>5</v>
      </c>
      <c r="AX43" s="308">
        <v>76</v>
      </c>
      <c r="AY43" s="308">
        <f t="shared" si="23"/>
        <v>95.5</v>
      </c>
      <c r="AZ43" s="314" t="str">
        <f t="shared" si="15"/>
        <v>A1</v>
      </c>
      <c r="BA43" s="311">
        <v>37</v>
      </c>
      <c r="BB43" s="312" t="s">
        <v>214</v>
      </c>
      <c r="BC43" s="305">
        <v>9</v>
      </c>
      <c r="BD43" s="305">
        <v>5</v>
      </c>
      <c r="BE43" s="305">
        <v>5</v>
      </c>
      <c r="BF43" s="305">
        <v>54</v>
      </c>
      <c r="BG43" s="313">
        <v>73</v>
      </c>
      <c r="BH43" s="313" t="str">
        <f t="shared" si="16"/>
        <v>B1</v>
      </c>
      <c r="BI43" s="308">
        <v>10</v>
      </c>
      <c r="BJ43" s="308">
        <v>5</v>
      </c>
      <c r="BK43" s="308">
        <v>5</v>
      </c>
      <c r="BL43" s="308">
        <v>80</v>
      </c>
      <c r="BM43" s="315">
        <f t="shared" si="24"/>
        <v>100</v>
      </c>
      <c r="BN43" s="308" t="str">
        <f t="shared" si="18"/>
        <v>A1</v>
      </c>
      <c r="BO43" s="260">
        <v>47</v>
      </c>
      <c r="BP43" s="310">
        <v>47</v>
      </c>
      <c r="BQ43" s="7">
        <v>45</v>
      </c>
      <c r="BR43" s="310">
        <v>49.5</v>
      </c>
      <c r="BS43" s="7">
        <v>43</v>
      </c>
      <c r="BT43" s="310">
        <v>50</v>
      </c>
      <c r="BU43" s="316">
        <f t="shared" si="0"/>
        <v>413.25</v>
      </c>
      <c r="BV43" s="316">
        <f t="shared" si="1"/>
        <v>481.75</v>
      </c>
      <c r="BW43" s="316">
        <f t="shared" si="5"/>
        <v>895</v>
      </c>
      <c r="BX43" s="315">
        <f t="shared" si="19"/>
        <v>89.5</v>
      </c>
      <c r="BY43" s="314" t="str">
        <f t="shared" si="6"/>
        <v>A2</v>
      </c>
      <c r="BZ43" s="287"/>
    </row>
    <row r="44" spans="1:85" ht="15.75">
      <c r="O44" s="95"/>
      <c r="BJ44"/>
      <c r="BQ44" s="12"/>
    </row>
    <row r="45" spans="1:85" ht="15.75">
      <c r="BJ45"/>
      <c r="BQ45" s="12"/>
      <c r="CG45" s="258" t="s">
        <v>776</v>
      </c>
    </row>
  </sheetData>
  <mergeCells count="25">
    <mergeCell ref="A3:B3"/>
    <mergeCell ref="AB3:AC3"/>
    <mergeCell ref="BC1:BY1"/>
    <mergeCell ref="BC2:BY2"/>
    <mergeCell ref="BC3:BD3"/>
    <mergeCell ref="BN3:BR3"/>
    <mergeCell ref="BS3:BY3"/>
    <mergeCell ref="A1:Z1"/>
    <mergeCell ref="A2:Z2"/>
    <mergeCell ref="AA1:AZ1"/>
    <mergeCell ref="AA2:AZ2"/>
    <mergeCell ref="L3:P3"/>
    <mergeCell ref="Q3:X3"/>
    <mergeCell ref="AM3:AQ3"/>
    <mergeCell ref="AR3:AY3"/>
    <mergeCell ref="BC4:BN4"/>
    <mergeCell ref="O4:Z4"/>
    <mergeCell ref="C4:N4"/>
    <mergeCell ref="AD4:AI4"/>
    <mergeCell ref="AP4:AU4"/>
    <mergeCell ref="BV4:BW4"/>
    <mergeCell ref="BO4:BP4"/>
    <mergeCell ref="BQ4:BR4"/>
    <mergeCell ref="BS4:BT4"/>
    <mergeCell ref="BX4:BY4"/>
  </mergeCells>
  <pageMargins left="0.33" right="0.16" top="0.22" bottom="0.18" header="0.22" footer="0.16"/>
  <pageSetup paperSize="9" scale="76" orientation="landscape" r:id="rId1"/>
  <colBreaks count="2" manualBreakCount="2">
    <brk id="26" max="43" man="1"/>
    <brk id="5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PROFILE</vt:lpstr>
      <vt:lpstr>RS- PA1</vt:lpstr>
      <vt:lpstr>RC-PA1</vt:lpstr>
      <vt:lpstr>RS HY</vt:lpstr>
      <vt:lpstr>Sheet3</vt:lpstr>
      <vt:lpstr>RC HY</vt:lpstr>
      <vt:lpstr>RS PA2</vt:lpstr>
      <vt:lpstr>RC PA2</vt:lpstr>
      <vt:lpstr>RS FINAL</vt:lpstr>
      <vt:lpstr>RC FINAL</vt:lpstr>
      <vt:lpstr>RS FIN</vt:lpstr>
      <vt:lpstr>HY SHEET 80</vt:lpstr>
      <vt:lpstr>Sheet1</vt:lpstr>
      <vt:lpstr>'RC HY'!Print_Area</vt:lpstr>
      <vt:lpstr>'RC PA2'!Print_Area</vt:lpstr>
      <vt:lpstr>'RS FINAL'!Print_Area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2024-03-23T16:54:56Z</cp:lastPrinted>
  <dcterms:created xsi:type="dcterms:W3CDTF">2021-10-11T05:48:00Z</dcterms:created>
  <dcterms:modified xsi:type="dcterms:W3CDTF">2024-03-23T16:55:14Z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0474A2387A6B4B3380961F6D94562357_12</vt:lpwstr>
  </property>
  <property fmtid="{D5CDD505-2E9C-101B-9397-08002B2CF9AE}" pid="3" name="KSOProductBuildVer">
    <vt:lpwstr>1033-12.2.0.13359</vt:lpwstr>
  </property>
</Properties>
</file>